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cjmarini/Documents/Git/Lynda/CSharpDotNetProgramming/Finished/Files/Challenge/FileCollection/"/>
    </mc:Choice>
  </mc:AlternateContent>
  <xr:revisionPtr revIDLastSave="0" documentId="8_{BC4F595B-FC66-CC4B-B3BE-D93262813944}" xr6:coauthVersionLast="47" xr6:coauthVersionMax="47" xr10:uidLastSave="{00000000-0000-0000-0000-000000000000}"/>
  <bookViews>
    <workbookView xWindow="0" yWindow="760" windowWidth="26260" windowHeight="17820" xr2:uid="{00000000-000D-0000-FFFF-FFFF00000000}"/>
  </bookViews>
  <sheets>
    <sheet name="Channel Marketing Budget" sheetId="1" r:id="rId1"/>
  </sheets>
  <definedNames>
    <definedName name="_xlnm.Print_Titles" localSheetId="0">'Channel Marketing Budget'!$2:$2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2" i="1" l="1"/>
  <c r="D33" i="1"/>
  <c r="D26" i="1"/>
  <c r="D34" i="1"/>
  <c r="Q55" i="1"/>
  <c r="Q54" i="1"/>
  <c r="Q53" i="1"/>
  <c r="Q50" i="1"/>
  <c r="Q49" i="1"/>
  <c r="Q48" i="1"/>
  <c r="Q44" i="1"/>
  <c r="Q43" i="1"/>
  <c r="Q42" i="1"/>
  <c r="Q38" i="1"/>
  <c r="Q37" i="1"/>
  <c r="Q36" i="1"/>
  <c r="Q31" i="1"/>
  <c r="Q30" i="1"/>
  <c r="Q29" i="1"/>
  <c r="Q25" i="1"/>
  <c r="Q24" i="1"/>
  <c r="Q23" i="1"/>
  <c r="Q20" i="1"/>
  <c r="Q19" i="1"/>
  <c r="Q18" i="1"/>
  <c r="Q14" i="1"/>
  <c r="Q12" i="1"/>
  <c r="N4" i="1"/>
  <c r="O56" i="1"/>
  <c r="N56" i="1"/>
  <c r="M56" i="1"/>
  <c r="L56" i="1"/>
  <c r="K56" i="1"/>
  <c r="J56" i="1"/>
  <c r="I56" i="1"/>
  <c r="H56" i="1"/>
  <c r="G56" i="1"/>
  <c r="F56" i="1"/>
  <c r="E56" i="1"/>
  <c r="D56" i="1"/>
  <c r="O51" i="1"/>
  <c r="N51" i="1"/>
  <c r="M51" i="1"/>
  <c r="L51" i="1"/>
  <c r="K51" i="1"/>
  <c r="J51" i="1"/>
  <c r="I51" i="1"/>
  <c r="H51" i="1"/>
  <c r="G51" i="1"/>
  <c r="F51" i="1"/>
  <c r="E51" i="1"/>
  <c r="D51" i="1"/>
  <c r="O45" i="1"/>
  <c r="O46" i="1"/>
  <c r="N45" i="1"/>
  <c r="N46" i="1"/>
  <c r="M45" i="1"/>
  <c r="M46" i="1"/>
  <c r="L45" i="1"/>
  <c r="L46" i="1"/>
  <c r="K45" i="1"/>
  <c r="K46" i="1"/>
  <c r="J45" i="1"/>
  <c r="J46" i="1"/>
  <c r="I45" i="1"/>
  <c r="I46" i="1"/>
  <c r="H45" i="1"/>
  <c r="H46" i="1"/>
  <c r="G45" i="1"/>
  <c r="G46" i="1"/>
  <c r="F45" i="1"/>
  <c r="F46" i="1"/>
  <c r="E45" i="1"/>
  <c r="E46" i="1"/>
  <c r="D45" i="1"/>
  <c r="D46" i="1"/>
  <c r="O39" i="1"/>
  <c r="O40" i="1"/>
  <c r="N39" i="1"/>
  <c r="N40" i="1"/>
  <c r="M39" i="1"/>
  <c r="M40" i="1"/>
  <c r="L39" i="1"/>
  <c r="L40" i="1"/>
  <c r="K39" i="1"/>
  <c r="K40" i="1"/>
  <c r="J39" i="1"/>
  <c r="J40" i="1"/>
  <c r="I39" i="1"/>
  <c r="I40" i="1"/>
  <c r="H39" i="1"/>
  <c r="H40" i="1"/>
  <c r="G39" i="1"/>
  <c r="G40" i="1"/>
  <c r="F39" i="1"/>
  <c r="F40" i="1"/>
  <c r="E39" i="1"/>
  <c r="E40" i="1"/>
  <c r="D39" i="1"/>
  <c r="D40" i="1"/>
  <c r="O33" i="1"/>
  <c r="N33" i="1"/>
  <c r="M33" i="1"/>
  <c r="L33" i="1"/>
  <c r="K33" i="1"/>
  <c r="J33" i="1"/>
  <c r="I33" i="1"/>
  <c r="H33" i="1"/>
  <c r="G33" i="1"/>
  <c r="F33" i="1"/>
  <c r="E33" i="1"/>
  <c r="O32" i="1"/>
  <c r="N32" i="1"/>
  <c r="M32" i="1"/>
  <c r="L32" i="1"/>
  <c r="K32" i="1"/>
  <c r="J32" i="1"/>
  <c r="I32" i="1"/>
  <c r="H32" i="1"/>
  <c r="G32" i="1"/>
  <c r="F32" i="1"/>
  <c r="E32" i="1"/>
  <c r="O26" i="1"/>
  <c r="N26" i="1"/>
  <c r="M26" i="1"/>
  <c r="L26" i="1"/>
  <c r="K26" i="1"/>
  <c r="J26" i="1"/>
  <c r="I26" i="1"/>
  <c r="H26" i="1"/>
  <c r="G26" i="1"/>
  <c r="F26" i="1"/>
  <c r="E26" i="1"/>
  <c r="O17" i="1"/>
  <c r="O21" i="1"/>
  <c r="N17" i="1"/>
  <c r="N21" i="1"/>
  <c r="M17" i="1"/>
  <c r="M21" i="1"/>
  <c r="L17" i="1"/>
  <c r="L21" i="1"/>
  <c r="K17" i="1"/>
  <c r="K21" i="1"/>
  <c r="J17" i="1"/>
  <c r="J21" i="1"/>
  <c r="I17" i="1"/>
  <c r="I21" i="1"/>
  <c r="H17" i="1"/>
  <c r="H21" i="1"/>
  <c r="G17" i="1"/>
  <c r="G21" i="1"/>
  <c r="F17" i="1"/>
  <c r="E17" i="1"/>
  <c r="E21" i="1"/>
  <c r="D17" i="1"/>
  <c r="D21" i="1"/>
  <c r="O13" i="1"/>
  <c r="N13" i="1"/>
  <c r="M13" i="1"/>
  <c r="L13" i="1"/>
  <c r="K13" i="1"/>
  <c r="J13" i="1"/>
  <c r="I13" i="1"/>
  <c r="H13" i="1"/>
  <c r="G13" i="1"/>
  <c r="F13" i="1"/>
  <c r="E13" i="1"/>
  <c r="D13" i="1"/>
  <c r="O11" i="1"/>
  <c r="N11" i="1"/>
  <c r="M11" i="1"/>
  <c r="M15" i="1"/>
  <c r="L11" i="1"/>
  <c r="K11" i="1"/>
  <c r="K15" i="1"/>
  <c r="J11" i="1"/>
  <c r="I11" i="1"/>
  <c r="H11" i="1"/>
  <c r="G11" i="1"/>
  <c r="F11" i="1"/>
  <c r="E11" i="1"/>
  <c r="D11" i="1"/>
  <c r="O7" i="1"/>
  <c r="N7" i="1"/>
  <c r="M7" i="1"/>
  <c r="L7" i="1"/>
  <c r="K7" i="1"/>
  <c r="J7" i="1"/>
  <c r="I7" i="1"/>
  <c r="H7" i="1"/>
  <c r="G7" i="1"/>
  <c r="F7" i="1"/>
  <c r="E7" i="1"/>
  <c r="D7" i="1"/>
  <c r="O5" i="1"/>
  <c r="O6" i="1"/>
  <c r="O8" i="1"/>
  <c r="N5" i="1"/>
  <c r="N6" i="1"/>
  <c r="N8" i="1"/>
  <c r="M5" i="1"/>
  <c r="M6" i="1"/>
  <c r="L5" i="1"/>
  <c r="L6" i="1"/>
  <c r="L8" i="1"/>
  <c r="K5" i="1"/>
  <c r="K6" i="1"/>
  <c r="J5" i="1"/>
  <c r="J6" i="1"/>
  <c r="I5" i="1"/>
  <c r="I6" i="1"/>
  <c r="H5" i="1"/>
  <c r="H6" i="1"/>
  <c r="H8" i="1"/>
  <c r="G5" i="1"/>
  <c r="G6" i="1"/>
  <c r="F5" i="1"/>
  <c r="F6" i="1"/>
  <c r="E5" i="1"/>
  <c r="E6" i="1"/>
  <c r="D5" i="1"/>
  <c r="D6" i="1"/>
  <c r="O4" i="1"/>
  <c r="M4" i="1"/>
  <c r="L4" i="1"/>
  <c r="K4" i="1"/>
  <c r="J4" i="1"/>
  <c r="I4" i="1"/>
  <c r="H4" i="1"/>
  <c r="G4" i="1"/>
  <c r="F4" i="1"/>
  <c r="E4" i="1"/>
  <c r="D4" i="1"/>
  <c r="Q3" i="1"/>
  <c r="G15" i="1"/>
  <c r="M34" i="1"/>
  <c r="N34" i="1"/>
  <c r="L15" i="1"/>
  <c r="L27" i="1"/>
  <c r="F34" i="1"/>
  <c r="K34" i="1"/>
  <c r="E34" i="1"/>
  <c r="L34" i="1"/>
  <c r="O15" i="1"/>
  <c r="F15" i="1"/>
  <c r="J15" i="1"/>
  <c r="J27" i="1"/>
  <c r="D15" i="1"/>
  <c r="D27" i="1"/>
  <c r="D8" i="1"/>
  <c r="F8" i="1"/>
  <c r="K8" i="1"/>
  <c r="G8" i="1"/>
  <c r="I8" i="1"/>
  <c r="E8" i="1"/>
  <c r="J8" i="1"/>
  <c r="Q7" i="1"/>
  <c r="J34" i="1"/>
  <c r="E15" i="1"/>
  <c r="E27" i="1"/>
  <c r="Q56" i="1"/>
  <c r="M8" i="1"/>
  <c r="G34" i="1"/>
  <c r="Q26" i="1"/>
  <c r="Q45" i="1"/>
  <c r="Q46" i="1"/>
  <c r="Q39" i="1"/>
  <c r="Q40" i="1"/>
  <c r="H34" i="1"/>
  <c r="I34" i="1"/>
  <c r="O34" i="1"/>
  <c r="Q32" i="1"/>
  <c r="Q33" i="1"/>
  <c r="Q6" i="1"/>
  <c r="Q51" i="1"/>
  <c r="Q17" i="1"/>
  <c r="M27" i="1"/>
  <c r="G27" i="1"/>
  <c r="F21" i="1"/>
  <c r="Q21" i="1"/>
  <c r="O27" i="1"/>
  <c r="K27" i="1"/>
  <c r="Q11" i="1"/>
  <c r="H15" i="1"/>
  <c r="H27" i="1"/>
  <c r="N15" i="1"/>
  <c r="N27" i="1"/>
  <c r="Q13" i="1"/>
  <c r="I15" i="1"/>
  <c r="I27" i="1"/>
  <c r="N58" i="1"/>
  <c r="K58" i="1"/>
  <c r="M58" i="1"/>
  <c r="D58" i="1"/>
  <c r="L58" i="1"/>
  <c r="G58" i="1"/>
  <c r="E58" i="1"/>
  <c r="H58" i="1"/>
  <c r="Q8" i="1"/>
  <c r="O58" i="1"/>
  <c r="I58" i="1"/>
  <c r="J58" i="1"/>
  <c r="F27" i="1"/>
  <c r="F58" i="1"/>
  <c r="Q34" i="1"/>
  <c r="Q15" i="1"/>
  <c r="Q27" i="1"/>
  <c r="Q58" i="1"/>
</calcChain>
</file>

<file path=xl/sharedStrings.xml><?xml version="1.0" encoding="utf-8"?>
<sst xmlns="http://schemas.openxmlformats.org/spreadsheetml/2006/main" count="70" uniqueCount="59">
  <si>
    <t>Rate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</si>
  <si>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</si>
  <si>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</si>
  <si>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</si>
  <si>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</si>
  <si>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</si>
  <si>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</si>
  <si>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</si>
  <si>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</si>
  <si>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</si>
  <si>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</si>
  <si>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</si>
  <si>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</si>
  <si>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Total</t>
  </si>
  <si>
    <t>Human Resources - Headcount</t>
  </si>
  <si>
    <t>Human Resources - Cost</t>
  </si>
  <si>
    <t>Commission</t>
  </si>
  <si>
    <t>Personnel Total $(000)</t>
  </si>
  <si>
    <t>Infrastructure Support</t>
  </si>
  <si>
    <t>Training</t>
  </si>
  <si>
    <t>Telemarketing Total $(000)</t>
  </si>
  <si>
    <t>Hosting</t>
  </si>
  <si>
    <t>Support &amp; Maintenance</t>
  </si>
  <si>
    <t>Internet Marketing Total $(000)</t>
  </si>
  <si>
    <t>Material</t>
  </si>
  <si>
    <t>Postage</t>
  </si>
  <si>
    <t>Direct Mail Total $(000)</t>
  </si>
  <si>
    <t>Direct Marketing Total $(000)</t>
  </si>
  <si>
    <t>Communication</t>
  </si>
  <si>
    <t>Promotions</t>
  </si>
  <si>
    <t>Discounts</t>
  </si>
  <si>
    <t>Commission (% of Agent's Sales)</t>
  </si>
  <si>
    <t>Agent/Broker Total $(000)</t>
  </si>
  <si>
    <t>Commission/Discounts (% of Distributors' Sales)</t>
  </si>
  <si>
    <t>Distributor Total $(000)</t>
  </si>
  <si>
    <t>Commission/Discounts (% of Retail Sales)</t>
  </si>
  <si>
    <t>Retailer Total $(000)</t>
  </si>
  <si>
    <t>Human Resources</t>
  </si>
  <si>
    <t>Communications</t>
  </si>
  <si>
    <t>Promotions/Coupons</t>
  </si>
  <si>
    <t>CAR Total $(000)</t>
  </si>
  <si>
    <t>Travel</t>
  </si>
  <si>
    <t>Infrastructure (computer, telephone, etc.)</t>
  </si>
  <si>
    <t>Channel Support</t>
  </si>
  <si>
    <t>Other Expenses Total $(000)</t>
  </si>
  <si>
    <t>Telemarketing (% of Direct Sales)</t>
  </si>
  <si>
    <t>Internet Marketing (% of Direct Sales)</t>
  </si>
  <si>
    <r>
      <t xml:space="preserve">Direct Mail </t>
    </r>
    <r>
      <rPr>
        <sz val="11"/>
        <color theme="1" tint="0.14999847407452621"/>
        <rFont val="Euphemia"/>
        <family val="2"/>
        <scheme val="minor"/>
      </rPr>
      <t>(% of Direct Sales)</t>
    </r>
  </si>
  <si>
    <t>PERSONNEL (% OF TOTAL SALES)</t>
  </si>
  <si>
    <t>ANTICIPATED SALES TOTAL $(000)</t>
  </si>
  <si>
    <t>DIRECT MARKETING (% OF TOTAL SALES)</t>
  </si>
  <si>
    <t>AGENT/BROKER (% OF TOTAL SALES)</t>
  </si>
  <si>
    <t>DISTRIBUTORS (% OF TOTAL SALES)</t>
  </si>
  <si>
    <t>RETAILER (% OF TOTAL SALES)</t>
  </si>
  <si>
    <t>CUSTOMER ACQUISITION &amp; RETENTION (CAR)</t>
  </si>
  <si>
    <t>OTHER EXPENSES</t>
  </si>
  <si>
    <t>TOTAL MARKETING BUDGET:</t>
  </si>
  <si>
    <t>Website Development (one-time cost)</t>
  </si>
  <si>
    <t>CHANNEL MARKETING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</si>
</sst>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theme="1" tint="0.14996795556505021"/>
      <name val="Euphemia"/>
      <family val="2"/>
      <scheme val="minor"/>
    </font>
    <font>
      <sz val="11"/>
      <color theme="1" tint="0.14999847407452621"/>
      <name val="Euphemia"/>
      <family val="2"/>
      <scheme val="minor"/>
    </font>
    <font>
      <sz val="11"/>
      <color theme="1" tint="0.14999847407452621"/>
      <name val="Arial Black"/>
      <family val="2"/>
      <scheme val="major"/>
    </font>
    <font>
      <b/>
      <sz val="12"/>
      <color theme="1" tint="0.14999847407452621"/>
      <name val="Arial Black"/>
      <family val="2"/>
      <scheme val="major"/>
    </font>
    <font>
      <b/>
      <i/>
      <sz val="12"/>
      <color theme="1" tint="0.14999847407452621"/>
      <name val="Arial Black"/>
      <family val="2"/>
      <scheme val="major"/>
    </font>
    <font>
      <b/>
      <sz val="14"/>
      <color theme="1" tint="0.14999847407452621"/>
      <name val="Arial Black"/>
      <family val="2"/>
      <scheme val="major"/>
    </font>
    <font>
      <b/>
      <sz val="18"/>
      <color theme="1" tint="0.14999847407452621"/>
      <name val="Arial Black"/>
      <family val="2"/>
      <scheme val="major"/>
    </font>
    <font>
      <b/>
      <i/>
      <sz val="18"/>
      <color theme="1" tint="0.14999847407452621"/>
      <name val="Arial Black"/>
      <family val="2"/>
      <scheme val="major"/>
    </font>
    <font>
      <sz val="10"/>
      <color theme="1" tint="0.14999847407452621"/>
      <name val="Arial Black"/>
      <family val="2"/>
      <scheme val="major"/>
    </font>
    <font>
      <sz val="10"/>
      <color theme="1" tint="0.14999847407452621"/>
      <name val="Euphemia"/>
      <family val="2"/>
      <scheme val="minor"/>
    </font>
    <font>
      <i/>
      <sz val="10"/>
      <color theme="1" tint="0.14999847407452621"/>
      <name val="Euphemia"/>
      <family val="2"/>
      <scheme val="minor"/>
    </font>
    <font>
      <sz val="11.5"/>
      <color theme="1" tint="0.14999847407452621"/>
      <name val="Euphemia"/>
      <family val="2"/>
      <scheme val="minor"/>
    </font>
    <font>
      <sz val="11.5"/>
      <color theme="0"/>
      <name val="Arial Black"/>
      <family val="2"/>
      <scheme val="major"/>
    </font>
    <font>
      <sz val="11.5"/>
      <color theme="1" tint="0.14999847407452621"/>
      <name val="Arial Black"/>
      <family val="2"/>
      <scheme val="major"/>
    </font>
    <font>
      <sz val="11"/>
      <color theme="4"/>
      <name val="Arial Black"/>
      <family val="2"/>
      <scheme val="major"/>
    </font>
    <font>
      <sz val="11.5"/>
      <color theme="4"/>
      <name val="Euphemia"/>
      <family val="2"/>
      <scheme val="minor"/>
    </font>
    <font>
      <sz val="11.5"/>
      <color theme="4"/>
      <name val="Arial Black"/>
      <family val="2"/>
      <scheme val="major"/>
    </font>
    <font>
      <sz val="11.5"/>
      <color theme="4" tint="-0.249977111117893"/>
      <name val="Arial Black"/>
      <family val="2"/>
      <scheme val="major"/>
    </font>
    <font>
      <sz val="11"/>
      <color theme="0"/>
      <name val="Arial Black"/>
      <family val="2"/>
      <scheme val="major"/>
    </font>
    <font>
      <b/>
      <sz val="26"/>
      <color theme="4"/>
      <name val="Arial Black"/>
      <family val="2"/>
      <scheme val="major"/>
    </font>
    <font>
      <sz val="11"/>
      <color theme="3"/>
      <name val="Arial Black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450666829432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theme="4" tint="0.59996337778862885"/>
      </bottom>
      <diagonal/>
    </border>
    <border>
      <left/>
      <right/>
      <top/>
      <bottom style="thick">
        <color theme="4" tint="0.39994506668294322"/>
      </bottom>
      <diagonal/>
    </border>
    <border>
      <left/>
      <right/>
      <top style="hair">
        <color theme="4" tint="0.39994506668294322"/>
      </top>
      <bottom style="hair">
        <color theme="4" tint="0.39994506668294322"/>
      </bottom>
      <diagonal/>
    </border>
    <border>
      <left/>
      <right/>
      <top style="thin">
        <color theme="4" tint="0.59996337778862885"/>
      </top>
      <bottom style="hair">
        <color theme="4" tint="0.39994506668294322"/>
      </bottom>
      <diagonal/>
    </border>
    <border>
      <left/>
      <right style="thick">
        <color theme="0"/>
      </right>
      <top style="hair">
        <color theme="4" tint="0.39994506668294322"/>
      </top>
      <bottom style="hair">
        <color theme="4" tint="0.39994506668294322"/>
      </bottom>
      <diagonal/>
    </border>
    <border>
      <left/>
      <right/>
      <top style="hair">
        <color theme="4" tint="0.39994506668294322"/>
      </top>
      <bottom/>
      <diagonal/>
    </border>
    <border>
      <left/>
      <right/>
      <top/>
      <bottom style="hair">
        <color theme="4" tint="0.39994506668294322"/>
      </bottom>
      <diagonal/>
    </border>
    <border>
      <left/>
      <right/>
      <top/>
      <bottom style="thick">
        <color theme="0"/>
      </bottom>
      <diagonal/>
    </border>
    <border>
      <left/>
      <right/>
      <top/>
      <bottom style="medium">
        <color theme="4" tint="0.39994506668294322"/>
      </bottom>
      <diagonal/>
    </border>
    <border>
      <left/>
      <right/>
      <top/>
      <bottom style="medium">
        <color theme="4" tint="0.79998168889431442"/>
      </bottom>
      <diagonal/>
    </border>
    <border>
      <left/>
      <right/>
      <top style="thick">
        <color theme="4" tint="0.59996337778862885"/>
      </top>
      <bottom/>
      <diagonal/>
    </border>
    <border>
      <left/>
      <right/>
      <top style="medium">
        <color theme="4" tint="0.39994506668294322"/>
      </top>
      <bottom style="thin">
        <color theme="4" tint="0.59996337778862885"/>
      </bottom>
      <diagonal/>
    </border>
    <border>
      <left/>
      <right/>
      <top style="medium">
        <color theme="4" tint="0.79998168889431442"/>
      </top>
      <bottom style="medium">
        <color theme="4" tint="0.39994506668294322"/>
      </bottom>
      <diagonal/>
    </border>
  </borders>
  <cellStyleXfs count="5">
    <xf numFmtId="0" fontId="0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8" fillId="5" borderId="9" applyNumberFormat="0" applyProtection="0">
      <alignment vertical="center"/>
    </xf>
    <xf numFmtId="0" fontId="14" fillId="2" borderId="10" applyNumberFormat="0" applyProtection="0">
      <alignment vertical="center"/>
    </xf>
  </cellStyleXfs>
  <cellXfs count="102">
    <xf numFmtId="0" fontId="0" fillId="0" borderId="0" xfId="0"/>
    <xf numFmtId="0" fontId="1" fillId="0" borderId="0" xfId="0" applyFont="1" applyFill="1" applyBorder="1"/>
    <xf numFmtId="2" fontId="1" fillId="0" borderId="0" xfId="0" applyNumberFormat="1" applyFont="1" applyFill="1" applyBorder="1"/>
    <xf numFmtId="0" fontId="6" fillId="0" borderId="0" xfId="0" applyFont="1" applyFill="1" applyBorder="1"/>
    <xf numFmtId="0" fontId="9" fillId="0" borderId="0" xfId="0" applyFont="1" applyFill="1" applyBorder="1"/>
    <xf numFmtId="0" fontId="11" fillId="0" borderId="0" xfId="0" applyFont="1" applyFill="1" applyBorder="1"/>
    <xf numFmtId="0" fontId="1" fillId="0" borderId="0" xfId="0" applyFont="1" applyFill="1" applyBorder="1" applyAlignment="1">
      <alignment horizontal="right"/>
    </xf>
    <xf numFmtId="0" fontId="1" fillId="2" borderId="0" xfId="0" applyFont="1" applyFill="1" applyBorder="1"/>
    <xf numFmtId="0" fontId="14" fillId="0" borderId="0" xfId="0" applyFont="1" applyFill="1" applyBorder="1"/>
    <xf numFmtId="3" fontId="14" fillId="0" borderId="0" xfId="0" applyNumberFormat="1" applyFont="1" applyFill="1" applyBorder="1" applyAlignment="1">
      <alignment horizontal="right"/>
    </xf>
    <xf numFmtId="0" fontId="9" fillId="2" borderId="2" xfId="0" applyFont="1" applyFill="1" applyBorder="1" applyAlignment="1">
      <alignment horizontal="left"/>
    </xf>
    <xf numFmtId="0" fontId="9" fillId="2" borderId="2" xfId="0" applyFont="1" applyFill="1" applyBorder="1" applyAlignment="1">
      <alignment horizontal="center"/>
    </xf>
    <xf numFmtId="2" fontId="9" fillId="2" borderId="2" xfId="0" applyNumberFormat="1" applyFont="1" applyFill="1" applyBorder="1" applyAlignment="1">
      <alignment horizontal="center"/>
    </xf>
    <xf numFmtId="0" fontId="9" fillId="2" borderId="2" xfId="0" applyFont="1" applyFill="1" applyBorder="1"/>
    <xf numFmtId="3" fontId="14" fillId="2" borderId="0" xfId="0" applyNumberFormat="1" applyFont="1" applyFill="1" applyBorder="1"/>
    <xf numFmtId="0" fontId="14" fillId="2" borderId="0" xfId="0" applyFont="1" applyFill="1" applyBorder="1"/>
    <xf numFmtId="4" fontId="5" fillId="2" borderId="1" xfId="0" applyNumberFormat="1" applyFont="1" applyFill="1" applyBorder="1"/>
    <xf numFmtId="0" fontId="7" fillId="2" borderId="1" xfId="0" applyFont="1" applyFill="1" applyBorder="1"/>
    <xf numFmtId="4" fontId="1" fillId="2" borderId="0" xfId="0" applyNumberFormat="1" applyFont="1" applyFill="1" applyBorder="1"/>
    <xf numFmtId="0" fontId="10" fillId="2" borderId="3" xfId="0" applyFont="1" applyFill="1" applyBorder="1"/>
    <xf numFmtId="0" fontId="9" fillId="0" borderId="4" xfId="0" applyFont="1" applyFill="1" applyBorder="1" applyAlignment="1">
      <alignment horizontal="left"/>
    </xf>
    <xf numFmtId="0" fontId="10" fillId="2" borderId="4" xfId="0" applyFont="1" applyFill="1" applyBorder="1"/>
    <xf numFmtId="0" fontId="9" fillId="0" borderId="6" xfId="0" applyFont="1" applyFill="1" applyBorder="1" applyAlignment="1">
      <alignment horizontal="left" indent="1"/>
    </xf>
    <xf numFmtId="0" fontId="10" fillId="2" borderId="6" xfId="0" applyFont="1" applyFill="1" applyBorder="1"/>
    <xf numFmtId="0" fontId="9" fillId="2" borderId="3" xfId="0" applyFont="1" applyFill="1" applyBorder="1"/>
    <xf numFmtId="0" fontId="9" fillId="2" borderId="6" xfId="0" applyFont="1" applyFill="1" applyBorder="1"/>
    <xf numFmtId="0" fontId="9" fillId="0" borderId="7" xfId="0" applyFont="1" applyFill="1" applyBorder="1" applyAlignment="1">
      <alignment horizontal="left"/>
    </xf>
    <xf numFmtId="0" fontId="10" fillId="2" borderId="7" xfId="0" applyFont="1" applyFill="1" applyBorder="1"/>
    <xf numFmtId="4" fontId="9" fillId="2" borderId="4" xfId="0" applyNumberFormat="1" applyFont="1" applyFill="1" applyBorder="1"/>
    <xf numFmtId="4" fontId="9" fillId="2" borderId="3" xfId="0" applyNumberFormat="1" applyFont="1" applyFill="1" applyBorder="1"/>
    <xf numFmtId="4" fontId="9" fillId="2" borderId="6" xfId="0" applyNumberFormat="1" applyFont="1" applyFill="1" applyBorder="1"/>
    <xf numFmtId="4" fontId="9" fillId="2" borderId="7" xfId="0" applyNumberFormat="1" applyFont="1" applyFill="1" applyBorder="1"/>
    <xf numFmtId="4" fontId="17" fillId="2" borderId="0" xfId="0" applyNumberFormat="1" applyFont="1" applyFill="1" applyBorder="1"/>
    <xf numFmtId="2" fontId="1" fillId="0" borderId="0" xfId="0" applyNumberFormat="1" applyFont="1" applyFill="1" applyBorder="1" applyAlignment="1">
      <alignment horizontal="right"/>
    </xf>
    <xf numFmtId="3" fontId="14" fillId="2" borderId="0" xfId="0" applyNumberFormat="1" applyFont="1" applyFill="1" applyBorder="1" applyAlignment="1">
      <alignment horizontal="right"/>
    </xf>
    <xf numFmtId="4" fontId="5" fillId="2" borderId="1" xfId="0" applyNumberFormat="1" applyFont="1" applyFill="1" applyBorder="1" applyAlignment="1">
      <alignment horizontal="right"/>
    </xf>
    <xf numFmtId="4" fontId="9" fillId="2" borderId="4" xfId="0" applyNumberFormat="1" applyFont="1" applyFill="1" applyBorder="1" applyAlignment="1">
      <alignment horizontal="right"/>
    </xf>
    <xf numFmtId="4" fontId="9" fillId="2" borderId="3" xfId="0" applyNumberFormat="1" applyFont="1" applyFill="1" applyBorder="1" applyAlignment="1">
      <alignment horizontal="right"/>
    </xf>
    <xf numFmtId="4" fontId="9" fillId="2" borderId="6" xfId="0" applyNumberFormat="1" applyFont="1" applyFill="1" applyBorder="1" applyAlignment="1">
      <alignment horizontal="right"/>
    </xf>
    <xf numFmtId="4" fontId="13" fillId="2" borderId="0" xfId="0" applyNumberFormat="1" applyFont="1" applyFill="1" applyBorder="1" applyAlignment="1">
      <alignment horizontal="right"/>
    </xf>
    <xf numFmtId="4" fontId="1" fillId="2" borderId="0" xfId="0" applyNumberFormat="1" applyFont="1" applyFill="1" applyBorder="1" applyAlignment="1">
      <alignment horizontal="right"/>
    </xf>
    <xf numFmtId="4" fontId="9" fillId="2" borderId="7" xfId="0" applyNumberFormat="1" applyFont="1" applyFill="1" applyBorder="1" applyAlignment="1">
      <alignment horizontal="right"/>
    </xf>
    <xf numFmtId="4" fontId="17" fillId="2" borderId="0" xfId="0" applyNumberFormat="1" applyFont="1" applyFill="1" applyBorder="1" applyAlignment="1">
      <alignment horizontal="right"/>
    </xf>
    <xf numFmtId="4" fontId="13" fillId="2" borderId="0" xfId="0" applyNumberFormat="1" applyFont="1" applyFill="1" applyBorder="1" applyAlignment="1"/>
    <xf numFmtId="0" fontId="1" fillId="0" borderId="0" xfId="0" applyFont="1" applyFill="1" applyBorder="1" applyAlignment="1"/>
    <xf numFmtId="0" fontId="9" fillId="2" borderId="2" xfId="0" applyFont="1" applyFill="1" applyBorder="1" applyAlignment="1">
      <alignment horizontal="right"/>
    </xf>
    <xf numFmtId="0" fontId="9" fillId="0" borderId="8" xfId="0" applyFont="1" applyFill="1" applyBorder="1" applyAlignment="1">
      <alignment horizontal="right"/>
    </xf>
    <xf numFmtId="0" fontId="14" fillId="4" borderId="0" xfId="0" applyFont="1" applyFill="1" applyBorder="1" applyAlignment="1">
      <alignment horizontal="right"/>
    </xf>
    <xf numFmtId="9" fontId="3" fillId="0" borderId="0" xfId="0" applyNumberFormat="1" applyFont="1" applyFill="1" applyBorder="1" applyAlignment="1">
      <alignment horizontal="right"/>
    </xf>
    <xf numFmtId="0" fontId="9" fillId="0" borderId="4" xfId="0" applyFont="1" applyFill="1" applyBorder="1" applyAlignment="1">
      <alignment horizontal="right"/>
    </xf>
    <xf numFmtId="0" fontId="9" fillId="4" borderId="4" xfId="0" applyFont="1" applyFill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0" fontId="9" fillId="4" borderId="3" xfId="0" applyFont="1" applyFill="1" applyBorder="1" applyAlignment="1">
      <alignment horizontal="right"/>
    </xf>
    <xf numFmtId="4" fontId="9" fillId="4" borderId="3" xfId="0" applyNumberFormat="1" applyFont="1" applyFill="1" applyBorder="1" applyAlignment="1">
      <alignment horizontal="right"/>
    </xf>
    <xf numFmtId="4" fontId="9" fillId="0" borderId="0" xfId="0" applyNumberFormat="1" applyFont="1" applyFill="1" applyBorder="1" applyAlignment="1">
      <alignment horizontal="right"/>
    </xf>
    <xf numFmtId="10" fontId="9" fillId="0" borderId="6" xfId="0" applyNumberFormat="1" applyFont="1" applyFill="1" applyBorder="1" applyAlignment="1">
      <alignment horizontal="right"/>
    </xf>
    <xf numFmtId="4" fontId="9" fillId="4" borderId="6" xfId="0" applyNumberFormat="1" applyFont="1" applyFill="1" applyBorder="1" applyAlignment="1">
      <alignment horizontal="right"/>
    </xf>
    <xf numFmtId="4" fontId="12" fillId="0" borderId="0" xfId="0" applyNumberFormat="1" applyFont="1" applyFill="1" applyBorder="1" applyAlignment="1">
      <alignment horizontal="right"/>
    </xf>
    <xf numFmtId="0" fontId="9" fillId="0" borderId="3" xfId="0" applyFont="1" applyFill="1" applyBorder="1" applyAlignment="1">
      <alignment horizontal="right"/>
    </xf>
    <xf numFmtId="0" fontId="9" fillId="4" borderId="5" xfId="0" applyFont="1" applyFill="1" applyBorder="1" applyAlignment="1">
      <alignment horizontal="right"/>
    </xf>
    <xf numFmtId="0" fontId="9" fillId="4" borderId="6" xfId="0" applyFont="1" applyFill="1" applyBorder="1" applyAlignment="1">
      <alignment horizontal="right"/>
    </xf>
    <xf numFmtId="0" fontId="9" fillId="0" borderId="6" xfId="0" applyFont="1" applyFill="1" applyBorder="1" applyAlignment="1">
      <alignment horizontal="right"/>
    </xf>
    <xf numFmtId="4" fontId="16" fillId="0" borderId="0" xfId="0" applyNumberFormat="1" applyFont="1" applyFill="1" applyBorder="1" applyAlignment="1">
      <alignment horizontal="right"/>
    </xf>
    <xf numFmtId="0" fontId="9" fillId="0" borderId="5" xfId="0" applyFont="1" applyFill="1" applyBorder="1" applyAlignment="1">
      <alignment horizontal="right"/>
    </xf>
    <xf numFmtId="4" fontId="9" fillId="0" borderId="3" xfId="0" applyNumberFormat="1" applyFont="1" applyFill="1" applyBorder="1" applyAlignment="1">
      <alignment horizontal="right"/>
    </xf>
    <xf numFmtId="2" fontId="8" fillId="2" borderId="2" xfId="0" applyNumberFormat="1" applyFont="1" applyFill="1" applyBorder="1" applyAlignment="1">
      <alignment horizontal="right"/>
    </xf>
    <xf numFmtId="0" fontId="9" fillId="0" borderId="3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left"/>
    </xf>
    <xf numFmtId="0" fontId="13" fillId="2" borderId="0" xfId="0" applyFont="1" applyFill="1" applyBorder="1" applyAlignment="1"/>
    <xf numFmtId="0" fontId="11" fillId="0" borderId="0" xfId="0" applyFont="1" applyFill="1" applyBorder="1" applyAlignment="1"/>
    <xf numFmtId="0" fontId="15" fillId="0" borderId="0" xfId="0" applyFont="1" applyFill="1" applyBorder="1" applyAlignment="1"/>
    <xf numFmtId="0" fontId="16" fillId="2" borderId="0" xfId="0" applyFont="1" applyFill="1" applyBorder="1" applyAlignment="1"/>
    <xf numFmtId="9" fontId="9" fillId="0" borderId="4" xfId="0" applyNumberFormat="1" applyFont="1" applyFill="1" applyBorder="1" applyAlignment="1">
      <alignment horizontal="right"/>
    </xf>
    <xf numFmtId="9" fontId="9" fillId="0" borderId="7" xfId="0" applyNumberFormat="1" applyFont="1" applyFill="1" applyBorder="1" applyAlignment="1">
      <alignment horizontal="right"/>
    </xf>
    <xf numFmtId="0" fontId="9" fillId="4" borderId="7" xfId="0" applyFont="1" applyFill="1" applyBorder="1" applyAlignment="1">
      <alignment horizontal="right"/>
    </xf>
    <xf numFmtId="10" fontId="9" fillId="0" borderId="3" xfId="0" applyNumberFormat="1" applyFont="1" applyFill="1" applyBorder="1" applyAlignment="1">
      <alignment horizontal="right"/>
    </xf>
    <xf numFmtId="4" fontId="18" fillId="0" borderId="0" xfId="0" applyNumberFormat="1" applyFont="1" applyFill="1" applyBorder="1" applyAlignment="1">
      <alignment horizontal="right"/>
    </xf>
    <xf numFmtId="4" fontId="2" fillId="2" borderId="0" xfId="0" applyNumberFormat="1" applyFont="1" applyFill="1" applyBorder="1" applyAlignment="1">
      <alignment horizontal="right"/>
    </xf>
    <xf numFmtId="4" fontId="2" fillId="2" borderId="0" xfId="0" applyNumberFormat="1" applyFont="1" applyFill="1" applyBorder="1" applyAlignment="1"/>
    <xf numFmtId="0" fontId="2" fillId="2" borderId="0" xfId="0" applyFont="1" applyFill="1" applyBorder="1" applyAlignment="1"/>
    <xf numFmtId="0" fontId="20" fillId="0" borderId="1" xfId="2" applyFill="1" applyBorder="1" applyAlignment="1"/>
    <xf numFmtId="0" fontId="18" fillId="5" borderId="9" xfId="3">
      <alignment vertical="center"/>
    </xf>
    <xf numFmtId="4" fontId="18" fillId="5" borderId="9" xfId="3" applyNumberFormat="1">
      <alignment vertical="center"/>
    </xf>
    <xf numFmtId="0" fontId="12" fillId="3" borderId="11" xfId="0" applyFont="1" applyFill="1" applyBorder="1" applyAlignment="1">
      <alignment horizontal="left" vertical="center"/>
    </xf>
    <xf numFmtId="0" fontId="12" fillId="3" borderId="11" xfId="0" applyFont="1" applyFill="1" applyBorder="1" applyAlignment="1">
      <alignment horizontal="right" vertical="center"/>
    </xf>
    <xf numFmtId="4" fontId="12" fillId="3" borderId="11" xfId="0" applyNumberFormat="1" applyFont="1" applyFill="1" applyBorder="1" applyAlignment="1">
      <alignment horizontal="right" vertical="center"/>
    </xf>
    <xf numFmtId="0" fontId="4" fillId="4" borderId="1" xfId="0" applyFont="1" applyFill="1" applyBorder="1" applyAlignment="1">
      <alignment horizontal="right" vertical="center"/>
    </xf>
    <xf numFmtId="9" fontId="3" fillId="0" borderId="1" xfId="0" applyNumberFormat="1" applyFont="1" applyFill="1" applyBorder="1" applyAlignment="1">
      <alignment horizontal="right" vertical="center"/>
    </xf>
    <xf numFmtId="0" fontId="20" fillId="0" borderId="1" xfId="2" applyFill="1" applyBorder="1" applyAlignment="1">
      <alignment vertical="center"/>
    </xf>
    <xf numFmtId="0" fontId="20" fillId="4" borderId="1" xfId="2" applyFill="1" applyBorder="1" applyAlignment="1">
      <alignment vertical="center"/>
    </xf>
    <xf numFmtId="9" fontId="3" fillId="4" borderId="1" xfId="0" applyNumberFormat="1" applyFont="1" applyFill="1" applyBorder="1" applyAlignment="1">
      <alignment horizontal="right" vertical="center"/>
    </xf>
    <xf numFmtId="0" fontId="14" fillId="2" borderId="10" xfId="4" applyBorder="1" applyAlignment="1">
      <alignment horizontal="right" vertical="center"/>
    </xf>
    <xf numFmtId="4" fontId="14" fillId="2" borderId="10" xfId="4" applyNumberFormat="1" applyBorder="1" applyAlignment="1">
      <alignment horizontal="right" vertical="center"/>
    </xf>
    <xf numFmtId="0" fontId="14" fillId="2" borderId="10" xfId="4">
      <alignment vertical="center"/>
    </xf>
    <xf numFmtId="4" fontId="14" fillId="2" borderId="10" xfId="4" applyNumberFormat="1">
      <alignment vertical="center"/>
    </xf>
    <xf numFmtId="0" fontId="18" fillId="5" borderId="9" xfId="3" applyAlignment="1">
      <alignment vertical="center"/>
    </xf>
    <xf numFmtId="0" fontId="20" fillId="0" borderId="12" xfId="2" applyFill="1" applyBorder="1" applyAlignment="1">
      <alignment vertical="center"/>
    </xf>
    <xf numFmtId="0" fontId="14" fillId="2" borderId="10" xfId="4" applyBorder="1" applyAlignment="1">
      <alignment vertical="center"/>
    </xf>
    <xf numFmtId="0" fontId="14" fillId="2" borderId="10" xfId="4" applyAlignment="1">
      <alignment vertical="center"/>
    </xf>
    <xf numFmtId="0" fontId="18" fillId="5" borderId="13" xfId="3" applyBorder="1" applyAlignment="1">
      <alignment vertical="center"/>
    </xf>
    <xf numFmtId="0" fontId="9" fillId="0" borderId="3" xfId="0" applyFont="1" applyFill="1" applyBorder="1" applyAlignment="1">
      <alignment horizontal="left" indent="1"/>
    </xf>
    <xf numFmtId="0" fontId="19" fillId="0" borderId="0" xfId="1" applyFill="1" applyBorder="1" applyAlignment="1">
      <alignment horizontal="left" vertical="center"/>
    </xf>
  </cellXfs>
  <cellStyles count="5">
    <cellStyle name="Heading 1" xfId="2" builtinId="16" customBuiltin="1"/>
    <cellStyle name="Heading 2" xfId="3" builtinId="17" customBuiltin="1"/>
    <cellStyle name="Heading 3" xfId="4" builtinId="18" customBuiltin="1"/>
    <cellStyle name="Normal" xfId="0" builtinId="0" customBuiltin="1"/>
    <cellStyle name="Title" xfId="1" builtinId="1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Channel Marketing Budge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6A0C9"/>
      </a:accent1>
      <a:accent2>
        <a:srgbClr val="E37E42"/>
      </a:accent2>
      <a:accent3>
        <a:srgbClr val="88CA5B"/>
      </a:accent3>
      <a:accent4>
        <a:srgbClr val="9A60A2"/>
      </a:accent4>
      <a:accent5>
        <a:srgbClr val="F2C02D"/>
      </a:accent5>
      <a:accent6>
        <a:srgbClr val="F2726F"/>
      </a:accent6>
      <a:hlink>
        <a:srgbClr val="46A0C9"/>
      </a:hlink>
      <a:folHlink>
        <a:srgbClr val="9A60A2"/>
      </a:folHlink>
    </a:clrScheme>
    <a:fontScheme name="Channel Marketing Budget">
      <a:majorFont>
        <a:latin typeface="Arial Black"/>
        <a:ea typeface=""/>
        <a:cs typeface=""/>
      </a:majorFont>
      <a:minorFont>
        <a:latin typeface="Euphemi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T58"/>
  <sheetViews>
    <sheetView showGridLines="0" tabSelected="1" zoomScale="90" zoomScaleNormal="90" zoomScalePageLayoutView="90" workbookViewId="0">
      <pane xSplit="2" ySplit="3" topLeftCell="C4" activePane="bottomRight" state="frozen"/>
      <selection pane="topRight" activeCell="C1" sqref="C1"/>
      <selection pane="bottomLeft" activeCell="A5" sqref="A5"/>
      <selection pane="bottomRight"/>
    </sheetView>
  </sheetViews>
  <sheetFormatPr baseColWidth="10" defaultColWidth="8.796875" defaultRowHeight="19.5" customHeight="1" x14ac:dyDescent="0.2"/>
  <cols>
    <col min="1" max="1" width="2" style="1" customWidth="1"/>
    <col min="2" max="2" width="35.59765625" style="1" customWidth="1"/>
    <col min="3" max="3" width="8" style="6" customWidth="1"/>
    <col min="4" max="15" width="14.3984375" style="6" customWidth="1"/>
    <col min="16" max="16" width="0.59765625" style="6" customWidth="1"/>
    <col min="17" max="17" width="14.3984375" style="6" customWidth="1"/>
    <col min="18" max="18" width="2.19921875" style="1" customWidth="1"/>
    <col min="19" max="19" width="10.3984375" style="1" customWidth="1"/>
    <col min="20" max="20" width="2.19921875" style="1" customWidth="1"/>
    <col min="21" max="16384" width="8.796875" style="1"/>
  </cols>
  <sheetData>
    <row r="1" spans="2:20" ht="63" customHeight="1" x14ac:dyDescent="0.2">
      <c r="B1" s="101" t="s">
        <v>58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2"/>
      <c r="T1" s="2"/>
    </row>
    <row r="2" spans="2:20" s="4" customFormat="1" ht="19.5" customHeight="1" thickBot="1" x14ac:dyDescent="0.3">
      <c r="B2" s="10"/>
      <c r="C2" s="11" t="s">
        <v>0</v>
      </c>
      <c r="D2" s="45" t="s">
        <v>1</v>
      </c>
      <c r="E2" s="45" t="s">
        <v>2</v>
      </c>
      <c r="F2" s="45" t="s">
        <v>3</v>
      </c>
      <c r="G2" s="45" t="s">
        <v>4</v>
      </c>
      <c r="H2" s="45" t="s">
        <v>5</v>
      </c>
      <c r="I2" s="45" t="s">
        <v>6</v>
      </c>
      <c r="J2" s="45" t="s">
        <v>7</v>
      </c>
      <c r="K2" s="45" t="s">
        <v>8</v>
      </c>
      <c r="L2" s="45" t="s">
        <v>9</v>
      </c>
      <c r="M2" s="45" t="s">
        <v>10</v>
      </c>
      <c r="N2" s="45" t="s">
        <v>11</v>
      </c>
      <c r="O2" s="45" t="s">
        <v>12</v>
      </c>
      <c r="P2" s="46"/>
      <c r="Q2" s="65" t="s">
        <v>13</v>
      </c>
      <c r="R2" s="12"/>
      <c r="S2" s="13"/>
      <c r="T2" s="12"/>
    </row>
    <row r="3" spans="2:20" s="8" customFormat="1" ht="19.5" customHeight="1" thickTop="1" x14ac:dyDescent="0.25">
      <c r="B3" s="8" t="s">
        <v>49</v>
      </c>
      <c r="C3" s="47"/>
      <c r="D3" s="9">
        <v>750</v>
      </c>
      <c r="E3" s="9">
        <v>200</v>
      </c>
      <c r="F3" s="9">
        <v>500</v>
      </c>
      <c r="G3" s="9">
        <v>1500</v>
      </c>
      <c r="H3" s="9">
        <v>1200</v>
      </c>
      <c r="I3" s="9">
        <v>1500</v>
      </c>
      <c r="J3" s="9">
        <v>1500</v>
      </c>
      <c r="K3" s="9">
        <v>1800</v>
      </c>
      <c r="L3" s="9">
        <v>2000</v>
      </c>
      <c r="M3" s="9">
        <v>2000</v>
      </c>
      <c r="N3" s="9">
        <v>2000</v>
      </c>
      <c r="O3" s="9">
        <v>2000</v>
      </c>
      <c r="P3" s="9"/>
      <c r="Q3" s="34">
        <f>SUM(D3:O3)</f>
        <v>16950</v>
      </c>
      <c r="R3" s="14"/>
      <c r="S3" s="15"/>
      <c r="T3" s="14"/>
    </row>
    <row r="4" spans="2:20" s="3" customFormat="1" ht="19.5" customHeight="1" x14ac:dyDescent="0.45">
      <c r="B4" s="88" t="s">
        <v>48</v>
      </c>
      <c r="C4" s="86"/>
      <c r="D4" s="90">
        <f t="shared" ref="D4:O4" si="0">D9+D28+D35+D41</f>
        <v>1.1000000000000001</v>
      </c>
      <c r="E4" s="90">
        <f t="shared" si="0"/>
        <v>1.1000000000000001</v>
      </c>
      <c r="F4" s="90">
        <f t="shared" si="0"/>
        <v>1.1000000000000001</v>
      </c>
      <c r="G4" s="90">
        <f t="shared" si="0"/>
        <v>1.1000000000000001</v>
      </c>
      <c r="H4" s="90">
        <f t="shared" si="0"/>
        <v>1.1000000000000001</v>
      </c>
      <c r="I4" s="90">
        <f t="shared" si="0"/>
        <v>1.1000000000000001</v>
      </c>
      <c r="J4" s="90">
        <f t="shared" si="0"/>
        <v>1.1000000000000001</v>
      </c>
      <c r="K4" s="90">
        <f t="shared" si="0"/>
        <v>1.1000000000000001</v>
      </c>
      <c r="L4" s="90">
        <f t="shared" si="0"/>
        <v>0.85000000000000009</v>
      </c>
      <c r="M4" s="90">
        <f t="shared" si="0"/>
        <v>0.85000000000000009</v>
      </c>
      <c r="N4" s="90">
        <f t="shared" si="0"/>
        <v>0.85000000000000009</v>
      </c>
      <c r="O4" s="90">
        <f t="shared" si="0"/>
        <v>0.85000000000000009</v>
      </c>
      <c r="P4" s="48"/>
      <c r="Q4" s="35"/>
      <c r="R4" s="16"/>
      <c r="S4" s="17"/>
      <c r="T4" s="16"/>
    </row>
    <row r="5" spans="2:20" s="4" customFormat="1" ht="19.5" customHeight="1" x14ac:dyDescent="0.2">
      <c r="B5" s="20" t="s">
        <v>14</v>
      </c>
      <c r="C5" s="49">
        <v>5</v>
      </c>
      <c r="D5" s="50">
        <f t="shared" ref="D5:O5" si="1">+$C$5</f>
        <v>5</v>
      </c>
      <c r="E5" s="50">
        <f t="shared" si="1"/>
        <v>5</v>
      </c>
      <c r="F5" s="50">
        <f t="shared" si="1"/>
        <v>5</v>
      </c>
      <c r="G5" s="50">
        <f t="shared" si="1"/>
        <v>5</v>
      </c>
      <c r="H5" s="50">
        <f t="shared" si="1"/>
        <v>5</v>
      </c>
      <c r="I5" s="50">
        <f t="shared" si="1"/>
        <v>5</v>
      </c>
      <c r="J5" s="50">
        <f t="shared" si="1"/>
        <v>5</v>
      </c>
      <c r="K5" s="50">
        <f t="shared" si="1"/>
        <v>5</v>
      </c>
      <c r="L5" s="50">
        <f t="shared" si="1"/>
        <v>5</v>
      </c>
      <c r="M5" s="50">
        <f t="shared" si="1"/>
        <v>5</v>
      </c>
      <c r="N5" s="50">
        <f t="shared" si="1"/>
        <v>5</v>
      </c>
      <c r="O5" s="50">
        <f t="shared" si="1"/>
        <v>5</v>
      </c>
      <c r="P5" s="51"/>
      <c r="Q5" s="36"/>
      <c r="R5" s="28"/>
      <c r="S5" s="21"/>
      <c r="T5" s="28"/>
    </row>
    <row r="6" spans="2:20" s="4" customFormat="1" ht="19.5" customHeight="1" x14ac:dyDescent="0.2">
      <c r="B6" s="66" t="s">
        <v>15</v>
      </c>
      <c r="C6" s="52"/>
      <c r="D6" s="53">
        <f t="shared" ref="D6:O6" si="2">$C$5*D5</f>
        <v>25</v>
      </c>
      <c r="E6" s="53">
        <f t="shared" si="2"/>
        <v>25</v>
      </c>
      <c r="F6" s="53">
        <f t="shared" si="2"/>
        <v>25</v>
      </c>
      <c r="G6" s="53">
        <f t="shared" si="2"/>
        <v>25</v>
      </c>
      <c r="H6" s="53">
        <f t="shared" si="2"/>
        <v>25</v>
      </c>
      <c r="I6" s="53">
        <f t="shared" si="2"/>
        <v>25</v>
      </c>
      <c r="J6" s="53">
        <f t="shared" si="2"/>
        <v>25</v>
      </c>
      <c r="K6" s="53">
        <f t="shared" si="2"/>
        <v>25</v>
      </c>
      <c r="L6" s="53">
        <f t="shared" si="2"/>
        <v>25</v>
      </c>
      <c r="M6" s="53">
        <f t="shared" si="2"/>
        <v>25</v>
      </c>
      <c r="N6" s="53">
        <f t="shared" si="2"/>
        <v>25</v>
      </c>
      <c r="O6" s="53">
        <f t="shared" si="2"/>
        <v>25</v>
      </c>
      <c r="P6" s="54"/>
      <c r="Q6" s="37">
        <f>SUM('Channel Marketing Budget'!$D6:$O6)</f>
        <v>300</v>
      </c>
      <c r="R6" s="29"/>
      <c r="S6" s="24"/>
      <c r="T6" s="29"/>
    </row>
    <row r="7" spans="2:20" s="4" customFormat="1" ht="19.5" customHeight="1" x14ac:dyDescent="0.2">
      <c r="B7" s="67" t="s">
        <v>16</v>
      </c>
      <c r="C7" s="55">
        <v>1E-3</v>
      </c>
      <c r="D7" s="56">
        <f t="shared" ref="D7:O7" si="3">D3*$C$7</f>
        <v>0.75</v>
      </c>
      <c r="E7" s="56">
        <f t="shared" si="3"/>
        <v>0.2</v>
      </c>
      <c r="F7" s="56">
        <f t="shared" si="3"/>
        <v>0.5</v>
      </c>
      <c r="G7" s="56">
        <f t="shared" si="3"/>
        <v>1.5</v>
      </c>
      <c r="H7" s="56">
        <f t="shared" si="3"/>
        <v>1.2</v>
      </c>
      <c r="I7" s="56">
        <f t="shared" si="3"/>
        <v>1.5</v>
      </c>
      <c r="J7" s="56">
        <f t="shared" si="3"/>
        <v>1.5</v>
      </c>
      <c r="K7" s="56">
        <f t="shared" si="3"/>
        <v>1.8</v>
      </c>
      <c r="L7" s="56">
        <f t="shared" si="3"/>
        <v>2</v>
      </c>
      <c r="M7" s="56">
        <f t="shared" si="3"/>
        <v>2</v>
      </c>
      <c r="N7" s="56">
        <f t="shared" si="3"/>
        <v>2</v>
      </c>
      <c r="O7" s="56">
        <f t="shared" si="3"/>
        <v>2</v>
      </c>
      <c r="P7" s="54"/>
      <c r="Q7" s="38">
        <f>SUM('Channel Marketing Budget'!$D7:$O7)</f>
        <v>16.950000000000003</v>
      </c>
      <c r="R7" s="30"/>
      <c r="S7" s="25"/>
      <c r="T7" s="30"/>
    </row>
    <row r="8" spans="2:20" s="44" customFormat="1" ht="19.5" customHeight="1" thickBot="1" x14ac:dyDescent="0.3">
      <c r="B8" s="95" t="s">
        <v>17</v>
      </c>
      <c r="C8" s="81"/>
      <c r="D8" s="82">
        <f t="shared" ref="D8:O8" si="4">SUM(D6:D7)</f>
        <v>25.75</v>
      </c>
      <c r="E8" s="82">
        <f t="shared" si="4"/>
        <v>25.2</v>
      </c>
      <c r="F8" s="82">
        <f t="shared" si="4"/>
        <v>25.5</v>
      </c>
      <c r="G8" s="82">
        <f t="shared" si="4"/>
        <v>26.5</v>
      </c>
      <c r="H8" s="82">
        <f t="shared" si="4"/>
        <v>26.2</v>
      </c>
      <c r="I8" s="82">
        <f t="shared" si="4"/>
        <v>26.5</v>
      </c>
      <c r="J8" s="82">
        <f t="shared" si="4"/>
        <v>26.5</v>
      </c>
      <c r="K8" s="82">
        <f t="shared" si="4"/>
        <v>26.8</v>
      </c>
      <c r="L8" s="82">
        <f t="shared" si="4"/>
        <v>27</v>
      </c>
      <c r="M8" s="82">
        <f t="shared" si="4"/>
        <v>27</v>
      </c>
      <c r="N8" s="82">
        <f t="shared" si="4"/>
        <v>27</v>
      </c>
      <c r="O8" s="82">
        <f t="shared" si="4"/>
        <v>27</v>
      </c>
      <c r="P8" s="76"/>
      <c r="Q8" s="77">
        <f>SUM('Channel Marketing Budget'!$D8:$O8)</f>
        <v>316.95000000000005</v>
      </c>
      <c r="R8" s="78"/>
      <c r="S8" s="79"/>
      <c r="T8" s="78"/>
    </row>
    <row r="9" spans="2:20" s="3" customFormat="1" ht="19.5" customHeight="1" x14ac:dyDescent="0.45">
      <c r="B9" s="96" t="s">
        <v>50</v>
      </c>
      <c r="C9" s="86"/>
      <c r="D9" s="87">
        <v>1</v>
      </c>
      <c r="E9" s="87">
        <v>1</v>
      </c>
      <c r="F9" s="87">
        <v>0.75</v>
      </c>
      <c r="G9" s="87">
        <v>0.4</v>
      </c>
      <c r="H9" s="87">
        <v>0.33</v>
      </c>
      <c r="I9" s="87">
        <v>0.25</v>
      </c>
      <c r="J9" s="87">
        <v>0.2</v>
      </c>
      <c r="K9" s="87">
        <v>0.1</v>
      </c>
      <c r="L9" s="87">
        <v>0.05</v>
      </c>
      <c r="M9" s="87">
        <v>0.05</v>
      </c>
      <c r="N9" s="87">
        <v>0.05</v>
      </c>
      <c r="O9" s="87">
        <v>0.05</v>
      </c>
      <c r="P9" s="48"/>
      <c r="Q9" s="35"/>
      <c r="R9" s="16"/>
      <c r="S9" s="17"/>
      <c r="T9" s="16"/>
    </row>
    <row r="10" spans="2:20" s="4" customFormat="1" ht="19.5" customHeight="1" x14ac:dyDescent="0.2">
      <c r="B10" s="20" t="s">
        <v>45</v>
      </c>
      <c r="C10" s="50"/>
      <c r="D10" s="72">
        <v>1</v>
      </c>
      <c r="E10" s="72">
        <v>0.5</v>
      </c>
      <c r="F10" s="72">
        <v>0.5</v>
      </c>
      <c r="G10" s="72">
        <v>0.5</v>
      </c>
      <c r="H10" s="72">
        <v>0.5</v>
      </c>
      <c r="I10" s="72">
        <v>0.5</v>
      </c>
      <c r="J10" s="72">
        <v>0.5</v>
      </c>
      <c r="K10" s="72">
        <v>0.5</v>
      </c>
      <c r="L10" s="72">
        <v>0.5</v>
      </c>
      <c r="M10" s="72">
        <v>0.5</v>
      </c>
      <c r="N10" s="72">
        <v>0.5</v>
      </c>
      <c r="O10" s="72">
        <v>0.5</v>
      </c>
      <c r="P10" s="51"/>
      <c r="Q10" s="36"/>
      <c r="R10" s="28"/>
      <c r="S10" s="21"/>
      <c r="T10" s="28"/>
    </row>
    <row r="11" spans="2:20" s="4" customFormat="1" ht="19.5" customHeight="1" x14ac:dyDescent="0.2">
      <c r="B11" s="100" t="s">
        <v>14</v>
      </c>
      <c r="C11" s="58">
        <v>3</v>
      </c>
      <c r="D11" s="52">
        <f t="shared" ref="D11:O11" si="5">$C$11*D10</f>
        <v>3</v>
      </c>
      <c r="E11" s="52">
        <f t="shared" si="5"/>
        <v>1.5</v>
      </c>
      <c r="F11" s="52">
        <f t="shared" si="5"/>
        <v>1.5</v>
      </c>
      <c r="G11" s="52">
        <f t="shared" si="5"/>
        <v>1.5</v>
      </c>
      <c r="H11" s="52">
        <f t="shared" si="5"/>
        <v>1.5</v>
      </c>
      <c r="I11" s="52">
        <f t="shared" si="5"/>
        <v>1.5</v>
      </c>
      <c r="J11" s="52">
        <f t="shared" si="5"/>
        <v>1.5</v>
      </c>
      <c r="K11" s="52">
        <f t="shared" si="5"/>
        <v>1.5</v>
      </c>
      <c r="L11" s="52">
        <f t="shared" si="5"/>
        <v>1.5</v>
      </c>
      <c r="M11" s="52">
        <f t="shared" si="5"/>
        <v>1.5</v>
      </c>
      <c r="N11" s="52">
        <f t="shared" si="5"/>
        <v>1.5</v>
      </c>
      <c r="O11" s="59">
        <f t="shared" si="5"/>
        <v>1.5</v>
      </c>
      <c r="P11" s="51"/>
      <c r="Q11" s="37">
        <f>SUM('Channel Marketing Budget'!$D11:$O11)</f>
        <v>19.5</v>
      </c>
      <c r="R11" s="29"/>
      <c r="S11" s="19"/>
      <c r="T11" s="29"/>
    </row>
    <row r="12" spans="2:20" s="4" customFormat="1" ht="19.5" customHeight="1" x14ac:dyDescent="0.2">
      <c r="B12" s="100" t="s">
        <v>18</v>
      </c>
      <c r="C12" s="52"/>
      <c r="D12" s="58">
        <v>25</v>
      </c>
      <c r="E12" s="58">
        <v>10</v>
      </c>
      <c r="F12" s="58">
        <v>25</v>
      </c>
      <c r="G12" s="58">
        <v>10</v>
      </c>
      <c r="H12" s="58">
        <v>25</v>
      </c>
      <c r="I12" s="58">
        <v>10</v>
      </c>
      <c r="J12" s="58">
        <v>25</v>
      </c>
      <c r="K12" s="58">
        <v>10</v>
      </c>
      <c r="L12" s="58">
        <v>25</v>
      </c>
      <c r="M12" s="58">
        <v>10</v>
      </c>
      <c r="N12" s="58">
        <v>25</v>
      </c>
      <c r="O12" s="58">
        <v>10</v>
      </c>
      <c r="P12" s="51"/>
      <c r="Q12" s="37">
        <f>SUM('Channel Marketing Budget'!$D12:$O12)</f>
        <v>210</v>
      </c>
      <c r="R12" s="29"/>
      <c r="S12" s="19"/>
      <c r="T12" s="29"/>
    </row>
    <row r="13" spans="2:20" s="4" customFormat="1" ht="19.5" customHeight="1" x14ac:dyDescent="0.2">
      <c r="B13" s="100" t="s">
        <v>16</v>
      </c>
      <c r="C13" s="75">
        <v>1E-3</v>
      </c>
      <c r="D13" s="53">
        <f t="shared" ref="D13:O13" si="6">$C$13*D3*D9*D10</f>
        <v>0.75</v>
      </c>
      <c r="E13" s="53">
        <f t="shared" si="6"/>
        <v>0.1</v>
      </c>
      <c r="F13" s="53">
        <f t="shared" si="6"/>
        <v>0.1875</v>
      </c>
      <c r="G13" s="53">
        <f t="shared" si="6"/>
        <v>0.30000000000000004</v>
      </c>
      <c r="H13" s="53">
        <f t="shared" si="6"/>
        <v>0.19800000000000001</v>
      </c>
      <c r="I13" s="53">
        <f t="shared" si="6"/>
        <v>0.1875</v>
      </c>
      <c r="J13" s="53">
        <f t="shared" si="6"/>
        <v>0.15000000000000002</v>
      </c>
      <c r="K13" s="53">
        <f t="shared" si="6"/>
        <v>9.0000000000000011E-2</v>
      </c>
      <c r="L13" s="53">
        <f t="shared" si="6"/>
        <v>0.05</v>
      </c>
      <c r="M13" s="53">
        <f t="shared" si="6"/>
        <v>0.05</v>
      </c>
      <c r="N13" s="53">
        <f t="shared" si="6"/>
        <v>0.05</v>
      </c>
      <c r="O13" s="53">
        <f t="shared" si="6"/>
        <v>0.05</v>
      </c>
      <c r="P13" s="51"/>
      <c r="Q13" s="37">
        <f>SUM('Channel Marketing Budget'!$D13:$O13)</f>
        <v>2.1629999999999998</v>
      </c>
      <c r="R13" s="29"/>
      <c r="S13" s="19"/>
      <c r="T13" s="29"/>
    </row>
    <row r="14" spans="2:20" s="4" customFormat="1" ht="19.5" customHeight="1" x14ac:dyDescent="0.2">
      <c r="B14" s="22" t="s">
        <v>19</v>
      </c>
      <c r="C14" s="60"/>
      <c r="D14" s="58">
        <v>25</v>
      </c>
      <c r="E14" s="58">
        <v>10</v>
      </c>
      <c r="F14" s="58">
        <v>25</v>
      </c>
      <c r="G14" s="58">
        <v>10</v>
      </c>
      <c r="H14" s="58">
        <v>25</v>
      </c>
      <c r="I14" s="58">
        <v>10</v>
      </c>
      <c r="J14" s="58">
        <v>25</v>
      </c>
      <c r="K14" s="58">
        <v>10</v>
      </c>
      <c r="L14" s="58">
        <v>25</v>
      </c>
      <c r="M14" s="58">
        <v>10</v>
      </c>
      <c r="N14" s="58">
        <v>25</v>
      </c>
      <c r="O14" s="58">
        <v>10</v>
      </c>
      <c r="P14" s="51"/>
      <c r="Q14" s="38">
        <f>SUM('Channel Marketing Budget'!$D14:$O14)</f>
        <v>210</v>
      </c>
      <c r="R14" s="30"/>
      <c r="S14" s="23"/>
      <c r="T14" s="30"/>
    </row>
    <row r="15" spans="2:20" s="70" customFormat="1" ht="19.5" customHeight="1" thickBot="1" x14ac:dyDescent="0.35">
      <c r="B15" s="97" t="s">
        <v>20</v>
      </c>
      <c r="C15" s="91"/>
      <c r="D15" s="92">
        <f t="shared" ref="D15:O15" si="7">SUM(D11:D14)</f>
        <v>53.75</v>
      </c>
      <c r="E15" s="92">
        <f t="shared" si="7"/>
        <v>21.6</v>
      </c>
      <c r="F15" s="92">
        <f t="shared" si="7"/>
        <v>51.6875</v>
      </c>
      <c r="G15" s="92">
        <f t="shared" si="7"/>
        <v>21.8</v>
      </c>
      <c r="H15" s="92">
        <f t="shared" si="7"/>
        <v>51.698</v>
      </c>
      <c r="I15" s="92">
        <f t="shared" si="7"/>
        <v>21.6875</v>
      </c>
      <c r="J15" s="92">
        <f t="shared" si="7"/>
        <v>51.65</v>
      </c>
      <c r="K15" s="92">
        <f t="shared" si="7"/>
        <v>21.59</v>
      </c>
      <c r="L15" s="92">
        <f t="shared" si="7"/>
        <v>51.55</v>
      </c>
      <c r="M15" s="92">
        <f t="shared" si="7"/>
        <v>21.55</v>
      </c>
      <c r="N15" s="92">
        <f t="shared" si="7"/>
        <v>51.55</v>
      </c>
      <c r="O15" s="92">
        <f t="shared" si="7"/>
        <v>21.55</v>
      </c>
      <c r="P15" s="62"/>
      <c r="Q15" s="39">
        <f>SUM('Channel Marketing Budget'!$D15:$O15)</f>
        <v>441.66300000000001</v>
      </c>
      <c r="R15" s="43"/>
      <c r="S15" s="68"/>
      <c r="T15" s="43"/>
    </row>
    <row r="16" spans="2:20" s="4" customFormat="1" ht="19.5" customHeight="1" x14ac:dyDescent="0.2">
      <c r="B16" s="26" t="s">
        <v>46</v>
      </c>
      <c r="C16" s="74"/>
      <c r="D16" s="73">
        <v>0.25</v>
      </c>
      <c r="E16" s="73">
        <v>0.25</v>
      </c>
      <c r="F16" s="73">
        <v>0.25</v>
      </c>
      <c r="G16" s="73">
        <v>0.25</v>
      </c>
      <c r="H16" s="73">
        <v>0.25</v>
      </c>
      <c r="I16" s="73">
        <v>0.25</v>
      </c>
      <c r="J16" s="73">
        <v>0.25</v>
      </c>
      <c r="K16" s="73">
        <v>0.25</v>
      </c>
      <c r="L16" s="73">
        <v>0.25</v>
      </c>
      <c r="M16" s="73">
        <v>0.25</v>
      </c>
      <c r="N16" s="73">
        <v>0.25</v>
      </c>
      <c r="O16" s="73">
        <v>0.25</v>
      </c>
      <c r="P16" s="51"/>
      <c r="Q16" s="41"/>
      <c r="R16" s="31"/>
      <c r="S16" s="27"/>
      <c r="T16" s="31"/>
    </row>
    <row r="17" spans="2:20" s="4" customFormat="1" ht="19.5" customHeight="1" x14ac:dyDescent="0.2">
      <c r="B17" s="100" t="s">
        <v>14</v>
      </c>
      <c r="C17" s="58">
        <v>1</v>
      </c>
      <c r="D17" s="52">
        <f t="shared" ref="D17:O17" si="8">$C$17*D16</f>
        <v>0.25</v>
      </c>
      <c r="E17" s="52">
        <f t="shared" si="8"/>
        <v>0.25</v>
      </c>
      <c r="F17" s="52">
        <f t="shared" si="8"/>
        <v>0.25</v>
      </c>
      <c r="G17" s="52">
        <f t="shared" si="8"/>
        <v>0.25</v>
      </c>
      <c r="H17" s="52">
        <f t="shared" si="8"/>
        <v>0.25</v>
      </c>
      <c r="I17" s="52">
        <f t="shared" si="8"/>
        <v>0.25</v>
      </c>
      <c r="J17" s="52">
        <f t="shared" si="8"/>
        <v>0.25</v>
      </c>
      <c r="K17" s="52">
        <f t="shared" si="8"/>
        <v>0.25</v>
      </c>
      <c r="L17" s="52">
        <f t="shared" si="8"/>
        <v>0.25</v>
      </c>
      <c r="M17" s="52">
        <f t="shared" si="8"/>
        <v>0.25</v>
      </c>
      <c r="N17" s="52">
        <f t="shared" si="8"/>
        <v>0.25</v>
      </c>
      <c r="O17" s="59">
        <f t="shared" si="8"/>
        <v>0.25</v>
      </c>
      <c r="P17" s="51"/>
      <c r="Q17" s="37">
        <f>SUM('Channel Marketing Budget'!$D17:$O17)</f>
        <v>3</v>
      </c>
      <c r="R17" s="29"/>
      <c r="S17" s="19"/>
      <c r="T17" s="29"/>
    </row>
    <row r="18" spans="2:20" s="4" customFormat="1" ht="19.5" customHeight="1" x14ac:dyDescent="0.2">
      <c r="B18" s="100" t="s">
        <v>57</v>
      </c>
      <c r="C18" s="52"/>
      <c r="D18" s="58">
        <v>500</v>
      </c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1"/>
      <c r="Q18" s="37">
        <f>SUM('Channel Marketing Budget'!$D18:$O18)</f>
        <v>500</v>
      </c>
      <c r="R18" s="29"/>
      <c r="S18" s="19"/>
      <c r="T18" s="29"/>
    </row>
    <row r="19" spans="2:20" s="4" customFormat="1" ht="19.5" customHeight="1" x14ac:dyDescent="0.2">
      <c r="B19" s="100" t="s">
        <v>21</v>
      </c>
      <c r="C19" s="52"/>
      <c r="D19" s="58">
        <v>10</v>
      </c>
      <c r="E19" s="58">
        <v>10</v>
      </c>
      <c r="F19" s="58">
        <v>10</v>
      </c>
      <c r="G19" s="58">
        <v>10</v>
      </c>
      <c r="H19" s="58">
        <v>10</v>
      </c>
      <c r="I19" s="58">
        <v>10</v>
      </c>
      <c r="J19" s="58">
        <v>10</v>
      </c>
      <c r="K19" s="58">
        <v>10</v>
      </c>
      <c r="L19" s="58">
        <v>10</v>
      </c>
      <c r="M19" s="58">
        <v>10</v>
      </c>
      <c r="N19" s="58">
        <v>10</v>
      </c>
      <c r="O19" s="58">
        <v>10</v>
      </c>
      <c r="P19" s="51"/>
      <c r="Q19" s="37">
        <f>SUM('Channel Marketing Budget'!$D19:$O19)</f>
        <v>120</v>
      </c>
      <c r="R19" s="29"/>
      <c r="S19" s="19"/>
      <c r="T19" s="29"/>
    </row>
    <row r="20" spans="2:20" s="4" customFormat="1" ht="19.5" customHeight="1" x14ac:dyDescent="0.2">
      <c r="B20" s="22" t="s">
        <v>22</v>
      </c>
      <c r="C20" s="60"/>
      <c r="D20" s="61">
        <v>25</v>
      </c>
      <c r="E20" s="61"/>
      <c r="F20" s="61"/>
      <c r="G20" s="61"/>
      <c r="H20" s="61"/>
      <c r="I20" s="61"/>
      <c r="J20" s="61"/>
      <c r="K20" s="61"/>
      <c r="L20" s="61"/>
      <c r="M20" s="61"/>
      <c r="N20" s="61">
        <v>25</v>
      </c>
      <c r="O20" s="61"/>
      <c r="P20" s="51"/>
      <c r="Q20" s="38">
        <f>SUM('Channel Marketing Budget'!$D20:$O20)</f>
        <v>50</v>
      </c>
      <c r="R20" s="30"/>
      <c r="S20" s="23"/>
      <c r="T20" s="30"/>
    </row>
    <row r="21" spans="2:20" s="70" customFormat="1" ht="19.5" customHeight="1" thickBot="1" x14ac:dyDescent="0.35">
      <c r="B21" s="98" t="s">
        <v>23</v>
      </c>
      <c r="C21" s="93"/>
      <c r="D21" s="94">
        <f>SUM(D17:D20)</f>
        <v>535.25</v>
      </c>
      <c r="E21" s="94">
        <f t="shared" ref="E21:O21" si="9">SUM(E17:E20)</f>
        <v>10.25</v>
      </c>
      <c r="F21" s="94">
        <f t="shared" si="9"/>
        <v>10.25</v>
      </c>
      <c r="G21" s="94">
        <f t="shared" si="9"/>
        <v>10.25</v>
      </c>
      <c r="H21" s="94">
        <f t="shared" si="9"/>
        <v>10.25</v>
      </c>
      <c r="I21" s="94">
        <f t="shared" si="9"/>
        <v>10.25</v>
      </c>
      <c r="J21" s="94">
        <f t="shared" si="9"/>
        <v>10.25</v>
      </c>
      <c r="K21" s="94">
        <f t="shared" si="9"/>
        <v>10.25</v>
      </c>
      <c r="L21" s="94">
        <f t="shared" si="9"/>
        <v>10.25</v>
      </c>
      <c r="M21" s="94">
        <f t="shared" si="9"/>
        <v>10.25</v>
      </c>
      <c r="N21" s="94">
        <f t="shared" si="9"/>
        <v>35.25</v>
      </c>
      <c r="O21" s="94">
        <f t="shared" si="9"/>
        <v>10.25</v>
      </c>
      <c r="P21" s="62"/>
      <c r="Q21" s="39">
        <f>SUM('Channel Marketing Budget'!$D21:$O21)</f>
        <v>673</v>
      </c>
      <c r="R21" s="43"/>
      <c r="S21" s="68"/>
      <c r="T21" s="43"/>
    </row>
    <row r="22" spans="2:20" s="4" customFormat="1" ht="19.5" customHeight="1" x14ac:dyDescent="0.2">
      <c r="B22" s="26" t="s">
        <v>47</v>
      </c>
      <c r="C22" s="74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51"/>
      <c r="Q22" s="41"/>
      <c r="R22" s="31"/>
      <c r="S22" s="27"/>
      <c r="T22" s="31"/>
    </row>
    <row r="23" spans="2:20" s="4" customFormat="1" ht="19.5" customHeight="1" x14ac:dyDescent="0.2">
      <c r="B23" s="100" t="s">
        <v>15</v>
      </c>
      <c r="C23" s="52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63"/>
      <c r="P23" s="51"/>
      <c r="Q23" s="37">
        <f>SUM('Channel Marketing Budget'!$D23:$O23)</f>
        <v>0</v>
      </c>
      <c r="R23" s="29"/>
      <c r="S23" s="19"/>
      <c r="T23" s="29"/>
    </row>
    <row r="24" spans="2:20" s="4" customFormat="1" ht="19.5" customHeight="1" x14ac:dyDescent="0.2">
      <c r="B24" s="100" t="s">
        <v>24</v>
      </c>
      <c r="C24" s="52"/>
      <c r="D24" s="58">
        <v>1000</v>
      </c>
      <c r="E24" s="58">
        <v>1000</v>
      </c>
      <c r="F24" s="58">
        <v>1000</v>
      </c>
      <c r="G24" s="58">
        <v>1000</v>
      </c>
      <c r="H24" s="58">
        <v>1000</v>
      </c>
      <c r="I24" s="58">
        <v>1000</v>
      </c>
      <c r="J24" s="58">
        <v>1000</v>
      </c>
      <c r="K24" s="58">
        <v>1000</v>
      </c>
      <c r="L24" s="58">
        <v>1000</v>
      </c>
      <c r="M24" s="58">
        <v>1000</v>
      </c>
      <c r="N24" s="58">
        <v>1000</v>
      </c>
      <c r="O24" s="58">
        <v>1000</v>
      </c>
      <c r="P24" s="51"/>
      <c r="Q24" s="37">
        <f>SUM('Channel Marketing Budget'!$D24:$O24)</f>
        <v>12000</v>
      </c>
      <c r="R24" s="29"/>
      <c r="S24" s="19"/>
      <c r="T24" s="29"/>
    </row>
    <row r="25" spans="2:20" s="4" customFormat="1" ht="19.5" customHeight="1" x14ac:dyDescent="0.2">
      <c r="B25" s="100" t="s">
        <v>25</v>
      </c>
      <c r="C25" s="60"/>
      <c r="D25" s="61">
        <v>250</v>
      </c>
      <c r="E25" s="61">
        <v>250</v>
      </c>
      <c r="F25" s="61">
        <v>250</v>
      </c>
      <c r="G25" s="61">
        <v>250</v>
      </c>
      <c r="H25" s="61">
        <v>250</v>
      </c>
      <c r="I25" s="61">
        <v>250</v>
      </c>
      <c r="J25" s="61">
        <v>250</v>
      </c>
      <c r="K25" s="61">
        <v>250</v>
      </c>
      <c r="L25" s="61">
        <v>250</v>
      </c>
      <c r="M25" s="61">
        <v>250</v>
      </c>
      <c r="N25" s="61">
        <v>250</v>
      </c>
      <c r="O25" s="61">
        <v>250</v>
      </c>
      <c r="P25" s="51"/>
      <c r="Q25" s="38">
        <f>SUM('Channel Marketing Budget'!$D25:$O25)</f>
        <v>3000</v>
      </c>
      <c r="R25" s="30"/>
      <c r="S25" s="23"/>
      <c r="T25" s="30"/>
    </row>
    <row r="26" spans="2:20" s="70" customFormat="1" ht="19.5" customHeight="1" thickBot="1" x14ac:dyDescent="0.35">
      <c r="B26" s="98" t="s">
        <v>26</v>
      </c>
      <c r="C26" s="93"/>
      <c r="D26" s="94">
        <f>SUM(D23:D25)</f>
        <v>1250</v>
      </c>
      <c r="E26" s="94">
        <f t="shared" ref="E26:Q26" si="10">SUM(E23:E25)</f>
        <v>1250</v>
      </c>
      <c r="F26" s="94">
        <f t="shared" si="10"/>
        <v>1250</v>
      </c>
      <c r="G26" s="94">
        <f t="shared" si="10"/>
        <v>1250</v>
      </c>
      <c r="H26" s="94">
        <f t="shared" si="10"/>
        <v>1250</v>
      </c>
      <c r="I26" s="94">
        <f t="shared" si="10"/>
        <v>1250</v>
      </c>
      <c r="J26" s="94">
        <f t="shared" si="10"/>
        <v>1250</v>
      </c>
      <c r="K26" s="94">
        <f t="shared" si="10"/>
        <v>1250</v>
      </c>
      <c r="L26" s="94">
        <f t="shared" si="10"/>
        <v>1250</v>
      </c>
      <c r="M26" s="94">
        <f t="shared" si="10"/>
        <v>1250</v>
      </c>
      <c r="N26" s="94">
        <f t="shared" si="10"/>
        <v>1250</v>
      </c>
      <c r="O26" s="94">
        <f t="shared" si="10"/>
        <v>1250</v>
      </c>
      <c r="P26" s="62"/>
      <c r="Q26" s="39">
        <f t="shared" si="10"/>
        <v>15000</v>
      </c>
      <c r="R26" s="43"/>
      <c r="S26" s="71"/>
      <c r="T26" s="43"/>
    </row>
    <row r="27" spans="2:20" s="69" customFormat="1" ht="19.5" customHeight="1" thickBot="1" x14ac:dyDescent="0.35">
      <c r="B27" s="99" t="s">
        <v>27</v>
      </c>
      <c r="C27" s="81"/>
      <c r="D27" s="82">
        <f t="shared" ref="D27:O27" si="11">SUM(D15,D21,D26)</f>
        <v>1839</v>
      </c>
      <c r="E27" s="82">
        <f t="shared" si="11"/>
        <v>1281.8499999999999</v>
      </c>
      <c r="F27" s="82">
        <f t="shared" si="11"/>
        <v>1311.9375</v>
      </c>
      <c r="G27" s="82">
        <f t="shared" si="11"/>
        <v>1282.05</v>
      </c>
      <c r="H27" s="82">
        <f t="shared" si="11"/>
        <v>1311.9480000000001</v>
      </c>
      <c r="I27" s="82">
        <f t="shared" si="11"/>
        <v>1281.9375</v>
      </c>
      <c r="J27" s="82">
        <f t="shared" si="11"/>
        <v>1311.9</v>
      </c>
      <c r="K27" s="82">
        <f t="shared" si="11"/>
        <v>1281.8399999999999</v>
      </c>
      <c r="L27" s="82">
        <f t="shared" si="11"/>
        <v>1311.8</v>
      </c>
      <c r="M27" s="82">
        <f t="shared" si="11"/>
        <v>1281.8</v>
      </c>
      <c r="N27" s="82">
        <f t="shared" si="11"/>
        <v>1336.8</v>
      </c>
      <c r="O27" s="82">
        <f t="shared" si="11"/>
        <v>1281.8</v>
      </c>
      <c r="P27" s="57"/>
      <c r="Q27" s="39">
        <f>SUM(Q15,Q21,Q26)</f>
        <v>16114.663</v>
      </c>
      <c r="R27" s="43"/>
      <c r="S27" s="68"/>
      <c r="T27" s="43"/>
    </row>
    <row r="28" spans="2:20" s="3" customFormat="1" ht="19.5" customHeight="1" x14ac:dyDescent="0.45">
      <c r="B28" s="96" t="s">
        <v>51</v>
      </c>
      <c r="C28" s="86"/>
      <c r="D28" s="87">
        <v>0.1</v>
      </c>
      <c r="E28" s="87">
        <v>0.1</v>
      </c>
      <c r="F28" s="87">
        <v>0.1</v>
      </c>
      <c r="G28" s="87">
        <v>0.1</v>
      </c>
      <c r="H28" s="87">
        <v>0.1</v>
      </c>
      <c r="I28" s="87">
        <v>0.1</v>
      </c>
      <c r="J28" s="87">
        <v>0.1</v>
      </c>
      <c r="K28" s="87">
        <v>0.1</v>
      </c>
      <c r="L28" s="87">
        <v>0.1</v>
      </c>
      <c r="M28" s="87">
        <v>0.1</v>
      </c>
      <c r="N28" s="87">
        <v>0.1</v>
      </c>
      <c r="O28" s="87">
        <v>0.1</v>
      </c>
      <c r="P28" s="48"/>
      <c r="Q28" s="35"/>
      <c r="R28" s="16"/>
      <c r="S28" s="17"/>
      <c r="T28" s="16"/>
    </row>
    <row r="29" spans="2:20" s="4" customFormat="1" ht="19.5" customHeight="1" x14ac:dyDescent="0.2">
      <c r="B29" s="20" t="s">
        <v>28</v>
      </c>
      <c r="C29" s="50"/>
      <c r="D29" s="49">
        <v>50</v>
      </c>
      <c r="E29" s="49">
        <v>50</v>
      </c>
      <c r="F29" s="49">
        <v>50</v>
      </c>
      <c r="G29" s="49">
        <v>50</v>
      </c>
      <c r="H29" s="49">
        <v>50</v>
      </c>
      <c r="I29" s="49">
        <v>50</v>
      </c>
      <c r="J29" s="49">
        <v>50</v>
      </c>
      <c r="K29" s="49">
        <v>50</v>
      </c>
      <c r="L29" s="49">
        <v>50</v>
      </c>
      <c r="M29" s="49">
        <v>50</v>
      </c>
      <c r="N29" s="49">
        <v>50</v>
      </c>
      <c r="O29" s="49">
        <v>50</v>
      </c>
      <c r="P29" s="51"/>
      <c r="Q29" s="36">
        <f>SUM('Channel Marketing Budget'!$D29:$O29)</f>
        <v>600</v>
      </c>
      <c r="R29" s="28"/>
      <c r="S29" s="21"/>
      <c r="T29" s="28"/>
    </row>
    <row r="30" spans="2:20" s="4" customFormat="1" ht="19.5" customHeight="1" x14ac:dyDescent="0.2">
      <c r="B30" s="66" t="s">
        <v>19</v>
      </c>
      <c r="C30" s="52"/>
      <c r="D30" s="64">
        <v>250</v>
      </c>
      <c r="E30" s="64">
        <v>250</v>
      </c>
      <c r="F30" s="64">
        <v>250</v>
      </c>
      <c r="G30" s="64">
        <v>250</v>
      </c>
      <c r="H30" s="64">
        <v>250</v>
      </c>
      <c r="I30" s="64">
        <v>250</v>
      </c>
      <c r="J30" s="64">
        <v>250</v>
      </c>
      <c r="K30" s="64">
        <v>250</v>
      </c>
      <c r="L30" s="64">
        <v>250</v>
      </c>
      <c r="M30" s="64">
        <v>250</v>
      </c>
      <c r="N30" s="64">
        <v>250</v>
      </c>
      <c r="O30" s="64">
        <v>250</v>
      </c>
      <c r="P30" s="54"/>
      <c r="Q30" s="37">
        <f>SUM('Channel Marketing Budget'!$D30:$O30)</f>
        <v>3000</v>
      </c>
      <c r="R30" s="29"/>
      <c r="S30" s="24"/>
      <c r="T30" s="29"/>
    </row>
    <row r="31" spans="2:20" s="4" customFormat="1" ht="19.5" customHeight="1" x14ac:dyDescent="0.2">
      <c r="B31" s="66" t="s">
        <v>29</v>
      </c>
      <c r="C31" s="52"/>
      <c r="D31" s="64">
        <v>600</v>
      </c>
      <c r="E31" s="64">
        <v>600</v>
      </c>
      <c r="F31" s="64">
        <v>600</v>
      </c>
      <c r="G31" s="64">
        <v>600</v>
      </c>
      <c r="H31" s="64">
        <v>600</v>
      </c>
      <c r="I31" s="64">
        <v>600</v>
      </c>
      <c r="J31" s="64">
        <v>600</v>
      </c>
      <c r="K31" s="64">
        <v>600</v>
      </c>
      <c r="L31" s="64">
        <v>600</v>
      </c>
      <c r="M31" s="64">
        <v>600</v>
      </c>
      <c r="N31" s="64">
        <v>600</v>
      </c>
      <c r="O31" s="64">
        <v>600</v>
      </c>
      <c r="P31" s="54"/>
      <c r="Q31" s="37">
        <f>SUM('Channel Marketing Budget'!$D31:$O31)</f>
        <v>7200</v>
      </c>
      <c r="R31" s="29"/>
      <c r="S31" s="24"/>
      <c r="T31" s="29"/>
    </row>
    <row r="32" spans="2:20" s="4" customFormat="1" ht="19.5" customHeight="1" x14ac:dyDescent="0.2">
      <c r="B32" s="66" t="s">
        <v>30</v>
      </c>
      <c r="C32" s="75">
        <v>0.1</v>
      </c>
      <c r="D32" s="53">
        <f t="shared" ref="D32:O32" si="12">D3*D28*$C$32</f>
        <v>7.5</v>
      </c>
      <c r="E32" s="53">
        <f t="shared" si="12"/>
        <v>2</v>
      </c>
      <c r="F32" s="53">
        <f t="shared" si="12"/>
        <v>5</v>
      </c>
      <c r="G32" s="53">
        <f t="shared" si="12"/>
        <v>15</v>
      </c>
      <c r="H32" s="53">
        <f t="shared" si="12"/>
        <v>12</v>
      </c>
      <c r="I32" s="53">
        <f t="shared" si="12"/>
        <v>15</v>
      </c>
      <c r="J32" s="53">
        <f t="shared" si="12"/>
        <v>15</v>
      </c>
      <c r="K32" s="53">
        <f t="shared" si="12"/>
        <v>18</v>
      </c>
      <c r="L32" s="53">
        <f t="shared" si="12"/>
        <v>20</v>
      </c>
      <c r="M32" s="53">
        <f t="shared" si="12"/>
        <v>20</v>
      </c>
      <c r="N32" s="53">
        <f t="shared" si="12"/>
        <v>20</v>
      </c>
      <c r="O32" s="53">
        <f t="shared" si="12"/>
        <v>20</v>
      </c>
      <c r="P32" s="54"/>
      <c r="Q32" s="37">
        <f>SUM('Channel Marketing Budget'!$D32:$O32)</f>
        <v>169.5</v>
      </c>
      <c r="R32" s="29"/>
      <c r="S32" s="24"/>
      <c r="T32" s="29"/>
    </row>
    <row r="33" spans="2:20" s="4" customFormat="1" ht="19.5" customHeight="1" x14ac:dyDescent="0.2">
      <c r="B33" s="67" t="s">
        <v>31</v>
      </c>
      <c r="C33" s="55">
        <v>0.1</v>
      </c>
      <c r="D33" s="53">
        <f t="shared" ref="D33:O33" si="13">D3*D28*$C$33</f>
        <v>7.5</v>
      </c>
      <c r="E33" s="53">
        <f t="shared" si="13"/>
        <v>2</v>
      </c>
      <c r="F33" s="53">
        <f t="shared" si="13"/>
        <v>5</v>
      </c>
      <c r="G33" s="53">
        <f t="shared" si="13"/>
        <v>15</v>
      </c>
      <c r="H33" s="53">
        <f t="shared" si="13"/>
        <v>12</v>
      </c>
      <c r="I33" s="53">
        <f t="shared" si="13"/>
        <v>15</v>
      </c>
      <c r="J33" s="53">
        <f t="shared" si="13"/>
        <v>15</v>
      </c>
      <c r="K33" s="53">
        <f t="shared" si="13"/>
        <v>18</v>
      </c>
      <c r="L33" s="53">
        <f t="shared" si="13"/>
        <v>20</v>
      </c>
      <c r="M33" s="53">
        <f t="shared" si="13"/>
        <v>20</v>
      </c>
      <c r="N33" s="53">
        <f t="shared" si="13"/>
        <v>20</v>
      </c>
      <c r="O33" s="53">
        <f t="shared" si="13"/>
        <v>20</v>
      </c>
      <c r="P33" s="51"/>
      <c r="Q33" s="38">
        <f>SUM('Channel Marketing Budget'!$D33:$O33)</f>
        <v>169.5</v>
      </c>
      <c r="R33" s="30"/>
      <c r="S33" s="23"/>
      <c r="T33" s="30"/>
    </row>
    <row r="34" spans="2:20" s="69" customFormat="1" ht="19.5" customHeight="1" thickBot="1" x14ac:dyDescent="0.35">
      <c r="B34" s="95" t="s">
        <v>32</v>
      </c>
      <c r="C34" s="81"/>
      <c r="D34" s="82">
        <f>SUM(D29:D33)</f>
        <v>915</v>
      </c>
      <c r="E34" s="82">
        <f t="shared" ref="E34:Q34" si="14">SUM(E29:E33)</f>
        <v>904</v>
      </c>
      <c r="F34" s="82">
        <f t="shared" si="14"/>
        <v>910</v>
      </c>
      <c r="G34" s="82">
        <f t="shared" si="14"/>
        <v>930</v>
      </c>
      <c r="H34" s="82">
        <f t="shared" si="14"/>
        <v>924</v>
      </c>
      <c r="I34" s="82">
        <f t="shared" si="14"/>
        <v>930</v>
      </c>
      <c r="J34" s="82">
        <f t="shared" si="14"/>
        <v>930</v>
      </c>
      <c r="K34" s="82">
        <f t="shared" si="14"/>
        <v>936</v>
      </c>
      <c r="L34" s="82">
        <f t="shared" si="14"/>
        <v>940</v>
      </c>
      <c r="M34" s="82">
        <f t="shared" si="14"/>
        <v>940</v>
      </c>
      <c r="N34" s="82">
        <f t="shared" si="14"/>
        <v>940</v>
      </c>
      <c r="O34" s="82">
        <f t="shared" si="14"/>
        <v>940</v>
      </c>
      <c r="P34" s="57"/>
      <c r="Q34" s="39">
        <f t="shared" si="14"/>
        <v>11139</v>
      </c>
      <c r="R34" s="43"/>
      <c r="S34" s="68"/>
      <c r="T34" s="43"/>
    </row>
    <row r="35" spans="2:20" s="3" customFormat="1" ht="19.5" customHeight="1" x14ac:dyDescent="0.45">
      <c r="B35" s="96" t="s">
        <v>52</v>
      </c>
      <c r="C35" s="86"/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0.15</v>
      </c>
      <c r="J35" s="87">
        <v>0.2</v>
      </c>
      <c r="K35" s="87">
        <v>0.4</v>
      </c>
      <c r="L35" s="87">
        <v>0.4</v>
      </c>
      <c r="M35" s="87">
        <v>0.4</v>
      </c>
      <c r="N35" s="87">
        <v>0.4</v>
      </c>
      <c r="O35" s="87">
        <v>0.4</v>
      </c>
      <c r="P35" s="48"/>
      <c r="Q35" s="35"/>
      <c r="R35" s="16"/>
      <c r="S35" s="17"/>
      <c r="T35" s="16"/>
    </row>
    <row r="36" spans="2:20" s="4" customFormat="1" ht="19.5" customHeight="1" x14ac:dyDescent="0.2">
      <c r="B36" s="20" t="s">
        <v>28</v>
      </c>
      <c r="C36" s="50"/>
      <c r="D36" s="49">
        <v>50</v>
      </c>
      <c r="E36" s="49">
        <v>50</v>
      </c>
      <c r="F36" s="49">
        <v>50</v>
      </c>
      <c r="G36" s="49">
        <v>50</v>
      </c>
      <c r="H36" s="49">
        <v>50</v>
      </c>
      <c r="I36" s="49">
        <v>50</v>
      </c>
      <c r="J36" s="49">
        <v>50</v>
      </c>
      <c r="K36" s="49">
        <v>50</v>
      </c>
      <c r="L36" s="49">
        <v>50</v>
      </c>
      <c r="M36" s="49">
        <v>50</v>
      </c>
      <c r="N36" s="49">
        <v>50</v>
      </c>
      <c r="O36" s="49">
        <v>50</v>
      </c>
      <c r="P36" s="51"/>
      <c r="Q36" s="36">
        <f>SUM('Channel Marketing Budget'!$D36:$O36)</f>
        <v>600</v>
      </c>
      <c r="R36" s="28"/>
      <c r="S36" s="21"/>
      <c r="T36" s="28"/>
    </row>
    <row r="37" spans="2:20" s="4" customFormat="1" ht="19.5" customHeight="1" x14ac:dyDescent="0.2">
      <c r="B37" s="66" t="s">
        <v>19</v>
      </c>
      <c r="C37" s="52"/>
      <c r="D37" s="64">
        <v>250</v>
      </c>
      <c r="E37" s="64">
        <v>250</v>
      </c>
      <c r="F37" s="64">
        <v>250</v>
      </c>
      <c r="G37" s="64">
        <v>250</v>
      </c>
      <c r="H37" s="64">
        <v>250</v>
      </c>
      <c r="I37" s="64">
        <v>250</v>
      </c>
      <c r="J37" s="64">
        <v>250</v>
      </c>
      <c r="K37" s="64">
        <v>250</v>
      </c>
      <c r="L37" s="64">
        <v>250</v>
      </c>
      <c r="M37" s="64">
        <v>250</v>
      </c>
      <c r="N37" s="64">
        <v>250</v>
      </c>
      <c r="O37" s="64">
        <v>250</v>
      </c>
      <c r="P37" s="54"/>
      <c r="Q37" s="37">
        <f>SUM('Channel Marketing Budget'!$D37:$O37)</f>
        <v>3000</v>
      </c>
      <c r="R37" s="29"/>
      <c r="S37" s="24"/>
      <c r="T37" s="29"/>
    </row>
    <row r="38" spans="2:20" s="4" customFormat="1" ht="19.5" customHeight="1" x14ac:dyDescent="0.2">
      <c r="B38" s="66" t="s">
        <v>29</v>
      </c>
      <c r="C38" s="52"/>
      <c r="D38" s="64">
        <v>600</v>
      </c>
      <c r="E38" s="64">
        <v>600</v>
      </c>
      <c r="F38" s="64">
        <v>600</v>
      </c>
      <c r="G38" s="64">
        <v>600</v>
      </c>
      <c r="H38" s="64">
        <v>600</v>
      </c>
      <c r="I38" s="64">
        <v>600</v>
      </c>
      <c r="J38" s="64">
        <v>600</v>
      </c>
      <c r="K38" s="64">
        <v>600</v>
      </c>
      <c r="L38" s="64">
        <v>600</v>
      </c>
      <c r="M38" s="64">
        <v>600</v>
      </c>
      <c r="N38" s="64">
        <v>600</v>
      </c>
      <c r="O38" s="64">
        <v>600</v>
      </c>
      <c r="P38" s="54"/>
      <c r="Q38" s="37">
        <f>SUM('Channel Marketing Budget'!$D38:$O38)</f>
        <v>7200</v>
      </c>
      <c r="R38" s="29"/>
      <c r="S38" s="24"/>
      <c r="T38" s="29"/>
    </row>
    <row r="39" spans="2:20" s="4" customFormat="1" ht="19.5" customHeight="1" x14ac:dyDescent="0.2">
      <c r="B39" s="67" t="s">
        <v>33</v>
      </c>
      <c r="C39" s="55">
        <v>0.15</v>
      </c>
      <c r="D39" s="60">
        <f t="shared" ref="D39:O39" si="15">D3*D35*$C$39</f>
        <v>0</v>
      </c>
      <c r="E39" s="60">
        <f t="shared" si="15"/>
        <v>0</v>
      </c>
      <c r="F39" s="60">
        <f t="shared" si="15"/>
        <v>0</v>
      </c>
      <c r="G39" s="60">
        <f t="shared" si="15"/>
        <v>0</v>
      </c>
      <c r="H39" s="60">
        <f t="shared" si="15"/>
        <v>0</v>
      </c>
      <c r="I39" s="60">
        <f t="shared" si="15"/>
        <v>33.75</v>
      </c>
      <c r="J39" s="60">
        <f t="shared" si="15"/>
        <v>45</v>
      </c>
      <c r="K39" s="60">
        <f t="shared" si="15"/>
        <v>108</v>
      </c>
      <c r="L39" s="60">
        <f t="shared" si="15"/>
        <v>120</v>
      </c>
      <c r="M39" s="60">
        <f t="shared" si="15"/>
        <v>120</v>
      </c>
      <c r="N39" s="60">
        <f t="shared" si="15"/>
        <v>120</v>
      </c>
      <c r="O39" s="60">
        <f t="shared" si="15"/>
        <v>120</v>
      </c>
      <c r="P39" s="51"/>
      <c r="Q39" s="38">
        <f>SUM('Channel Marketing Budget'!$D39:$O39)</f>
        <v>666.75</v>
      </c>
      <c r="R39" s="30"/>
      <c r="S39" s="23"/>
      <c r="T39" s="30"/>
    </row>
    <row r="40" spans="2:20" s="69" customFormat="1" ht="19.5" customHeight="1" thickBot="1" x14ac:dyDescent="0.35">
      <c r="B40" s="95" t="s">
        <v>34</v>
      </c>
      <c r="C40" s="81"/>
      <c r="D40" s="82">
        <f t="shared" ref="D40:Q40" si="16">SUM(D36:D39)</f>
        <v>900</v>
      </c>
      <c r="E40" s="82">
        <f t="shared" si="16"/>
        <v>900</v>
      </c>
      <c r="F40" s="82">
        <f t="shared" si="16"/>
        <v>900</v>
      </c>
      <c r="G40" s="82">
        <f t="shared" si="16"/>
        <v>900</v>
      </c>
      <c r="H40" s="82">
        <f t="shared" si="16"/>
        <v>900</v>
      </c>
      <c r="I40" s="82">
        <f t="shared" si="16"/>
        <v>933.75</v>
      </c>
      <c r="J40" s="82">
        <f t="shared" si="16"/>
        <v>945</v>
      </c>
      <c r="K40" s="82">
        <f t="shared" si="16"/>
        <v>1008</v>
      </c>
      <c r="L40" s="82">
        <f t="shared" si="16"/>
        <v>1020</v>
      </c>
      <c r="M40" s="82">
        <f t="shared" si="16"/>
        <v>1020</v>
      </c>
      <c r="N40" s="82">
        <f t="shared" si="16"/>
        <v>1020</v>
      </c>
      <c r="O40" s="82">
        <f t="shared" si="16"/>
        <v>1020</v>
      </c>
      <c r="P40" s="57"/>
      <c r="Q40" s="39">
        <f t="shared" si="16"/>
        <v>11466.75</v>
      </c>
      <c r="R40" s="43"/>
      <c r="S40" s="68"/>
      <c r="T40" s="43"/>
    </row>
    <row r="41" spans="2:20" s="3" customFormat="1" ht="19.5" customHeight="1" x14ac:dyDescent="0.45">
      <c r="B41" s="96" t="s">
        <v>53</v>
      </c>
      <c r="C41" s="86"/>
      <c r="D41" s="87">
        <v>0</v>
      </c>
      <c r="E41" s="87">
        <v>0</v>
      </c>
      <c r="F41" s="87">
        <v>0.25</v>
      </c>
      <c r="G41" s="87">
        <v>0.6</v>
      </c>
      <c r="H41" s="87">
        <v>0.67</v>
      </c>
      <c r="I41" s="87">
        <v>0.6</v>
      </c>
      <c r="J41" s="87">
        <v>0.6</v>
      </c>
      <c r="K41" s="87">
        <v>0.5</v>
      </c>
      <c r="L41" s="87">
        <v>0.3</v>
      </c>
      <c r="M41" s="87">
        <v>0.3</v>
      </c>
      <c r="N41" s="87">
        <v>0.3</v>
      </c>
      <c r="O41" s="87">
        <v>0.3</v>
      </c>
      <c r="P41" s="48"/>
      <c r="Q41" s="35"/>
      <c r="R41" s="16"/>
      <c r="S41" s="17"/>
      <c r="T41" s="16"/>
    </row>
    <row r="42" spans="2:20" s="4" customFormat="1" ht="19.5" customHeight="1" x14ac:dyDescent="0.2">
      <c r="B42" s="20" t="s">
        <v>28</v>
      </c>
      <c r="C42" s="50"/>
      <c r="D42" s="49">
        <v>50</v>
      </c>
      <c r="E42" s="49">
        <v>50</v>
      </c>
      <c r="F42" s="49">
        <v>50</v>
      </c>
      <c r="G42" s="49">
        <v>50</v>
      </c>
      <c r="H42" s="49">
        <v>50</v>
      </c>
      <c r="I42" s="49">
        <v>50</v>
      </c>
      <c r="J42" s="49">
        <v>50</v>
      </c>
      <c r="K42" s="49">
        <v>50</v>
      </c>
      <c r="L42" s="49">
        <v>50</v>
      </c>
      <c r="M42" s="49">
        <v>50</v>
      </c>
      <c r="N42" s="49">
        <v>50</v>
      </c>
      <c r="O42" s="49">
        <v>50</v>
      </c>
      <c r="P42" s="51"/>
      <c r="Q42" s="36">
        <f>SUM('Channel Marketing Budget'!$D42:$O42)</f>
        <v>600</v>
      </c>
      <c r="R42" s="28"/>
      <c r="S42" s="21"/>
      <c r="T42" s="28"/>
    </row>
    <row r="43" spans="2:20" s="4" customFormat="1" ht="19.5" customHeight="1" x14ac:dyDescent="0.2">
      <c r="B43" s="66" t="s">
        <v>19</v>
      </c>
      <c r="C43" s="52"/>
      <c r="D43" s="64">
        <v>250</v>
      </c>
      <c r="E43" s="64">
        <v>250</v>
      </c>
      <c r="F43" s="64">
        <v>250</v>
      </c>
      <c r="G43" s="64">
        <v>250</v>
      </c>
      <c r="H43" s="64">
        <v>250</v>
      </c>
      <c r="I43" s="64">
        <v>250</v>
      </c>
      <c r="J43" s="64">
        <v>250</v>
      </c>
      <c r="K43" s="64">
        <v>250</v>
      </c>
      <c r="L43" s="64">
        <v>250</v>
      </c>
      <c r="M43" s="64">
        <v>250</v>
      </c>
      <c r="N43" s="64">
        <v>250</v>
      </c>
      <c r="O43" s="64">
        <v>250</v>
      </c>
      <c r="P43" s="54"/>
      <c r="Q43" s="37">
        <f>SUM('Channel Marketing Budget'!$D43:$O43)</f>
        <v>3000</v>
      </c>
      <c r="R43" s="29"/>
      <c r="S43" s="24"/>
      <c r="T43" s="29"/>
    </row>
    <row r="44" spans="2:20" s="4" customFormat="1" ht="19.5" customHeight="1" x14ac:dyDescent="0.2">
      <c r="B44" s="66" t="s">
        <v>29</v>
      </c>
      <c r="C44" s="52"/>
      <c r="D44" s="64">
        <v>600</v>
      </c>
      <c r="E44" s="64">
        <v>600</v>
      </c>
      <c r="F44" s="64">
        <v>600</v>
      </c>
      <c r="G44" s="64">
        <v>600</v>
      </c>
      <c r="H44" s="64">
        <v>600</v>
      </c>
      <c r="I44" s="64">
        <v>600</v>
      </c>
      <c r="J44" s="64">
        <v>600</v>
      </c>
      <c r="K44" s="64">
        <v>600</v>
      </c>
      <c r="L44" s="64">
        <v>600</v>
      </c>
      <c r="M44" s="64">
        <v>600</v>
      </c>
      <c r="N44" s="64">
        <v>600</v>
      </c>
      <c r="O44" s="64">
        <v>600</v>
      </c>
      <c r="P44" s="54"/>
      <c r="Q44" s="37">
        <f>SUM('Channel Marketing Budget'!$D44:$O44)</f>
        <v>7200</v>
      </c>
      <c r="R44" s="29"/>
      <c r="S44" s="24"/>
      <c r="T44" s="29"/>
    </row>
    <row r="45" spans="2:20" s="4" customFormat="1" ht="19.5" customHeight="1" x14ac:dyDescent="0.2">
      <c r="B45" s="67" t="s">
        <v>35</v>
      </c>
      <c r="C45" s="55">
        <v>0.1</v>
      </c>
      <c r="D45" s="60">
        <f t="shared" ref="D45:O45" si="17">D3*D41*$C$45</f>
        <v>0</v>
      </c>
      <c r="E45" s="60">
        <f t="shared" si="17"/>
        <v>0</v>
      </c>
      <c r="F45" s="60">
        <f t="shared" si="17"/>
        <v>12.5</v>
      </c>
      <c r="G45" s="60">
        <f t="shared" si="17"/>
        <v>90</v>
      </c>
      <c r="H45" s="60">
        <f t="shared" si="17"/>
        <v>80.400000000000006</v>
      </c>
      <c r="I45" s="60">
        <f t="shared" si="17"/>
        <v>90</v>
      </c>
      <c r="J45" s="60">
        <f t="shared" si="17"/>
        <v>90</v>
      </c>
      <c r="K45" s="60">
        <f t="shared" si="17"/>
        <v>90</v>
      </c>
      <c r="L45" s="60">
        <f t="shared" si="17"/>
        <v>60</v>
      </c>
      <c r="M45" s="60">
        <f t="shared" si="17"/>
        <v>60</v>
      </c>
      <c r="N45" s="60">
        <f t="shared" si="17"/>
        <v>60</v>
      </c>
      <c r="O45" s="60">
        <f t="shared" si="17"/>
        <v>60</v>
      </c>
      <c r="P45" s="51"/>
      <c r="Q45" s="38">
        <f>SUM('Channel Marketing Budget'!$D45:$O45)</f>
        <v>692.9</v>
      </c>
      <c r="R45" s="30"/>
      <c r="S45" s="23"/>
      <c r="T45" s="30"/>
    </row>
    <row r="46" spans="2:20" s="69" customFormat="1" ht="19.5" customHeight="1" thickBot="1" x14ac:dyDescent="0.35">
      <c r="B46" s="95" t="s">
        <v>36</v>
      </c>
      <c r="C46" s="81"/>
      <c r="D46" s="82">
        <f t="shared" ref="D46:Q46" si="18">SUM(D42:D45)</f>
        <v>900</v>
      </c>
      <c r="E46" s="82">
        <f t="shared" si="18"/>
        <v>900</v>
      </c>
      <c r="F46" s="82">
        <f t="shared" si="18"/>
        <v>912.5</v>
      </c>
      <c r="G46" s="82">
        <f t="shared" si="18"/>
        <v>990</v>
      </c>
      <c r="H46" s="82">
        <f t="shared" si="18"/>
        <v>980.4</v>
      </c>
      <c r="I46" s="82">
        <f t="shared" si="18"/>
        <v>990</v>
      </c>
      <c r="J46" s="82">
        <f t="shared" si="18"/>
        <v>990</v>
      </c>
      <c r="K46" s="82">
        <f t="shared" si="18"/>
        <v>990</v>
      </c>
      <c r="L46" s="82">
        <f t="shared" si="18"/>
        <v>960</v>
      </c>
      <c r="M46" s="82">
        <f t="shared" si="18"/>
        <v>960</v>
      </c>
      <c r="N46" s="82">
        <f t="shared" si="18"/>
        <v>960</v>
      </c>
      <c r="O46" s="82">
        <f t="shared" si="18"/>
        <v>960</v>
      </c>
      <c r="P46" s="57"/>
      <c r="Q46" s="39">
        <f t="shared" si="18"/>
        <v>11492.9</v>
      </c>
      <c r="R46" s="43"/>
      <c r="S46" s="68"/>
      <c r="T46" s="43"/>
    </row>
    <row r="47" spans="2:20" s="3" customFormat="1" ht="19.5" customHeight="1" x14ac:dyDescent="0.45">
      <c r="B47" s="80" t="s">
        <v>54</v>
      </c>
      <c r="C47" s="89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48"/>
      <c r="Q47" s="35"/>
      <c r="R47" s="16"/>
      <c r="S47" s="17"/>
      <c r="T47" s="16"/>
    </row>
    <row r="48" spans="2:20" s="4" customFormat="1" ht="19.5" customHeight="1" x14ac:dyDescent="0.2">
      <c r="B48" s="20" t="s">
        <v>37</v>
      </c>
      <c r="C48" s="50"/>
      <c r="D48" s="49">
        <v>50</v>
      </c>
      <c r="E48" s="49">
        <v>50</v>
      </c>
      <c r="F48" s="49">
        <v>50</v>
      </c>
      <c r="G48" s="49">
        <v>50</v>
      </c>
      <c r="H48" s="49">
        <v>50</v>
      </c>
      <c r="I48" s="49">
        <v>50</v>
      </c>
      <c r="J48" s="49">
        <v>50</v>
      </c>
      <c r="K48" s="49">
        <v>50</v>
      </c>
      <c r="L48" s="49">
        <v>50</v>
      </c>
      <c r="M48" s="49">
        <v>50</v>
      </c>
      <c r="N48" s="49">
        <v>50</v>
      </c>
      <c r="O48" s="49">
        <v>50</v>
      </c>
      <c r="P48" s="51"/>
      <c r="Q48" s="36">
        <f>SUM('Channel Marketing Budget'!$D48:$O48)</f>
        <v>600</v>
      </c>
      <c r="R48" s="28"/>
      <c r="S48" s="21"/>
      <c r="T48" s="28"/>
    </row>
    <row r="49" spans="2:20" s="4" customFormat="1" ht="19.5" customHeight="1" x14ac:dyDescent="0.2">
      <c r="B49" s="66" t="s">
        <v>38</v>
      </c>
      <c r="C49" s="52"/>
      <c r="D49" s="64">
        <v>250</v>
      </c>
      <c r="E49" s="64">
        <v>250</v>
      </c>
      <c r="F49" s="64">
        <v>250</v>
      </c>
      <c r="G49" s="64">
        <v>250</v>
      </c>
      <c r="H49" s="64">
        <v>250</v>
      </c>
      <c r="I49" s="64">
        <v>250</v>
      </c>
      <c r="J49" s="64">
        <v>250</v>
      </c>
      <c r="K49" s="64">
        <v>250</v>
      </c>
      <c r="L49" s="64">
        <v>250</v>
      </c>
      <c r="M49" s="64">
        <v>250</v>
      </c>
      <c r="N49" s="64">
        <v>250</v>
      </c>
      <c r="O49" s="64">
        <v>250</v>
      </c>
      <c r="P49" s="54"/>
      <c r="Q49" s="37">
        <f>SUM('Channel Marketing Budget'!$D49:$O49)</f>
        <v>3000</v>
      </c>
      <c r="R49" s="29"/>
      <c r="S49" s="24"/>
      <c r="T49" s="29"/>
    </row>
    <row r="50" spans="2:20" s="4" customFormat="1" ht="19.5" customHeight="1" x14ac:dyDescent="0.2">
      <c r="B50" s="67" t="s">
        <v>39</v>
      </c>
      <c r="C50" s="60"/>
      <c r="D50" s="61">
        <v>600</v>
      </c>
      <c r="E50" s="61">
        <v>600</v>
      </c>
      <c r="F50" s="61">
        <v>600</v>
      </c>
      <c r="G50" s="61">
        <v>600</v>
      </c>
      <c r="H50" s="61">
        <v>600</v>
      </c>
      <c r="I50" s="61">
        <v>600</v>
      </c>
      <c r="J50" s="61">
        <v>600</v>
      </c>
      <c r="K50" s="61">
        <v>600</v>
      </c>
      <c r="L50" s="61">
        <v>600</v>
      </c>
      <c r="M50" s="61">
        <v>600</v>
      </c>
      <c r="N50" s="61">
        <v>600</v>
      </c>
      <c r="O50" s="61">
        <v>600</v>
      </c>
      <c r="P50" s="51"/>
      <c r="Q50" s="38">
        <f>SUM('Channel Marketing Budget'!$D50:$O50)</f>
        <v>7200</v>
      </c>
      <c r="R50" s="30"/>
      <c r="S50" s="23"/>
      <c r="T50" s="30"/>
    </row>
    <row r="51" spans="2:20" s="69" customFormat="1" ht="19.5" customHeight="1" thickBot="1" x14ac:dyDescent="0.35">
      <c r="B51" s="95" t="s">
        <v>40</v>
      </c>
      <c r="C51" s="81"/>
      <c r="D51" s="82">
        <f t="shared" ref="D51:Q51" si="19">SUM(D48:D50)</f>
        <v>900</v>
      </c>
      <c r="E51" s="82">
        <f t="shared" si="19"/>
        <v>900</v>
      </c>
      <c r="F51" s="82">
        <f t="shared" si="19"/>
        <v>900</v>
      </c>
      <c r="G51" s="82">
        <f t="shared" si="19"/>
        <v>900</v>
      </c>
      <c r="H51" s="82">
        <f t="shared" si="19"/>
        <v>900</v>
      </c>
      <c r="I51" s="82">
        <f t="shared" si="19"/>
        <v>900</v>
      </c>
      <c r="J51" s="82">
        <f t="shared" si="19"/>
        <v>900</v>
      </c>
      <c r="K51" s="82">
        <f t="shared" si="19"/>
        <v>900</v>
      </c>
      <c r="L51" s="82">
        <f t="shared" si="19"/>
        <v>900</v>
      </c>
      <c r="M51" s="82">
        <f t="shared" si="19"/>
        <v>900</v>
      </c>
      <c r="N51" s="82">
        <f t="shared" si="19"/>
        <v>900</v>
      </c>
      <c r="O51" s="82">
        <f t="shared" si="19"/>
        <v>900</v>
      </c>
      <c r="P51" s="57"/>
      <c r="Q51" s="39">
        <f t="shared" si="19"/>
        <v>10800</v>
      </c>
      <c r="R51" s="43"/>
      <c r="S51" s="68"/>
      <c r="T51" s="43"/>
    </row>
    <row r="52" spans="2:20" s="3" customFormat="1" ht="19.5" customHeight="1" x14ac:dyDescent="0.45">
      <c r="B52" s="96" t="s">
        <v>55</v>
      </c>
      <c r="C52" s="86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  <c r="P52" s="48"/>
      <c r="Q52" s="35"/>
      <c r="R52" s="16"/>
      <c r="S52" s="17"/>
      <c r="T52" s="16"/>
    </row>
    <row r="53" spans="2:20" s="4" customFormat="1" ht="19.5" customHeight="1" x14ac:dyDescent="0.2">
      <c r="B53" s="20" t="s">
        <v>41</v>
      </c>
      <c r="C53" s="50"/>
      <c r="D53" s="49">
        <v>50</v>
      </c>
      <c r="E53" s="49">
        <v>50</v>
      </c>
      <c r="F53" s="49">
        <v>50</v>
      </c>
      <c r="G53" s="49">
        <v>50</v>
      </c>
      <c r="H53" s="49">
        <v>50</v>
      </c>
      <c r="I53" s="49">
        <v>50</v>
      </c>
      <c r="J53" s="49">
        <v>50</v>
      </c>
      <c r="K53" s="49">
        <v>50</v>
      </c>
      <c r="L53" s="49">
        <v>50</v>
      </c>
      <c r="M53" s="49">
        <v>50</v>
      </c>
      <c r="N53" s="49">
        <v>50</v>
      </c>
      <c r="O53" s="49">
        <v>50</v>
      </c>
      <c r="P53" s="51"/>
      <c r="Q53" s="41">
        <f>SUM('Channel Marketing Budget'!$D53:$O53)</f>
        <v>600</v>
      </c>
      <c r="R53" s="31"/>
      <c r="S53" s="27"/>
      <c r="T53" s="31"/>
    </row>
    <row r="54" spans="2:20" s="4" customFormat="1" ht="19.5" customHeight="1" x14ac:dyDescent="0.2">
      <c r="B54" s="66" t="s">
        <v>42</v>
      </c>
      <c r="C54" s="52"/>
      <c r="D54" s="64">
        <v>250</v>
      </c>
      <c r="E54" s="64">
        <v>250</v>
      </c>
      <c r="F54" s="64">
        <v>250</v>
      </c>
      <c r="G54" s="64">
        <v>250</v>
      </c>
      <c r="H54" s="64">
        <v>250</v>
      </c>
      <c r="I54" s="64">
        <v>250</v>
      </c>
      <c r="J54" s="64">
        <v>250</v>
      </c>
      <c r="K54" s="64">
        <v>250</v>
      </c>
      <c r="L54" s="64">
        <v>250</v>
      </c>
      <c r="M54" s="64">
        <v>250</v>
      </c>
      <c r="N54" s="64">
        <v>250</v>
      </c>
      <c r="O54" s="64">
        <v>250</v>
      </c>
      <c r="P54" s="54"/>
      <c r="Q54" s="37">
        <f>SUM('Channel Marketing Budget'!$D54:$O54)</f>
        <v>3000</v>
      </c>
      <c r="R54" s="29"/>
      <c r="S54" s="24"/>
      <c r="T54" s="29"/>
    </row>
    <row r="55" spans="2:20" s="4" customFormat="1" ht="19.5" customHeight="1" x14ac:dyDescent="0.2">
      <c r="B55" s="67" t="s">
        <v>43</v>
      </c>
      <c r="C55" s="60"/>
      <c r="D55" s="61">
        <v>600</v>
      </c>
      <c r="E55" s="61">
        <v>600</v>
      </c>
      <c r="F55" s="61">
        <v>600</v>
      </c>
      <c r="G55" s="61">
        <v>600</v>
      </c>
      <c r="H55" s="61">
        <v>600</v>
      </c>
      <c r="I55" s="61">
        <v>600</v>
      </c>
      <c r="J55" s="61">
        <v>600</v>
      </c>
      <c r="K55" s="61">
        <v>600</v>
      </c>
      <c r="L55" s="61">
        <v>600</v>
      </c>
      <c r="M55" s="61">
        <v>600</v>
      </c>
      <c r="N55" s="61">
        <v>600</v>
      </c>
      <c r="O55" s="61">
        <v>600</v>
      </c>
      <c r="P55" s="51"/>
      <c r="Q55" s="38">
        <f>SUM('Channel Marketing Budget'!$D55:$O55)</f>
        <v>7200</v>
      </c>
      <c r="R55" s="30"/>
      <c r="S55" s="23"/>
      <c r="T55" s="30"/>
    </row>
    <row r="56" spans="2:20" s="69" customFormat="1" ht="19.5" customHeight="1" thickBot="1" x14ac:dyDescent="0.35">
      <c r="B56" s="95" t="s">
        <v>44</v>
      </c>
      <c r="C56" s="81"/>
      <c r="D56" s="82">
        <f t="shared" ref="D56:Q56" si="20">SUM(D53:D55)</f>
        <v>900</v>
      </c>
      <c r="E56" s="82">
        <f t="shared" si="20"/>
        <v>900</v>
      </c>
      <c r="F56" s="82">
        <f t="shared" si="20"/>
        <v>900</v>
      </c>
      <c r="G56" s="82">
        <f t="shared" si="20"/>
        <v>900</v>
      </c>
      <c r="H56" s="82">
        <f t="shared" si="20"/>
        <v>900</v>
      </c>
      <c r="I56" s="82">
        <f t="shared" si="20"/>
        <v>900</v>
      </c>
      <c r="J56" s="82">
        <f t="shared" si="20"/>
        <v>900</v>
      </c>
      <c r="K56" s="82">
        <f t="shared" si="20"/>
        <v>900</v>
      </c>
      <c r="L56" s="82">
        <f t="shared" si="20"/>
        <v>900</v>
      </c>
      <c r="M56" s="82">
        <f t="shared" si="20"/>
        <v>900</v>
      </c>
      <c r="N56" s="82">
        <f t="shared" si="20"/>
        <v>900</v>
      </c>
      <c r="O56" s="82">
        <f t="shared" si="20"/>
        <v>900</v>
      </c>
      <c r="P56" s="57"/>
      <c r="Q56" s="39">
        <f t="shared" si="20"/>
        <v>10800</v>
      </c>
      <c r="R56" s="43"/>
      <c r="S56" s="68"/>
      <c r="T56" s="43"/>
    </row>
    <row r="57" spans="2:20" ht="19.5" customHeight="1" thickBot="1" x14ac:dyDescent="0.25"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40"/>
      <c r="R57" s="18"/>
      <c r="S57" s="7"/>
      <c r="T57" s="18"/>
    </row>
    <row r="58" spans="2:20" s="5" customFormat="1" ht="19.5" customHeight="1" thickTop="1" x14ac:dyDescent="0.3">
      <c r="B58" s="83" t="s">
        <v>56</v>
      </c>
      <c r="C58" s="84"/>
      <c r="D58" s="85">
        <f t="shared" ref="D58:O58" si="21">SUM(D8,D27,D34,D40,D46,D51,D56)</f>
        <v>6379.75</v>
      </c>
      <c r="E58" s="85">
        <f t="shared" si="21"/>
        <v>5811.05</v>
      </c>
      <c r="F58" s="85">
        <f t="shared" si="21"/>
        <v>5859.9375</v>
      </c>
      <c r="G58" s="85">
        <f t="shared" si="21"/>
        <v>5928.55</v>
      </c>
      <c r="H58" s="85">
        <f t="shared" si="21"/>
        <v>5942.5479999999998</v>
      </c>
      <c r="I58" s="85">
        <f t="shared" si="21"/>
        <v>5962.1875</v>
      </c>
      <c r="J58" s="85">
        <f t="shared" si="21"/>
        <v>6003.4</v>
      </c>
      <c r="K58" s="85">
        <f t="shared" si="21"/>
        <v>6042.6399999999994</v>
      </c>
      <c r="L58" s="85">
        <f t="shared" si="21"/>
        <v>6058.8</v>
      </c>
      <c r="M58" s="85">
        <f t="shared" si="21"/>
        <v>6028.8</v>
      </c>
      <c r="N58" s="85">
        <f t="shared" si="21"/>
        <v>6083.8</v>
      </c>
      <c r="O58" s="85">
        <f t="shared" si="21"/>
        <v>6028.8</v>
      </c>
      <c r="P58" s="57"/>
      <c r="Q58" s="42">
        <f>SUM(Q8,Q27,Q34,Q40,Q46,Q51,Q56)</f>
        <v>72130.263000000006</v>
      </c>
      <c r="R58" s="32"/>
      <c r="S58" s="68"/>
      <c r="T58" s="32"/>
    </row>
  </sheetData>
  <printOptions horizontalCentered="1"/>
  <pageMargins left="0.25" right="0.25" top="0.75" bottom="0.75" header="0.3" footer="0.3"/>
  <pageSetup scale="58" fitToHeight="0" orientation="landscape" r:id="rId1"/>
  <headerFooter>
    <oddFooter>Page &amp;P of &amp;N</oddFooter>
  </headerFooter>
  <extLst>
    <ext xmlns:x14="http://schemas.microsoft.com/office/spreadsheetml/2009/9/main" uri="{05C60535-1F16-4fd2-B633-F4F36F0B64E0}">
      <x14:sparklineGroups xmlns:xm="http://schemas.microsoft.com/office/excel/2006/main">
        <x14:sparklineGroup lineWeight="1" displayEmptyCellsAs="gap" high="1" low="1" xr2:uid="{00000000-0003-0000-0000-000000000000}">
          <x14:colorSeries theme="1" tint="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 tint="-0.499984740745262"/>
          <x14:colorLow theme="4" tint="-0.499984740745262"/>
          <x14:sparklines>
            <x14:sparkline>
              <xm:f>'Channel Marketing Budget'!D58:O58</xm:f>
              <xm:sqref>S58</xm:sqref>
            </x14:sparkline>
            <x14:sparkline>
              <xm:f>'Channel Marketing Budget'!D56:O56</xm:f>
              <xm:sqref>S56</xm:sqref>
            </x14:sparkline>
            <x14:sparkline>
              <xm:f>'Channel Marketing Budget'!D51:O51</xm:f>
              <xm:sqref>S51</xm:sqref>
            </x14:sparkline>
            <x14:sparkline>
              <xm:f>'Channel Marketing Budget'!D46:O46</xm:f>
              <xm:sqref>S46</xm:sqref>
            </x14:sparkline>
            <x14:sparkline>
              <xm:f>'Channel Marketing Budget'!D40:O40</xm:f>
              <xm:sqref>S40</xm:sqref>
            </x14:sparkline>
            <x14:sparkline>
              <xm:f>'Channel Marketing Budget'!D34:O34</xm:f>
              <xm:sqref>S34</xm:sqref>
            </x14:sparkline>
            <x14:sparkline>
              <xm:f>'Channel Marketing Budget'!D27:O27</xm:f>
              <xm:sqref>S27</xm:sqref>
            </x14:sparkline>
            <x14:sparkline>
              <xm:f>'Channel Marketing Budget'!D21:O21</xm:f>
              <xm:sqref>S21</xm:sqref>
            </x14:sparkline>
            <x14:sparkline>
              <xm:f>'Channel Marketing Budget'!D15:O15</xm:f>
              <xm:sqref>S15</xm:sqref>
            </x14:sparkline>
            <x14:sparkline>
              <xm:f>'Channel Marketing Budget'!D8:O8</xm:f>
              <xm:sqref>S8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467C137A7CDE448CB0A43503782328" ma:contentTypeVersion="0" ma:contentTypeDescription="Create a new document." ma:contentTypeScope="" ma:versionID="de552b6ceab69ff67b686e55c33bb38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a2704e1be08ca60c210816e8ff5151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56B3846-7BFA-4C2A-90A7-843ECE58F6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DF51D17-4309-4E1C-99FA-3375289BD1D0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5355ED5-586E-4056-A608-186212A9F17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TM10000073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Channel Marketing Budget</vt:lpstr>
      <vt:lpstr>'Channel Marketing Budget'!Print_Titles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Microsoft Office User</dc:creator>
  <cp:lastModifiedBy>Microsoft Office User</cp:lastModifiedBy>
  <dcterms:created xsi:type="dcterms:W3CDTF">2015-01-14T23:50:52Z</dcterms:created>
  <dcterms:modified xsi:type="dcterms:W3CDTF">2022-02-27T19:04:09Z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0x0101009C467C137A7CDE448CB0A43503782328</vt:lpwstr>
  </property>
  <property fmtid="{D5CDD505-2E9C-101B-9397-08002B2CF9AE}" pid="3" name="AssetID">
    <vt:lpwstr>TF10000048</vt:lpwstr>
  </property>
</Properties>
</file>