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rkuaz\Desktop\fikret do sonrası 3\"/>
    </mc:Choice>
  </mc:AlternateContent>
  <bookViews>
    <workbookView xWindow="1770" yWindow="1770" windowWidth="18165" windowHeight="12495"/>
  </bookViews>
  <sheets>
    <sheet name="multimoora-journals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6" l="1"/>
  <c r="L73" i="6"/>
  <c r="L74" i="6"/>
  <c r="L75" i="6"/>
  <c r="L76" i="6"/>
  <c r="L77" i="6"/>
  <c r="L78" i="6"/>
  <c r="L79" i="6"/>
  <c r="L80" i="6"/>
  <c r="J79" i="6"/>
  <c r="I72" i="6"/>
  <c r="I79" i="6"/>
  <c r="I80" i="6"/>
  <c r="D29" i="6"/>
  <c r="E29" i="6"/>
  <c r="F29" i="6"/>
  <c r="G29" i="6"/>
  <c r="H29" i="6"/>
  <c r="C29" i="6"/>
  <c r="K78" i="6"/>
  <c r="E72" i="6"/>
  <c r="K72" i="6" s="1"/>
  <c r="E73" i="6"/>
  <c r="K73" i="6" s="1"/>
  <c r="E74" i="6"/>
  <c r="K74" i="6" s="1"/>
  <c r="E75" i="6"/>
  <c r="K75" i="6" s="1"/>
  <c r="E76" i="6"/>
  <c r="K76" i="6" s="1"/>
  <c r="E77" i="6"/>
  <c r="K77" i="6" s="1"/>
  <c r="E78" i="6"/>
  <c r="E79" i="6"/>
  <c r="K79" i="6" s="1"/>
  <c r="E80" i="6"/>
  <c r="K80" i="6" s="1"/>
  <c r="D72" i="6"/>
  <c r="D73" i="6"/>
  <c r="J73" i="6" s="1"/>
  <c r="D74" i="6"/>
  <c r="D75" i="6"/>
  <c r="J75" i="6" s="1"/>
  <c r="D76" i="6"/>
  <c r="D77" i="6"/>
  <c r="J77" i="6" s="1"/>
  <c r="D78" i="6"/>
  <c r="J78" i="6" s="1"/>
  <c r="D79" i="6"/>
  <c r="D80" i="6"/>
  <c r="J80" i="6" s="1"/>
  <c r="C72" i="6"/>
  <c r="C73" i="6"/>
  <c r="I73" i="6" s="1"/>
  <c r="C74" i="6"/>
  <c r="I74" i="6" s="1"/>
  <c r="C75" i="6"/>
  <c r="I75" i="6" s="1"/>
  <c r="C76" i="6"/>
  <c r="I76" i="6" s="1"/>
  <c r="C77" i="6"/>
  <c r="I77" i="6" s="1"/>
  <c r="C78" i="6"/>
  <c r="I78" i="6" s="1"/>
  <c r="C79" i="6"/>
  <c r="C80" i="6"/>
  <c r="L71" i="6" l="1"/>
  <c r="E71" i="6"/>
  <c r="K71" i="6" s="1"/>
  <c r="D71" i="6"/>
  <c r="J71" i="6" s="1"/>
  <c r="C71" i="6"/>
  <c r="I71" i="6" s="1"/>
  <c r="C62" i="6"/>
  <c r="D66" i="6"/>
  <c r="E67" i="6"/>
  <c r="F60" i="6"/>
  <c r="G62" i="6"/>
  <c r="C65" i="6"/>
  <c r="D14" i="6"/>
  <c r="D15" i="6" s="1"/>
  <c r="E14" i="6"/>
  <c r="E15" i="6" s="1"/>
  <c r="F14" i="6"/>
  <c r="F15" i="6" s="1"/>
  <c r="F22" i="6" s="1"/>
  <c r="G14" i="6"/>
  <c r="G15" i="6" s="1"/>
  <c r="H14" i="6"/>
  <c r="H15" i="6" s="1"/>
  <c r="C14" i="6"/>
  <c r="C15" i="6" s="1"/>
  <c r="C28" i="6" s="1"/>
  <c r="F36" i="6" l="1"/>
  <c r="C42" i="6"/>
  <c r="G63" i="6"/>
  <c r="E63" i="6"/>
  <c r="F59" i="6"/>
  <c r="F61" i="6"/>
  <c r="G59" i="6"/>
  <c r="E61" i="6"/>
  <c r="F63" i="6"/>
  <c r="E68" i="6"/>
  <c r="E60" i="6"/>
  <c r="C66" i="6"/>
  <c r="C60" i="6"/>
  <c r="D62" i="6"/>
  <c r="D68" i="6"/>
  <c r="D63" i="6"/>
  <c r="D61" i="6"/>
  <c r="C68" i="6"/>
  <c r="C61" i="6"/>
  <c r="D67" i="6"/>
  <c r="F62" i="6"/>
  <c r="C67" i="6"/>
  <c r="E62" i="6"/>
  <c r="D60" i="6"/>
  <c r="D27" i="6"/>
  <c r="D41" i="6" s="1"/>
  <c r="D20" i="6"/>
  <c r="D34" i="6" s="1"/>
  <c r="D28" i="6"/>
  <c r="D42" i="6" s="1"/>
  <c r="D25" i="6"/>
  <c r="D39" i="6" s="1"/>
  <c r="D21" i="6"/>
  <c r="D35" i="6" s="1"/>
  <c r="D19" i="6"/>
  <c r="D33" i="6" s="1"/>
  <c r="H62" i="6"/>
  <c r="J62" i="6" s="1"/>
  <c r="H66" i="6"/>
  <c r="J66" i="6" s="1"/>
  <c r="H61" i="6"/>
  <c r="J61" i="6" s="1"/>
  <c r="H65" i="6"/>
  <c r="J65" i="6" s="1"/>
  <c r="H60" i="6"/>
  <c r="J60" i="6" s="1"/>
  <c r="H68" i="6"/>
  <c r="J68" i="6" s="1"/>
  <c r="H67" i="6"/>
  <c r="J67" i="6" s="1"/>
  <c r="H59" i="6"/>
  <c r="J59" i="6" s="1"/>
  <c r="H64" i="6"/>
  <c r="J64" i="6" s="1"/>
  <c r="H63" i="6"/>
  <c r="J63" i="6" s="1"/>
  <c r="G65" i="6"/>
  <c r="G66" i="6"/>
  <c r="F65" i="6"/>
  <c r="E64" i="6"/>
  <c r="C59" i="6"/>
  <c r="G67" i="6"/>
  <c r="F66" i="6"/>
  <c r="E65" i="6"/>
  <c r="D64" i="6"/>
  <c r="C63" i="6"/>
  <c r="D59" i="6"/>
  <c r="G68" i="6"/>
  <c r="F67" i="6"/>
  <c r="E66" i="6"/>
  <c r="D65" i="6"/>
  <c r="C64" i="6"/>
  <c r="G60" i="6"/>
  <c r="G64" i="6"/>
  <c r="F64" i="6"/>
  <c r="E59" i="6"/>
  <c r="F68" i="6"/>
  <c r="G61" i="6"/>
  <c r="H24" i="6"/>
  <c r="H38" i="6" s="1"/>
  <c r="H23" i="6"/>
  <c r="H37" i="6" s="1"/>
  <c r="H22" i="6"/>
  <c r="H36" i="6" s="1"/>
  <c r="H21" i="6"/>
  <c r="H35" i="6" s="1"/>
  <c r="H20" i="6"/>
  <c r="H34" i="6" s="1"/>
  <c r="H28" i="6"/>
  <c r="H42" i="6" s="1"/>
  <c r="H19" i="6"/>
  <c r="H33" i="6" s="1"/>
  <c r="H27" i="6"/>
  <c r="H41" i="6" s="1"/>
  <c r="H26" i="6"/>
  <c r="H40" i="6" s="1"/>
  <c r="H25" i="6"/>
  <c r="H39" i="6" s="1"/>
  <c r="G23" i="6"/>
  <c r="G37" i="6" s="1"/>
  <c r="G19" i="6"/>
  <c r="G33" i="6" s="1"/>
  <c r="G22" i="6"/>
  <c r="G36" i="6" s="1"/>
  <c r="G21" i="6"/>
  <c r="G35" i="6" s="1"/>
  <c r="G20" i="6"/>
  <c r="G34" i="6" s="1"/>
  <c r="G28" i="6"/>
  <c r="G42" i="6" s="1"/>
  <c r="G27" i="6"/>
  <c r="G41" i="6" s="1"/>
  <c r="G26" i="6"/>
  <c r="G40" i="6" s="1"/>
  <c r="G25" i="6"/>
  <c r="G39" i="6" s="1"/>
  <c r="G24" i="6"/>
  <c r="G38" i="6" s="1"/>
  <c r="E21" i="6"/>
  <c r="E35" i="6" s="1"/>
  <c r="E20" i="6"/>
  <c r="E34" i="6" s="1"/>
  <c r="E28" i="6"/>
  <c r="E42" i="6" s="1"/>
  <c r="E27" i="6"/>
  <c r="E41" i="6" s="1"/>
  <c r="E19" i="6"/>
  <c r="E33" i="6" s="1"/>
  <c r="E26" i="6"/>
  <c r="E40" i="6" s="1"/>
  <c r="E25" i="6"/>
  <c r="E39" i="6" s="1"/>
  <c r="E24" i="6"/>
  <c r="E38" i="6" s="1"/>
  <c r="E23" i="6"/>
  <c r="E37" i="6" s="1"/>
  <c r="E22" i="6"/>
  <c r="E36" i="6" s="1"/>
  <c r="F23" i="6"/>
  <c r="F37" i="6" s="1"/>
  <c r="C20" i="6"/>
  <c r="C34" i="6" s="1"/>
  <c r="F24" i="6"/>
  <c r="F38" i="6" s="1"/>
  <c r="D22" i="6"/>
  <c r="D36" i="6" s="1"/>
  <c r="C21" i="6"/>
  <c r="C35" i="6" s="1"/>
  <c r="F25" i="6"/>
  <c r="F39" i="6" s="1"/>
  <c r="D23" i="6"/>
  <c r="D37" i="6" s="1"/>
  <c r="C22" i="6"/>
  <c r="C36" i="6" s="1"/>
  <c r="C19" i="6"/>
  <c r="C33" i="6" s="1"/>
  <c r="F26" i="6"/>
  <c r="F40" i="6" s="1"/>
  <c r="D24" i="6"/>
  <c r="D38" i="6" s="1"/>
  <c r="C23" i="6"/>
  <c r="C37" i="6" s="1"/>
  <c r="F27" i="6"/>
  <c r="F41" i="6" s="1"/>
  <c r="C24" i="6"/>
  <c r="C38" i="6" s="1"/>
  <c r="F28" i="6"/>
  <c r="F42" i="6" s="1"/>
  <c r="D26" i="6"/>
  <c r="D40" i="6" s="1"/>
  <c r="C25" i="6"/>
  <c r="C39" i="6" s="1"/>
  <c r="I39" i="6" s="1"/>
  <c r="F20" i="6"/>
  <c r="F34" i="6" s="1"/>
  <c r="F19" i="6"/>
  <c r="F33" i="6" s="1"/>
  <c r="C26" i="6"/>
  <c r="C40" i="6" s="1"/>
  <c r="F21" i="6"/>
  <c r="F35" i="6" s="1"/>
  <c r="C27" i="6"/>
  <c r="C41" i="6" s="1"/>
  <c r="I62" i="6" l="1"/>
  <c r="I34" i="6"/>
  <c r="I65" i="6"/>
  <c r="I60" i="6"/>
  <c r="I36" i="6"/>
  <c r="I67" i="6"/>
  <c r="K67" i="6" s="1"/>
  <c r="I33" i="6"/>
  <c r="I59" i="6"/>
  <c r="K59" i="6" s="1"/>
  <c r="I61" i="6"/>
  <c r="I38" i="6"/>
  <c r="I63" i="6"/>
  <c r="K63" i="6" s="1"/>
  <c r="I68" i="6"/>
  <c r="I42" i="6"/>
  <c r="I66" i="6"/>
  <c r="K66" i="6" s="1"/>
  <c r="I41" i="6"/>
  <c r="K41" i="6" s="1"/>
  <c r="I35" i="6"/>
  <c r="I40" i="6"/>
  <c r="I37" i="6"/>
  <c r="I64" i="6"/>
  <c r="K64" i="6" s="1"/>
  <c r="K68" i="6"/>
  <c r="F53" i="6"/>
  <c r="G55" i="6"/>
  <c r="K61" i="6"/>
  <c r="K60" i="6"/>
  <c r="D52" i="6"/>
  <c r="E53" i="6"/>
  <c r="K65" i="6"/>
  <c r="K62" i="6"/>
  <c r="C51" i="6"/>
  <c r="E51" i="6"/>
  <c r="H48" i="6"/>
  <c r="J35" i="6"/>
  <c r="C49" i="6"/>
  <c r="J42" i="6"/>
  <c r="H55" i="6"/>
  <c r="F54" i="6"/>
  <c r="G52" i="6"/>
  <c r="G50" i="6"/>
  <c r="G53" i="6"/>
  <c r="J39" i="6"/>
  <c r="H52" i="6"/>
  <c r="J37" i="6"/>
  <c r="H50" i="6"/>
  <c r="F51" i="6"/>
  <c r="G54" i="6"/>
  <c r="C55" i="6"/>
  <c r="F50" i="6"/>
  <c r="G47" i="6"/>
  <c r="H46" i="6"/>
  <c r="J33" i="6"/>
  <c r="J41" i="6"/>
  <c r="H54" i="6"/>
  <c r="C50" i="6"/>
  <c r="F47" i="6"/>
  <c r="H51" i="6"/>
  <c r="J38" i="6"/>
  <c r="E47" i="6"/>
  <c r="E48" i="6"/>
  <c r="G49" i="6"/>
  <c r="F46" i="6"/>
  <c r="C47" i="6"/>
  <c r="D50" i="6"/>
  <c r="E49" i="6"/>
  <c r="E52" i="6"/>
  <c r="F52" i="6"/>
  <c r="F55" i="6"/>
  <c r="F48" i="6"/>
  <c r="H47" i="6"/>
  <c r="J34" i="6"/>
  <c r="D53" i="6"/>
  <c r="G48" i="6"/>
  <c r="G46" i="6"/>
  <c r="C54" i="6"/>
  <c r="C53" i="6"/>
  <c r="C48" i="6"/>
  <c r="H49" i="6"/>
  <c r="J36" i="6"/>
  <c r="D48" i="6"/>
  <c r="D51" i="6"/>
  <c r="E46" i="6"/>
  <c r="D55" i="6"/>
  <c r="F49" i="6"/>
  <c r="D49" i="6"/>
  <c r="G51" i="6"/>
  <c r="E54" i="6"/>
  <c r="E50" i="6"/>
  <c r="J40" i="6"/>
  <c r="H53" i="6"/>
  <c r="D47" i="6"/>
  <c r="C52" i="6"/>
  <c r="C46" i="6"/>
  <c r="E55" i="6"/>
  <c r="D46" i="6"/>
  <c r="D54" i="6"/>
  <c r="K34" i="6" l="1"/>
  <c r="K37" i="6"/>
  <c r="K33" i="6"/>
  <c r="I55" i="6"/>
  <c r="K42" i="6"/>
  <c r="I47" i="6"/>
  <c r="I46" i="6"/>
  <c r="I54" i="6"/>
  <c r="I50" i="6"/>
  <c r="K39" i="6"/>
  <c r="I51" i="6"/>
  <c r="I52" i="6"/>
  <c r="K40" i="6"/>
  <c r="K35" i="6"/>
  <c r="K38" i="6"/>
  <c r="I49" i="6"/>
  <c r="I48" i="6"/>
  <c r="K36" i="6"/>
  <c r="I53" i="6"/>
</calcChain>
</file>

<file path=xl/sharedStrings.xml><?xml version="1.0" encoding="utf-8"?>
<sst xmlns="http://schemas.openxmlformats.org/spreadsheetml/2006/main" count="173" uniqueCount="48">
  <si>
    <t>x2</t>
  </si>
  <si>
    <t>kök kare</t>
  </si>
  <si>
    <t>mak</t>
  </si>
  <si>
    <t>Min</t>
  </si>
  <si>
    <t>Max</t>
  </si>
  <si>
    <t>Multimoora Ranking</t>
  </si>
  <si>
    <t>Publication</t>
  </si>
  <si>
    <t>h_index</t>
  </si>
  <si>
    <t>g_index</t>
  </si>
  <si>
    <t>m_index </t>
  </si>
  <si>
    <t>TC</t>
  </si>
  <si>
    <t>NP</t>
  </si>
  <si>
    <t>PY_start</t>
  </si>
  <si>
    <t>SOIL DYNAMICS AND EARTHQUAKE ENGINEERING</t>
  </si>
  <si>
    <t>BULLETIN OF ENGINEERING GEOLOGY AND THE ENVIRONMENT</t>
  </si>
  <si>
    <t>ENVIRONMENTAL EARTH SCIENCES</t>
  </si>
  <si>
    <t>COMPUTERS AND GEOTECHNICS</t>
  </si>
  <si>
    <t>INTERNATIONAL JOURNAL FOR NUMERICAL AND ANALYTICAL METHODS IN GEOMECHANICS</t>
  </si>
  <si>
    <t>JOURNAL OF GEOTECHNICAL AND GEOENVIRONMENTAL ENGINEERING</t>
  </si>
  <si>
    <t>NATURAL HAZARDS</t>
  </si>
  <si>
    <t>CANADIAN GEOTECHNICAL JOURNAL</t>
  </si>
  <si>
    <t>ENGINEERING WITH COMPUTERS</t>
  </si>
  <si>
    <t>INDIAN GEOTECHNICAL JOURNAL</t>
  </si>
  <si>
    <t>8,9,10</t>
  </si>
  <si>
    <t>BOEGATE</t>
  </si>
  <si>
    <t>CGJ</t>
  </si>
  <si>
    <t>CAG</t>
  </si>
  <si>
    <t>EWC</t>
  </si>
  <si>
    <t>IGJ</t>
  </si>
  <si>
    <t>EAS</t>
  </si>
  <si>
    <t>IJFNAAM</t>
  </si>
  <si>
    <t>JOGAGE</t>
  </si>
  <si>
    <t>NH</t>
  </si>
  <si>
    <t>SDAEE</t>
  </si>
  <si>
    <t>Moora Ratio Ranking</t>
  </si>
  <si>
    <t>Moora Reference Point Ranking</t>
  </si>
  <si>
    <t>Full Multiplication Ranking</t>
  </si>
  <si>
    <t>Crt weight</t>
  </si>
  <si>
    <t>Ratio Method</t>
  </si>
  <si>
    <t>Max Sum</t>
  </si>
  <si>
    <t>Min Sum</t>
  </si>
  <si>
    <t>Rank</t>
  </si>
  <si>
    <t>Subtraction</t>
  </si>
  <si>
    <t>Referance Point</t>
  </si>
  <si>
    <t xml:space="preserve">Full Multiplicative Form </t>
  </si>
  <si>
    <t>makMultiplication</t>
  </si>
  <si>
    <t>makMult/minMult</t>
  </si>
  <si>
    <t>minMultiplication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</si>
</sst>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6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'multimoora-journals'!$H$71</c:f>
              <c:strCache>
                <c:ptCount val="1"/>
                <c:pt idx="0">
                  <c:v>BULLETIN OF ENGINEERING GEOLOGY AND THE ENVIRONMENT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'multimoora-journals'!$I$71:$L$71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'multimoora-journals'!$H$72</c:f>
              <c:strCache>
                <c:ptCount val="1"/>
                <c:pt idx="0">
                  <c:v>CANADIAN GEOTECHNICAL JOURNAL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'multimoora-journals'!$I$72:$L$72</c:f>
              <c:numCache>
                <c:formatCode>General</c:formatCode>
                <c:ptCount val="4"/>
                <c:pt idx="0">
                  <c:v>9</c:v>
                </c:pt>
                <c:pt idx="1">
                  <c:v>8.91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'multimoora-journals'!$H$73</c:f>
              <c:strCache>
                <c:ptCount val="1"/>
                <c:pt idx="0">
                  <c:v>COMPUTERS AND GEOTECHNICS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'multimoora-journals'!$I$73:$L$73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'multimoora-journals'!$H$74</c:f>
              <c:strCache>
                <c:ptCount val="1"/>
                <c:pt idx="0">
                  <c:v>ENGINEERING WITH COMPUTERS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'multimoora-journals'!$I$74:$L$74</c:f>
              <c:numCache>
                <c:formatCode>General</c:formatCode>
                <c:ptCount val="4"/>
                <c:pt idx="0">
                  <c:v>6</c:v>
                </c:pt>
                <c:pt idx="1">
                  <c:v>8.91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'multimoora-journals'!$H$75</c:f>
              <c:strCache>
                <c:ptCount val="1"/>
                <c:pt idx="0">
                  <c:v>ENVIRONMENTAL EARTH SCIENCES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'multimoora-journals'!$I$75:$L$75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'multimoora-journals'!$H$76</c:f>
              <c:strCache>
                <c:ptCount val="1"/>
                <c:pt idx="0">
                  <c:v>INDIAN GEOTECHNICAL JOURNAL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'multimoora-journals'!$I$76:$L$76</c:f>
              <c:numCache>
                <c:formatCode>General</c:formatCode>
                <c:ptCount val="4"/>
                <c:pt idx="0">
                  <c:v>10</c:v>
                </c:pt>
                <c:pt idx="1">
                  <c:v>8.91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'multimoora-journals'!$H$77</c:f>
              <c:strCache>
                <c:ptCount val="1"/>
                <c:pt idx="0">
                  <c:v>INTERNATIONAL JOURNAL FOR NUMERICAL AND ANALYTICAL METHODS IN GEOMECHANICS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'multimoora-journals'!$I$77:$L$77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'multimoora-journals'!$H$78</c:f>
              <c:strCache>
                <c:ptCount val="1"/>
                <c:pt idx="0">
                  <c:v>JOURNAL OF GEOTECHNICAL AND GEOENVIRONMENTAL ENGINEERING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'multimoora-journals'!$I$78:$L$78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'multimoora-journals'!$H$79</c:f>
              <c:strCache>
                <c:ptCount val="1"/>
                <c:pt idx="0">
                  <c:v>NATURAL HAZARDS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'multimoora-journals'!$I$79:$L$79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'multimoora-journals'!$H$80</c:f>
              <c:strCache>
                <c:ptCount val="1"/>
                <c:pt idx="0">
                  <c:v>SOIL DYNAMICS AND EARTHQUAKE ENGINEERING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'multimoora-journals'!$I$70:$L$70</c:f>
              <c:strCache>
                <c:ptCount val="4"/>
                <c:pt idx="0">
                  <c:v>Moora Ratio Ranking</c:v>
                </c:pt>
                <c:pt idx="1">
                  <c:v>Moora Reference Point Ranking</c:v>
                </c:pt>
                <c:pt idx="2">
                  <c:v>Full Multiplication Ranking</c:v>
                </c:pt>
                <c:pt idx="3">
                  <c:v>Multimoora Ranking</c:v>
                </c:pt>
              </c:strCache>
            </c:strRef>
          </c:cat>
          <c:val>
            <c:numRef>
              <c:f>'multimoora-journals'!$I$80:$L$80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627184"/>
        <c:axId val="-1365619568"/>
      </c:lineChart>
      <c:catAx>
        <c:axId val="-13656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365619568"/>
        <c:crosses val="autoZero"/>
        <c:auto val="1"/>
        <c:lblAlgn val="ctr"/>
        <c:lblOffset val="100"/>
        <c:noMultiLvlLbl val="0"/>
      </c:catAx>
      <c:valAx>
        <c:axId val="-1365619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RANKİNG</a:t>
                </a:r>
                <a:r>
                  <a:rPr lang="tr-TR" baseline="0"/>
                  <a:t> NUMBER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3656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32107</xdr:colOff>
      <xdr:row>47</xdr:row>
      <xdr:rowOff>117726</xdr:rowOff>
    </xdr:from>
    <xdr:to>
      <xdr:col>33</xdr:col>
      <xdr:colOff>503006</xdr:colOff>
      <xdr:row>82</xdr:row>
      <xdr:rowOff>96322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"/>
  <sheetViews>
    <sheetView tabSelected="1" topLeftCell="A58" zoomScale="89" zoomScaleNormal="89" workbookViewId="0">
      <selection activeCell="C58" sqref="C58:H58"/>
    </sheetView>
  </sheetViews>
  <sheetFormatPr defaultRowHeight="15" x14ac:dyDescent="0.25"/>
  <cols>
    <col min="2" max="2" width="58" customWidth="1"/>
    <col min="3" max="7" width="11.7109375" bestFit="1" customWidth="1"/>
    <col min="8" max="8" width="49.5703125" customWidth="1"/>
    <col min="9" max="9" width="14.7109375" customWidth="1"/>
    <col min="10" max="10" width="11.7109375" bestFit="1" customWidth="1"/>
    <col min="11" max="11" width="17.140625" bestFit="1" customWidth="1"/>
  </cols>
  <sheetData>
    <row r="2" spans="2:8" x14ac:dyDescent="0.25"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3</v>
      </c>
    </row>
    <row r="3" spans="2:8" x14ac:dyDescent="0.25">
      <c r="B3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</row>
    <row r="4" spans="2:8" x14ac:dyDescent="0.25">
      <c r="B4" t="s">
        <v>14</v>
      </c>
      <c r="C4">
        <v>7</v>
      </c>
      <c r="D4">
        <v>10</v>
      </c>
      <c r="E4">
        <v>0.78</v>
      </c>
      <c r="F4">
        <v>264</v>
      </c>
      <c r="G4">
        <v>10</v>
      </c>
      <c r="H4">
        <v>2015</v>
      </c>
    </row>
    <row r="5" spans="2:8" x14ac:dyDescent="0.25">
      <c r="B5" t="s">
        <v>20</v>
      </c>
      <c r="C5">
        <v>4</v>
      </c>
      <c r="D5">
        <v>4</v>
      </c>
      <c r="E5">
        <v>0.16</v>
      </c>
      <c r="F5">
        <v>283</v>
      </c>
      <c r="G5">
        <v>4</v>
      </c>
      <c r="H5">
        <v>1999</v>
      </c>
    </row>
    <row r="6" spans="2:8" x14ac:dyDescent="0.25">
      <c r="B6" t="s">
        <v>16</v>
      </c>
      <c r="C6">
        <v>5</v>
      </c>
      <c r="D6">
        <v>6</v>
      </c>
      <c r="E6">
        <v>0.26</v>
      </c>
      <c r="F6">
        <v>497</v>
      </c>
      <c r="G6">
        <v>6</v>
      </c>
      <c r="H6">
        <v>2005</v>
      </c>
    </row>
    <row r="7" spans="2:8" x14ac:dyDescent="0.25">
      <c r="B7" t="s">
        <v>21</v>
      </c>
      <c r="C7">
        <v>4</v>
      </c>
      <c r="D7">
        <v>4</v>
      </c>
      <c r="E7">
        <v>1</v>
      </c>
      <c r="F7">
        <v>147</v>
      </c>
      <c r="G7">
        <v>4</v>
      </c>
      <c r="H7">
        <v>2020</v>
      </c>
    </row>
    <row r="8" spans="2:8" x14ac:dyDescent="0.25">
      <c r="B8" t="s">
        <v>15</v>
      </c>
      <c r="C8">
        <v>7</v>
      </c>
      <c r="D8">
        <v>10</v>
      </c>
      <c r="E8">
        <v>0.54</v>
      </c>
      <c r="F8">
        <v>136</v>
      </c>
      <c r="G8">
        <v>10</v>
      </c>
      <c r="H8">
        <v>2011</v>
      </c>
    </row>
    <row r="9" spans="2:8" x14ac:dyDescent="0.25">
      <c r="B9" t="s">
        <v>22</v>
      </c>
      <c r="C9">
        <v>4</v>
      </c>
      <c r="D9">
        <v>4</v>
      </c>
      <c r="E9">
        <v>0.4</v>
      </c>
      <c r="F9">
        <v>56</v>
      </c>
      <c r="G9">
        <v>4</v>
      </c>
      <c r="H9">
        <v>2014</v>
      </c>
    </row>
    <row r="10" spans="2:8" x14ac:dyDescent="0.25">
      <c r="B10" t="s">
        <v>17</v>
      </c>
      <c r="C10">
        <v>5</v>
      </c>
      <c r="D10">
        <v>5</v>
      </c>
      <c r="E10">
        <v>0.21</v>
      </c>
      <c r="F10">
        <v>236</v>
      </c>
      <c r="G10">
        <v>5</v>
      </c>
      <c r="H10">
        <v>2000</v>
      </c>
    </row>
    <row r="11" spans="2:8" x14ac:dyDescent="0.25">
      <c r="B11" t="s">
        <v>18</v>
      </c>
      <c r="C11">
        <v>5</v>
      </c>
      <c r="D11">
        <v>7</v>
      </c>
      <c r="E11">
        <v>0.22</v>
      </c>
      <c r="F11">
        <v>407</v>
      </c>
      <c r="G11">
        <v>7</v>
      </c>
      <c r="H11">
        <v>2001</v>
      </c>
    </row>
    <row r="12" spans="2:8" x14ac:dyDescent="0.25">
      <c r="B12" t="s">
        <v>19</v>
      </c>
      <c r="C12">
        <v>5</v>
      </c>
      <c r="D12">
        <v>8</v>
      </c>
      <c r="E12">
        <v>0.39</v>
      </c>
      <c r="F12">
        <v>167</v>
      </c>
      <c r="G12">
        <v>8</v>
      </c>
      <c r="H12">
        <v>2011</v>
      </c>
    </row>
    <row r="13" spans="2:8" x14ac:dyDescent="0.25">
      <c r="B13" t="s">
        <v>13</v>
      </c>
      <c r="C13">
        <v>11</v>
      </c>
      <c r="D13">
        <v>20</v>
      </c>
      <c r="E13">
        <v>0.5</v>
      </c>
      <c r="F13">
        <v>528</v>
      </c>
      <c r="G13">
        <v>20</v>
      </c>
      <c r="H13">
        <v>2002</v>
      </c>
    </row>
    <row r="14" spans="2:8" x14ac:dyDescent="0.25">
      <c r="B14" t="s">
        <v>0</v>
      </c>
      <c r="C14">
        <f>C9^2+C10^2+C11^2+C12^2+C13^2+C8^2+C7^2+C6^2+C5^2+C4^2</f>
        <v>367</v>
      </c>
      <c r="D14">
        <f t="shared" ref="D14:H14" si="0">D9^2+D10^2+D11^2+D12^2+D13^2+D8^2+D7^2+D6^2+D5^2+D4^2</f>
        <v>822</v>
      </c>
      <c r="E14">
        <f t="shared" si="0"/>
        <v>2.6478000000000002</v>
      </c>
      <c r="F14">
        <f t="shared" si="0"/>
        <v>968053</v>
      </c>
      <c r="G14">
        <f t="shared" si="0"/>
        <v>822</v>
      </c>
      <c r="H14">
        <f t="shared" si="0"/>
        <v>40313094</v>
      </c>
    </row>
    <row r="15" spans="2:8" x14ac:dyDescent="0.25">
      <c r="B15" t="s">
        <v>1</v>
      </c>
      <c r="C15">
        <f>C14^0.5</f>
        <v>19.157244060668017</v>
      </c>
      <c r="D15">
        <f t="shared" ref="D15:H15" si="1">D14^0.5</f>
        <v>28.670542373662901</v>
      </c>
      <c r="E15">
        <f t="shared" si="1"/>
        <v>1.6272061946784742</v>
      </c>
      <c r="F15">
        <f t="shared" si="1"/>
        <v>983.89684418642184</v>
      </c>
      <c r="G15">
        <f t="shared" si="1"/>
        <v>28.670542373662901</v>
      </c>
      <c r="H15">
        <f t="shared" si="1"/>
        <v>6349.259326882152</v>
      </c>
    </row>
    <row r="17" spans="2:12" x14ac:dyDescent="0.25"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3</v>
      </c>
    </row>
    <row r="18" spans="2:12" x14ac:dyDescent="0.25">
      <c r="B18" t="s">
        <v>6</v>
      </c>
      <c r="C18" s="5" t="s">
        <v>7</v>
      </c>
      <c r="D18" s="5" t="s">
        <v>8</v>
      </c>
      <c r="E18" s="5" t="s">
        <v>9</v>
      </c>
      <c r="F18" s="5" t="s">
        <v>10</v>
      </c>
      <c r="G18" s="5" t="s">
        <v>11</v>
      </c>
      <c r="H18" s="5" t="s">
        <v>12</v>
      </c>
    </row>
    <row r="19" spans="2:12" x14ac:dyDescent="0.25">
      <c r="B19" t="s">
        <v>14</v>
      </c>
      <c r="C19" s="2">
        <f>C4/$C$15</f>
        <v>0.3653970256803164</v>
      </c>
      <c r="D19" s="2">
        <f>D4/$D$15</f>
        <v>0.34879005320757789</v>
      </c>
      <c r="E19" s="2">
        <f>E4/$E$15</f>
        <v>0.47934920758713262</v>
      </c>
      <c r="F19" s="2">
        <f>F4/$F$15</f>
        <v>0.26832081184110307</v>
      </c>
      <c r="G19" s="2">
        <f>G4/$G$15</f>
        <v>0.34879005320757789</v>
      </c>
      <c r="H19" s="2">
        <f>H4/$H$15</f>
        <v>0.31735985195449246</v>
      </c>
    </row>
    <row r="20" spans="2:12" x14ac:dyDescent="0.25">
      <c r="B20" t="s">
        <v>20</v>
      </c>
      <c r="C20" s="2">
        <f t="shared" ref="C20:C28" si="2">C5/$C$15</f>
        <v>0.20879830038875222</v>
      </c>
      <c r="D20" s="2">
        <f t="shared" ref="D20:D28" si="3">D5/$D$15</f>
        <v>0.13951602128303117</v>
      </c>
      <c r="E20" s="2">
        <f t="shared" ref="E20:E28" si="4">E5/$E$15</f>
        <v>9.8328042581975916E-2</v>
      </c>
      <c r="F20" s="2">
        <f t="shared" ref="F20:F28" si="5">F5/$F$15</f>
        <v>0.28763177935997036</v>
      </c>
      <c r="G20" s="2">
        <f t="shared" ref="G20:G28" si="6">G5/$G$15</f>
        <v>0.13951602128303117</v>
      </c>
      <c r="H20" s="2">
        <f t="shared" ref="H20:H28" si="7">H5/$H$15</f>
        <v>0.31483987298115651</v>
      </c>
    </row>
    <row r="21" spans="2:12" x14ac:dyDescent="0.25">
      <c r="B21" t="s">
        <v>16</v>
      </c>
      <c r="C21" s="2">
        <f t="shared" si="2"/>
        <v>0.26099787548594028</v>
      </c>
      <c r="D21" s="2">
        <f t="shared" si="3"/>
        <v>0.20927403192454674</v>
      </c>
      <c r="E21" s="2">
        <f t="shared" si="4"/>
        <v>0.15978306919571086</v>
      </c>
      <c r="F21" s="2">
        <f t="shared" si="5"/>
        <v>0.50513425562510694</v>
      </c>
      <c r="G21" s="2">
        <f t="shared" si="6"/>
        <v>0.20927403192454674</v>
      </c>
      <c r="H21" s="2">
        <f t="shared" si="7"/>
        <v>0.3157848650961575</v>
      </c>
    </row>
    <row r="22" spans="2:12" x14ac:dyDescent="0.25">
      <c r="B22" t="s">
        <v>21</v>
      </c>
      <c r="C22" s="2">
        <f t="shared" si="2"/>
        <v>0.20879830038875222</v>
      </c>
      <c r="D22" s="2">
        <f t="shared" si="3"/>
        <v>0.13951602128303117</v>
      </c>
      <c r="E22" s="2">
        <f t="shared" si="4"/>
        <v>0.61455026613734953</v>
      </c>
      <c r="F22" s="2">
        <f t="shared" si="5"/>
        <v>0.14940590659334149</v>
      </c>
      <c r="G22" s="2">
        <f t="shared" si="6"/>
        <v>0.13951602128303117</v>
      </c>
      <c r="H22" s="2">
        <f t="shared" si="7"/>
        <v>0.31814734538365991</v>
      </c>
    </row>
    <row r="23" spans="2:12" x14ac:dyDescent="0.25">
      <c r="B23" t="s">
        <v>15</v>
      </c>
      <c r="C23" s="2">
        <f t="shared" si="2"/>
        <v>0.3653970256803164</v>
      </c>
      <c r="D23" s="2">
        <f t="shared" si="3"/>
        <v>0.34879005320757789</v>
      </c>
      <c r="E23" s="2">
        <f t="shared" si="4"/>
        <v>0.33185714371416875</v>
      </c>
      <c r="F23" s="2">
        <f t="shared" si="5"/>
        <v>0.13822587276662884</v>
      </c>
      <c r="G23" s="2">
        <f t="shared" si="6"/>
        <v>0.34879005320757789</v>
      </c>
      <c r="H23" s="2">
        <f t="shared" si="7"/>
        <v>0.31672985721115843</v>
      </c>
    </row>
    <row r="24" spans="2:12" x14ac:dyDescent="0.25">
      <c r="B24" t="s">
        <v>22</v>
      </c>
      <c r="C24" s="2">
        <f t="shared" si="2"/>
        <v>0.20879830038875222</v>
      </c>
      <c r="D24" s="2">
        <f t="shared" si="3"/>
        <v>0.13951602128303117</v>
      </c>
      <c r="E24" s="2">
        <f t="shared" si="4"/>
        <v>0.24582010645493979</v>
      </c>
      <c r="F24" s="2">
        <f t="shared" si="5"/>
        <v>5.6916535845082467E-2</v>
      </c>
      <c r="G24" s="2">
        <f t="shared" si="6"/>
        <v>0.13951602128303117</v>
      </c>
      <c r="H24" s="2">
        <f t="shared" si="7"/>
        <v>0.31720235326865892</v>
      </c>
    </row>
    <row r="25" spans="2:12" x14ac:dyDescent="0.25">
      <c r="B25" t="s">
        <v>17</v>
      </c>
      <c r="C25" s="2">
        <f t="shared" si="2"/>
        <v>0.26099787548594028</v>
      </c>
      <c r="D25" s="2">
        <f t="shared" si="3"/>
        <v>0.17439502660378894</v>
      </c>
      <c r="E25" s="2">
        <f t="shared" si="4"/>
        <v>0.12905555588884338</v>
      </c>
      <c r="F25" s="2">
        <f t="shared" si="5"/>
        <v>0.23986254391856182</v>
      </c>
      <c r="G25" s="2">
        <f t="shared" si="6"/>
        <v>0.17439502660378894</v>
      </c>
      <c r="H25" s="2">
        <f t="shared" si="7"/>
        <v>0.31499737166698999</v>
      </c>
    </row>
    <row r="26" spans="2:12" x14ac:dyDescent="0.25">
      <c r="B26" t="s">
        <v>18</v>
      </c>
      <c r="C26" s="2">
        <f t="shared" si="2"/>
        <v>0.26099787548594028</v>
      </c>
      <c r="D26" s="2">
        <f t="shared" si="3"/>
        <v>0.24415303724530454</v>
      </c>
      <c r="E26" s="2">
        <f t="shared" si="4"/>
        <v>0.13520105855021688</v>
      </c>
      <c r="F26" s="2">
        <f t="shared" si="5"/>
        <v>0.41366125158836725</v>
      </c>
      <c r="G26" s="2">
        <f t="shared" si="6"/>
        <v>0.24415303724530454</v>
      </c>
      <c r="H26" s="2">
        <f t="shared" si="7"/>
        <v>0.31515487035282352</v>
      </c>
    </row>
    <row r="27" spans="2:12" x14ac:dyDescent="0.25">
      <c r="B27" t="s">
        <v>19</v>
      </c>
      <c r="C27" s="2">
        <f t="shared" si="2"/>
        <v>0.26099787548594028</v>
      </c>
      <c r="D27" s="2">
        <f t="shared" si="3"/>
        <v>0.27903204256606234</v>
      </c>
      <c r="E27" s="2">
        <f t="shared" si="4"/>
        <v>0.23967460379356631</v>
      </c>
      <c r="F27" s="2">
        <f t="shared" si="5"/>
        <v>0.16973324082372807</v>
      </c>
      <c r="G27" s="2">
        <f t="shared" si="6"/>
        <v>0.27903204256606234</v>
      </c>
      <c r="H27" s="2">
        <f t="shared" si="7"/>
        <v>0.31672985721115843</v>
      </c>
    </row>
    <row r="28" spans="2:12" x14ac:dyDescent="0.25">
      <c r="B28" t="s">
        <v>13</v>
      </c>
      <c r="C28" s="2">
        <f t="shared" si="2"/>
        <v>0.57419532606906865</v>
      </c>
      <c r="D28" s="2">
        <f t="shared" si="3"/>
        <v>0.69758010641515578</v>
      </c>
      <c r="E28" s="2">
        <f t="shared" si="4"/>
        <v>0.30727513306867477</v>
      </c>
      <c r="F28" s="2">
        <f t="shared" si="5"/>
        <v>0.53664162368220614</v>
      </c>
      <c r="G28" s="2">
        <f t="shared" si="6"/>
        <v>0.69758010641515578</v>
      </c>
      <c r="H28" s="2">
        <f t="shared" si="7"/>
        <v>0.315312369038657</v>
      </c>
    </row>
    <row r="29" spans="2:12" x14ac:dyDescent="0.25">
      <c r="B29" s="1" t="s">
        <v>37</v>
      </c>
      <c r="C29" s="1">
        <f>1/6</f>
        <v>0.16666666666666666</v>
      </c>
      <c r="D29" s="1">
        <f t="shared" ref="D29:H29" si="8">1/6</f>
        <v>0.16666666666666666</v>
      </c>
      <c r="E29" s="1">
        <f t="shared" si="8"/>
        <v>0.16666666666666666</v>
      </c>
      <c r="F29" s="1">
        <f t="shared" si="8"/>
        <v>0.16666666666666666</v>
      </c>
      <c r="G29" s="1">
        <f t="shared" si="8"/>
        <v>0.16666666666666666</v>
      </c>
      <c r="H29" s="1">
        <f t="shared" si="8"/>
        <v>0.16666666666666666</v>
      </c>
      <c r="I29" s="1"/>
    </row>
    <row r="30" spans="2:12" x14ac:dyDescent="0.25">
      <c r="F30" t="s">
        <v>38</v>
      </c>
    </row>
    <row r="31" spans="2:12" x14ac:dyDescent="0.25"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">
        <v>3</v>
      </c>
    </row>
    <row r="32" spans="2:12" x14ac:dyDescent="0.25">
      <c r="B32" t="s">
        <v>6</v>
      </c>
      <c r="C32" s="5" t="s">
        <v>7</v>
      </c>
      <c r="D32" s="5" t="s">
        <v>8</v>
      </c>
      <c r="E32" s="5" t="s">
        <v>9</v>
      </c>
      <c r="F32" s="5" t="s">
        <v>10</v>
      </c>
      <c r="G32" s="5" t="s">
        <v>11</v>
      </c>
      <c r="H32" s="5" t="s">
        <v>12</v>
      </c>
      <c r="I32" t="s">
        <v>39</v>
      </c>
      <c r="J32" t="s">
        <v>40</v>
      </c>
      <c r="K32" t="s">
        <v>42</v>
      </c>
      <c r="L32" t="s">
        <v>41</v>
      </c>
    </row>
    <row r="33" spans="2:12" x14ac:dyDescent="0.25">
      <c r="B33" t="s">
        <v>14</v>
      </c>
      <c r="C33" s="2">
        <f>$C$29*C19</f>
        <v>6.0899504280052731E-2</v>
      </c>
      <c r="D33" s="2">
        <f>$D$29*D19</f>
        <v>5.8131675534596312E-2</v>
      </c>
      <c r="E33" s="2">
        <f>$E$29*E19</f>
        <v>7.9891534597855432E-2</v>
      </c>
      <c r="F33" s="2">
        <f>$F$29*F19</f>
        <v>4.4720135306850511E-2</v>
      </c>
      <c r="G33" s="2">
        <f>$G$29*G19</f>
        <v>5.8131675534596312E-2</v>
      </c>
      <c r="H33" s="2">
        <f>$H$29*H19</f>
        <v>5.2893308659082074E-2</v>
      </c>
      <c r="I33" s="2">
        <f>C33+D33+E33+F33+G33</f>
        <v>0.30177452525395132</v>
      </c>
      <c r="J33" s="2">
        <f t="shared" ref="J33:J42" si="9">H33</f>
        <v>5.2893308659082074E-2</v>
      </c>
      <c r="K33" s="2">
        <f>I33-J33</f>
        <v>0.24888121659486925</v>
      </c>
      <c r="L33">
        <v>2</v>
      </c>
    </row>
    <row r="34" spans="2:12" x14ac:dyDescent="0.25">
      <c r="B34" t="s">
        <v>20</v>
      </c>
      <c r="C34" s="2">
        <f t="shared" ref="C34:C42" si="10">$C$29*C20</f>
        <v>3.4799716731458701E-2</v>
      </c>
      <c r="D34" s="2">
        <f t="shared" ref="D34:D42" si="11">$D$29*D20</f>
        <v>2.3252670213838526E-2</v>
      </c>
      <c r="E34" s="2">
        <f t="shared" ref="E34:E42" si="12">$E$29*E20</f>
        <v>1.6388007096995984E-2</v>
      </c>
      <c r="F34" s="2">
        <f t="shared" ref="F34:F42" si="13">$F$29*F20</f>
        <v>4.7938629893328394E-2</v>
      </c>
      <c r="G34" s="2">
        <f t="shared" ref="G34:G42" si="14">$G$29*G20</f>
        <v>2.3252670213838526E-2</v>
      </c>
      <c r="H34" s="2">
        <f t="shared" ref="H34:H42" si="15">$H$29*H20</f>
        <v>5.2473312163526083E-2</v>
      </c>
      <c r="I34" s="2">
        <f t="shared" ref="I34:I42" si="16">C34+D34+E34+F34+G34</f>
        <v>0.14563169414946014</v>
      </c>
      <c r="J34" s="2">
        <f t="shared" si="9"/>
        <v>5.2473312163526083E-2</v>
      </c>
      <c r="K34" s="2">
        <f t="shared" ref="K34:K42" si="17">I34-J34</f>
        <v>9.3158381985934069E-2</v>
      </c>
      <c r="L34">
        <v>9</v>
      </c>
    </row>
    <row r="35" spans="2:12" x14ac:dyDescent="0.25">
      <c r="B35" t="s">
        <v>16</v>
      </c>
      <c r="C35" s="2">
        <f t="shared" si="10"/>
        <v>4.3499645914323377E-2</v>
      </c>
      <c r="D35" s="2">
        <f t="shared" si="11"/>
        <v>3.4879005320757786E-2</v>
      </c>
      <c r="E35" s="2">
        <f t="shared" si="12"/>
        <v>2.6630511532618476E-2</v>
      </c>
      <c r="F35" s="2">
        <f t="shared" si="13"/>
        <v>8.4189042604184486E-2</v>
      </c>
      <c r="G35" s="2">
        <f t="shared" si="14"/>
        <v>3.4879005320757786E-2</v>
      </c>
      <c r="H35" s="2">
        <f t="shared" si="15"/>
        <v>5.2630810849359583E-2</v>
      </c>
      <c r="I35" s="2">
        <f t="shared" si="16"/>
        <v>0.22407721069264191</v>
      </c>
      <c r="J35" s="2">
        <f t="shared" si="9"/>
        <v>5.2630810849359583E-2</v>
      </c>
      <c r="K35" s="2">
        <f t="shared" si="17"/>
        <v>0.17144639984328233</v>
      </c>
      <c r="L35">
        <v>4</v>
      </c>
    </row>
    <row r="36" spans="2:12" x14ac:dyDescent="0.25">
      <c r="B36" t="s">
        <v>21</v>
      </c>
      <c r="C36" s="2">
        <f t="shared" si="10"/>
        <v>3.4799716731458701E-2</v>
      </c>
      <c r="D36" s="2">
        <f t="shared" si="11"/>
        <v>2.3252670213838526E-2</v>
      </c>
      <c r="E36" s="2">
        <f t="shared" si="12"/>
        <v>0.10242504435622492</v>
      </c>
      <c r="F36" s="2">
        <f t="shared" si="13"/>
        <v>2.4900984432223581E-2</v>
      </c>
      <c r="G36" s="2">
        <f t="shared" si="14"/>
        <v>2.3252670213838526E-2</v>
      </c>
      <c r="H36" s="2">
        <f t="shared" si="15"/>
        <v>5.3024557563943316E-2</v>
      </c>
      <c r="I36" s="2">
        <f t="shared" si="16"/>
        <v>0.20863108594758425</v>
      </c>
      <c r="J36" s="2">
        <f t="shared" si="9"/>
        <v>5.3024557563943316E-2</v>
      </c>
      <c r="K36" s="2">
        <f t="shared" si="17"/>
        <v>0.15560652838364095</v>
      </c>
      <c r="L36">
        <v>6</v>
      </c>
    </row>
    <row r="37" spans="2:12" x14ac:dyDescent="0.25">
      <c r="B37" t="s">
        <v>15</v>
      </c>
      <c r="C37" s="2">
        <f t="shared" si="10"/>
        <v>6.0899504280052731E-2</v>
      </c>
      <c r="D37" s="2">
        <f t="shared" si="11"/>
        <v>5.8131675534596312E-2</v>
      </c>
      <c r="E37" s="2">
        <f t="shared" si="12"/>
        <v>5.5309523952361453E-2</v>
      </c>
      <c r="F37" s="2">
        <f t="shared" si="13"/>
        <v>2.3037645461104806E-2</v>
      </c>
      <c r="G37" s="2">
        <f t="shared" si="14"/>
        <v>5.8131675534596312E-2</v>
      </c>
      <c r="H37" s="2">
        <f t="shared" si="15"/>
        <v>5.2788309535193069E-2</v>
      </c>
      <c r="I37" s="2">
        <f t="shared" si="16"/>
        <v>0.25551002476271162</v>
      </c>
      <c r="J37" s="2">
        <f t="shared" si="9"/>
        <v>5.2788309535193069E-2</v>
      </c>
      <c r="K37" s="2">
        <f t="shared" si="17"/>
        <v>0.20272171522751856</v>
      </c>
      <c r="L37">
        <v>3</v>
      </c>
    </row>
    <row r="38" spans="2:12" x14ac:dyDescent="0.25">
      <c r="B38" t="s">
        <v>22</v>
      </c>
      <c r="C38" s="2">
        <f t="shared" si="10"/>
        <v>3.4799716731458701E-2</v>
      </c>
      <c r="D38" s="2">
        <f t="shared" si="11"/>
        <v>2.3252670213838526E-2</v>
      </c>
      <c r="E38" s="2">
        <f t="shared" si="12"/>
        <v>4.0970017742489963E-2</v>
      </c>
      <c r="F38" s="2">
        <f t="shared" si="13"/>
        <v>9.4860893075137433E-3</v>
      </c>
      <c r="G38" s="2">
        <f t="shared" si="14"/>
        <v>2.3252670213838526E-2</v>
      </c>
      <c r="H38" s="2">
        <f t="shared" si="15"/>
        <v>5.2867058878109816E-2</v>
      </c>
      <c r="I38" s="2">
        <f t="shared" si="16"/>
        <v>0.13176116420913947</v>
      </c>
      <c r="J38" s="2">
        <f t="shared" si="9"/>
        <v>5.2867058878109816E-2</v>
      </c>
      <c r="K38" s="2">
        <f t="shared" si="17"/>
        <v>7.8894105331029654E-2</v>
      </c>
      <c r="L38">
        <v>10</v>
      </c>
    </row>
    <row r="39" spans="2:12" x14ac:dyDescent="0.25">
      <c r="B39" t="s">
        <v>17</v>
      </c>
      <c r="C39" s="2">
        <f t="shared" si="10"/>
        <v>4.3499645914323377E-2</v>
      </c>
      <c r="D39" s="2">
        <f t="shared" si="11"/>
        <v>2.9065837767298156E-2</v>
      </c>
      <c r="E39" s="2">
        <f t="shared" si="12"/>
        <v>2.1509259314807228E-2</v>
      </c>
      <c r="F39" s="2">
        <f t="shared" si="13"/>
        <v>3.9977090653093635E-2</v>
      </c>
      <c r="G39" s="2">
        <f t="shared" si="14"/>
        <v>2.9065837767298156E-2</v>
      </c>
      <c r="H39" s="2">
        <f t="shared" si="15"/>
        <v>5.2499561944498327E-2</v>
      </c>
      <c r="I39" s="2">
        <f t="shared" si="16"/>
        <v>0.16311767141682054</v>
      </c>
      <c r="J39" s="2">
        <f t="shared" si="9"/>
        <v>5.2499561944498327E-2</v>
      </c>
      <c r="K39" s="2">
        <f t="shared" si="17"/>
        <v>0.11061810947232222</v>
      </c>
      <c r="L39">
        <v>8</v>
      </c>
    </row>
    <row r="40" spans="2:12" x14ac:dyDescent="0.25">
      <c r="B40" t="s">
        <v>18</v>
      </c>
      <c r="C40" s="2">
        <f t="shared" si="10"/>
        <v>4.3499645914323377E-2</v>
      </c>
      <c r="D40" s="2">
        <f t="shared" si="11"/>
        <v>4.0692172874217419E-2</v>
      </c>
      <c r="E40" s="2">
        <f t="shared" si="12"/>
        <v>2.2533509758369479E-2</v>
      </c>
      <c r="F40" s="2">
        <f t="shared" si="13"/>
        <v>6.8943541931394542E-2</v>
      </c>
      <c r="G40" s="2">
        <f t="shared" si="14"/>
        <v>4.0692172874217419E-2</v>
      </c>
      <c r="H40" s="2">
        <f t="shared" si="15"/>
        <v>5.2525811725470585E-2</v>
      </c>
      <c r="I40" s="2">
        <f t="shared" si="16"/>
        <v>0.21636104335252224</v>
      </c>
      <c r="J40" s="2">
        <f t="shared" si="9"/>
        <v>5.2525811725470585E-2</v>
      </c>
      <c r="K40" s="2">
        <f t="shared" si="17"/>
        <v>0.16383523162705166</v>
      </c>
      <c r="L40">
        <v>5</v>
      </c>
    </row>
    <row r="41" spans="2:12" x14ac:dyDescent="0.25">
      <c r="B41" t="s">
        <v>19</v>
      </c>
      <c r="C41" s="2">
        <f t="shared" si="10"/>
        <v>4.3499645914323377E-2</v>
      </c>
      <c r="D41" s="2">
        <f t="shared" si="11"/>
        <v>4.6505340427677053E-2</v>
      </c>
      <c r="E41" s="2">
        <f t="shared" si="12"/>
        <v>3.9945767298927716E-2</v>
      </c>
      <c r="F41" s="2">
        <f t="shared" si="13"/>
        <v>2.8288873470621343E-2</v>
      </c>
      <c r="G41" s="2">
        <f t="shared" si="14"/>
        <v>4.6505340427677053E-2</v>
      </c>
      <c r="H41" s="2">
        <f t="shared" si="15"/>
        <v>5.2788309535193069E-2</v>
      </c>
      <c r="I41" s="2">
        <f t="shared" si="16"/>
        <v>0.20474496753922655</v>
      </c>
      <c r="J41" s="2">
        <f t="shared" si="9"/>
        <v>5.2788309535193069E-2</v>
      </c>
      <c r="K41" s="2">
        <f t="shared" si="17"/>
        <v>0.15195665800403349</v>
      </c>
      <c r="L41">
        <v>7</v>
      </c>
    </row>
    <row r="42" spans="2:12" x14ac:dyDescent="0.25">
      <c r="B42" t="s">
        <v>13</v>
      </c>
      <c r="C42" s="2">
        <f t="shared" si="10"/>
        <v>9.5699221011511432E-2</v>
      </c>
      <c r="D42" s="2">
        <f t="shared" si="11"/>
        <v>0.11626335106919262</v>
      </c>
      <c r="E42" s="2">
        <f t="shared" si="12"/>
        <v>5.1212522178112459E-2</v>
      </c>
      <c r="F42" s="2">
        <f t="shared" si="13"/>
        <v>8.9440270613701023E-2</v>
      </c>
      <c r="G42" s="2">
        <f t="shared" si="14"/>
        <v>0.11626335106919262</v>
      </c>
      <c r="H42" s="2">
        <f t="shared" si="15"/>
        <v>5.2552061506442829E-2</v>
      </c>
      <c r="I42" s="2">
        <f t="shared" si="16"/>
        <v>0.46887871594171016</v>
      </c>
      <c r="J42" s="2">
        <f t="shared" si="9"/>
        <v>5.2552061506442829E-2</v>
      </c>
      <c r="K42" s="2">
        <f t="shared" si="17"/>
        <v>0.41632665443526734</v>
      </c>
      <c r="L42">
        <v>1</v>
      </c>
    </row>
    <row r="43" spans="2:12" x14ac:dyDescent="0.25">
      <c r="F43" t="s">
        <v>43</v>
      </c>
    </row>
    <row r="44" spans="2:12" x14ac:dyDescent="0.25"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3</v>
      </c>
    </row>
    <row r="45" spans="2:12" x14ac:dyDescent="0.25">
      <c r="B45" t="s">
        <v>6</v>
      </c>
      <c r="C45" s="5" t="s">
        <v>7</v>
      </c>
      <c r="D45" s="5" t="s">
        <v>8</v>
      </c>
      <c r="E45" s="5" t="s">
        <v>9</v>
      </c>
      <c r="F45" s="5" t="s">
        <v>10</v>
      </c>
      <c r="G45" s="5" t="s">
        <v>11</v>
      </c>
      <c r="H45" s="5" t="s">
        <v>12</v>
      </c>
      <c r="I45" t="s">
        <v>2</v>
      </c>
      <c r="J45" s="6" t="s">
        <v>41</v>
      </c>
    </row>
    <row r="46" spans="2:12" x14ac:dyDescent="0.25">
      <c r="B46" t="s">
        <v>14</v>
      </c>
      <c r="C46" s="2">
        <f>ABS(C33-MAX($C$33:$C$42))</f>
        <v>3.4799716731458701E-2</v>
      </c>
      <c r="D46" s="2">
        <f>ABS(D33-MAX($D$33:$D$42))</f>
        <v>5.8131675534596312E-2</v>
      </c>
      <c r="E46" s="2">
        <f>ABS(E33-MAX($E$33:$E$42))</f>
        <v>2.2533509758369485E-2</v>
      </c>
      <c r="F46" s="2">
        <f>ABS(F33-MAX($F$33:$F$42))</f>
        <v>4.4720135306850511E-2</v>
      </c>
      <c r="G46" s="2">
        <f>ABS(G33-MAX($G$33:$G$42))</f>
        <v>5.8131675534596312E-2</v>
      </c>
      <c r="H46" s="2">
        <f>ABS(H33-MIN($H$33:$H$42))</f>
        <v>4.1999649555599095E-4</v>
      </c>
      <c r="I46" s="2">
        <f t="shared" ref="I46:I55" si="18">MAX(C46:H46)</f>
        <v>5.8131675534596312E-2</v>
      </c>
      <c r="J46">
        <v>2</v>
      </c>
    </row>
    <row r="47" spans="2:12" x14ac:dyDescent="0.25">
      <c r="B47" t="s">
        <v>20</v>
      </c>
      <c r="C47" s="2">
        <f t="shared" ref="C47:C55" si="19">ABS(C34-MAX($C$33:$C$42))</f>
        <v>6.0899504280052731E-2</v>
      </c>
      <c r="D47" s="2">
        <f t="shared" ref="D47:D55" si="20">ABS(D34-MAX($D$33:$D$42))</f>
        <v>9.3010680855354105E-2</v>
      </c>
      <c r="E47" s="2">
        <f t="shared" ref="E47:E55" si="21">ABS(E34-MAX($E$33:$E$42))</f>
        <v>8.6037037259228927E-2</v>
      </c>
      <c r="F47" s="2">
        <f t="shared" ref="F47:F55" si="22">ABS(F34-MAX($F$33:$F$42))</f>
        <v>4.1501640720372629E-2</v>
      </c>
      <c r="G47" s="2">
        <f t="shared" ref="G47:G55" si="23">ABS(G34-MAX($G$33:$G$42))</f>
        <v>9.3010680855354105E-2</v>
      </c>
      <c r="H47" s="2">
        <f t="shared" ref="H47:H55" si="24">ABS(H34-MIN($H$33:$H$42))</f>
        <v>0</v>
      </c>
      <c r="I47" s="2">
        <f t="shared" si="18"/>
        <v>9.3010680855354105E-2</v>
      </c>
      <c r="J47" t="s">
        <v>23</v>
      </c>
    </row>
    <row r="48" spans="2:12" x14ac:dyDescent="0.25">
      <c r="B48" t="s">
        <v>16</v>
      </c>
      <c r="C48" s="2">
        <f t="shared" si="19"/>
        <v>5.2199575097188054E-2</v>
      </c>
      <c r="D48" s="2">
        <f t="shared" si="20"/>
        <v>8.1384345748434839E-2</v>
      </c>
      <c r="E48" s="2">
        <f t="shared" si="21"/>
        <v>7.5794532823606445E-2</v>
      </c>
      <c r="F48" s="2">
        <f t="shared" si="22"/>
        <v>5.251228009516537E-3</v>
      </c>
      <c r="G48" s="2">
        <f t="shared" si="23"/>
        <v>8.1384345748434839E-2</v>
      </c>
      <c r="H48" s="2">
        <f t="shared" si="24"/>
        <v>1.5749868583350007E-4</v>
      </c>
      <c r="I48" s="2">
        <f t="shared" si="18"/>
        <v>8.1384345748434839E-2</v>
      </c>
      <c r="J48">
        <v>6</v>
      </c>
    </row>
    <row r="49" spans="2:12" x14ac:dyDescent="0.25">
      <c r="B49" t="s">
        <v>21</v>
      </c>
      <c r="C49" s="2">
        <f t="shared" si="19"/>
        <v>6.0899504280052731E-2</v>
      </c>
      <c r="D49" s="2">
        <f t="shared" si="20"/>
        <v>9.3010680855354105E-2</v>
      </c>
      <c r="E49" s="2">
        <f t="shared" si="21"/>
        <v>0</v>
      </c>
      <c r="F49" s="2">
        <f t="shared" si="22"/>
        <v>6.4539286181477445E-2</v>
      </c>
      <c r="G49" s="2">
        <f t="shared" si="23"/>
        <v>9.3010680855354105E-2</v>
      </c>
      <c r="H49" s="2">
        <f t="shared" si="24"/>
        <v>5.5124540041723291E-4</v>
      </c>
      <c r="I49" s="2">
        <f t="shared" si="18"/>
        <v>9.3010680855354105E-2</v>
      </c>
      <c r="J49" t="s">
        <v>23</v>
      </c>
    </row>
    <row r="50" spans="2:12" x14ac:dyDescent="0.25">
      <c r="B50" t="s">
        <v>15</v>
      </c>
      <c r="C50" s="2">
        <f t="shared" si="19"/>
        <v>3.4799716731458701E-2</v>
      </c>
      <c r="D50" s="2">
        <f t="shared" si="20"/>
        <v>5.8131675534596312E-2</v>
      </c>
      <c r="E50" s="2">
        <f t="shared" si="21"/>
        <v>4.7115520403863465E-2</v>
      </c>
      <c r="F50" s="2">
        <f t="shared" si="22"/>
        <v>6.640262515259622E-2</v>
      </c>
      <c r="G50" s="2">
        <f t="shared" si="23"/>
        <v>5.8131675534596312E-2</v>
      </c>
      <c r="H50" s="2">
        <f t="shared" si="24"/>
        <v>3.1499737166698627E-4</v>
      </c>
      <c r="I50" s="2">
        <f t="shared" si="18"/>
        <v>6.640262515259622E-2</v>
      </c>
      <c r="J50">
        <v>3</v>
      </c>
    </row>
    <row r="51" spans="2:12" x14ac:dyDescent="0.25">
      <c r="B51" t="s">
        <v>22</v>
      </c>
      <c r="C51" s="2">
        <f t="shared" si="19"/>
        <v>6.0899504280052731E-2</v>
      </c>
      <c r="D51" s="2">
        <f t="shared" si="20"/>
        <v>9.3010680855354105E-2</v>
      </c>
      <c r="E51" s="2">
        <f t="shared" si="21"/>
        <v>6.1455026613734955E-2</v>
      </c>
      <c r="F51" s="2">
        <f t="shared" si="22"/>
        <v>7.9954181306187283E-2</v>
      </c>
      <c r="G51" s="2">
        <f t="shared" si="23"/>
        <v>9.3010680855354105E-2</v>
      </c>
      <c r="H51" s="2">
        <f t="shared" si="24"/>
        <v>3.9374671458373284E-4</v>
      </c>
      <c r="I51" s="2">
        <f t="shared" si="18"/>
        <v>9.3010680855354105E-2</v>
      </c>
      <c r="J51" t="s">
        <v>23</v>
      </c>
    </row>
    <row r="52" spans="2:12" x14ac:dyDescent="0.25">
      <c r="B52" t="s">
        <v>17</v>
      </c>
      <c r="C52" s="2">
        <f t="shared" si="19"/>
        <v>5.2199575097188054E-2</v>
      </c>
      <c r="D52" s="2">
        <f t="shared" si="20"/>
        <v>8.7197513301894472E-2</v>
      </c>
      <c r="E52" s="2">
        <f t="shared" si="21"/>
        <v>8.0915785041417693E-2</v>
      </c>
      <c r="F52" s="2">
        <f t="shared" si="22"/>
        <v>4.9463179960607388E-2</v>
      </c>
      <c r="G52" s="2">
        <f t="shared" si="23"/>
        <v>8.7197513301894472E-2</v>
      </c>
      <c r="H52" s="2">
        <f t="shared" si="24"/>
        <v>2.624978097224423E-5</v>
      </c>
      <c r="I52" s="2">
        <f t="shared" si="18"/>
        <v>8.7197513301894472E-2</v>
      </c>
      <c r="J52">
        <v>7</v>
      </c>
    </row>
    <row r="53" spans="2:12" x14ac:dyDescent="0.25">
      <c r="B53" t="s">
        <v>18</v>
      </c>
      <c r="C53" s="2">
        <f t="shared" si="19"/>
        <v>5.2199575097188054E-2</v>
      </c>
      <c r="D53" s="2">
        <f t="shared" si="20"/>
        <v>7.5571178194975205E-2</v>
      </c>
      <c r="E53" s="2">
        <f t="shared" si="21"/>
        <v>7.9891534597855446E-2</v>
      </c>
      <c r="F53" s="2">
        <f t="shared" si="22"/>
        <v>2.0496728682306481E-2</v>
      </c>
      <c r="G53" s="2">
        <f t="shared" si="23"/>
        <v>7.5571178194975205E-2</v>
      </c>
      <c r="H53" s="2">
        <f t="shared" si="24"/>
        <v>5.2499561944502338E-5</v>
      </c>
      <c r="I53" s="2">
        <f t="shared" si="18"/>
        <v>7.9891534597855446E-2</v>
      </c>
      <c r="J53">
        <v>5</v>
      </c>
    </row>
    <row r="54" spans="2:12" x14ac:dyDescent="0.25">
      <c r="B54" t="s">
        <v>19</v>
      </c>
      <c r="C54" s="2">
        <f t="shared" si="19"/>
        <v>5.2199575097188054E-2</v>
      </c>
      <c r="D54" s="2">
        <f t="shared" si="20"/>
        <v>6.9758010641515572E-2</v>
      </c>
      <c r="E54" s="2">
        <f t="shared" si="21"/>
        <v>6.2479277057297201E-2</v>
      </c>
      <c r="F54" s="2">
        <f t="shared" si="22"/>
        <v>6.1151397143079683E-2</v>
      </c>
      <c r="G54" s="2">
        <f t="shared" si="23"/>
        <v>6.9758010641515572E-2</v>
      </c>
      <c r="H54" s="2">
        <f t="shared" si="24"/>
        <v>3.1499737166698627E-4</v>
      </c>
      <c r="I54" s="2">
        <f t="shared" si="18"/>
        <v>6.9758010641515572E-2</v>
      </c>
      <c r="J54">
        <v>4</v>
      </c>
    </row>
    <row r="55" spans="2:12" x14ac:dyDescent="0.25">
      <c r="B55" t="s">
        <v>13</v>
      </c>
      <c r="C55" s="2">
        <f t="shared" si="19"/>
        <v>0</v>
      </c>
      <c r="D55" s="2">
        <f t="shared" si="20"/>
        <v>0</v>
      </c>
      <c r="E55" s="2">
        <f t="shared" si="21"/>
        <v>5.1212522178112459E-2</v>
      </c>
      <c r="F55" s="2">
        <f t="shared" si="22"/>
        <v>0</v>
      </c>
      <c r="G55" s="2">
        <f t="shared" si="23"/>
        <v>0</v>
      </c>
      <c r="H55" s="2">
        <f t="shared" si="24"/>
        <v>7.8749342916746568E-5</v>
      </c>
      <c r="I55" s="2">
        <f t="shared" si="18"/>
        <v>5.1212522178112459E-2</v>
      </c>
      <c r="J55">
        <v>1</v>
      </c>
    </row>
    <row r="56" spans="2:12" x14ac:dyDescent="0.25">
      <c r="F56" t="s">
        <v>44</v>
      </c>
    </row>
    <row r="57" spans="2:12" x14ac:dyDescent="0.25"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3</v>
      </c>
    </row>
    <row r="58" spans="2:12" x14ac:dyDescent="0.25">
      <c r="B58" t="s">
        <v>6</v>
      </c>
      <c r="C58" s="5" t="s">
        <v>7</v>
      </c>
      <c r="D58" s="5" t="s">
        <v>8</v>
      </c>
      <c r="E58" s="5" t="s">
        <v>9</v>
      </c>
      <c r="F58" s="5" t="s">
        <v>10</v>
      </c>
      <c r="G58" s="5" t="s">
        <v>11</v>
      </c>
      <c r="H58" s="5" t="s">
        <v>12</v>
      </c>
      <c r="I58" t="s">
        <v>45</v>
      </c>
      <c r="J58" t="s">
        <v>47</v>
      </c>
      <c r="K58" t="s">
        <v>46</v>
      </c>
    </row>
    <row r="59" spans="2:12" x14ac:dyDescent="0.25">
      <c r="B59" t="s">
        <v>14</v>
      </c>
      <c r="C59" s="2">
        <f>C4^$C$29</f>
        <v>1.3830875542684884</v>
      </c>
      <c r="D59" s="2">
        <f>D4^$D$29</f>
        <v>1.4677992676220697</v>
      </c>
      <c r="E59" s="2">
        <f>E4^$E$29</f>
        <v>0.9594354633072455</v>
      </c>
      <c r="F59" s="2">
        <f>F4^$F$29</f>
        <v>2.5327985825942916</v>
      </c>
      <c r="G59" s="2">
        <f>G4^$G$29</f>
        <v>1.4677992676220697</v>
      </c>
      <c r="H59" s="2">
        <f>H4^$H$29</f>
        <v>3.5539597784166568</v>
      </c>
      <c r="I59" s="2">
        <f>C59*D59*E59*F59*G59</f>
        <v>7.2410146853073174</v>
      </c>
      <c r="J59" s="2">
        <f t="shared" ref="J59:J68" si="25">H59</f>
        <v>3.5539597784166568</v>
      </c>
      <c r="K59" s="2">
        <f>I59/J59</f>
        <v>2.037449812820701</v>
      </c>
      <c r="L59">
        <v>2</v>
      </c>
    </row>
    <row r="60" spans="2:12" x14ac:dyDescent="0.25">
      <c r="B60" t="s">
        <v>20</v>
      </c>
      <c r="C60" s="2">
        <f t="shared" ref="C60:C68" si="26">C5^$C$29</f>
        <v>1.2599210498948732</v>
      </c>
      <c r="D60" s="2">
        <f t="shared" ref="D60:D68" si="27">D5^$D$29</f>
        <v>1.2599210498948732</v>
      </c>
      <c r="E60" s="2">
        <f t="shared" ref="E60:E68" si="28">E5^$E$29</f>
        <v>0.73680629972807732</v>
      </c>
      <c r="F60" s="2">
        <f t="shared" ref="F60:F68" si="29">F5^$F$29</f>
        <v>2.5623064663201665</v>
      </c>
      <c r="G60" s="2">
        <f t="shared" ref="G60:G68" si="30">G5^$G$29</f>
        <v>1.2599210498948732</v>
      </c>
      <c r="H60" s="2">
        <f t="shared" ref="H60:H68" si="31">H5^$H$29</f>
        <v>3.5492408033911871</v>
      </c>
      <c r="I60" s="2">
        <f t="shared" ref="I60:I68" si="32">C60*D60*E60*F60*G60</f>
        <v>3.7758470924373748</v>
      </c>
      <c r="J60" s="2">
        <f t="shared" si="25"/>
        <v>3.5492408033911871</v>
      </c>
      <c r="K60" s="2">
        <f t="shared" ref="K60:K68" si="33">I60/J60</f>
        <v>1.0638464115564299</v>
      </c>
      <c r="L60">
        <v>9</v>
      </c>
    </row>
    <row r="61" spans="2:12" x14ac:dyDescent="0.25">
      <c r="B61" t="s">
        <v>16</v>
      </c>
      <c r="C61" s="2">
        <f t="shared" si="26"/>
        <v>1.3076604860118306</v>
      </c>
      <c r="D61" s="2">
        <f t="shared" si="27"/>
        <v>1.3480061545972777</v>
      </c>
      <c r="E61" s="2">
        <f t="shared" si="28"/>
        <v>0.79890577034215415</v>
      </c>
      <c r="F61" s="2">
        <f t="shared" si="29"/>
        <v>2.8144447756259776</v>
      </c>
      <c r="G61" s="2">
        <f t="shared" si="30"/>
        <v>1.3480061545972777</v>
      </c>
      <c r="H61" s="2">
        <f t="shared" si="31"/>
        <v>3.551014095115824</v>
      </c>
      <c r="I61" s="2">
        <f t="shared" si="32"/>
        <v>5.3427769087312988</v>
      </c>
      <c r="J61" s="2">
        <f t="shared" si="25"/>
        <v>3.551014095115824</v>
      </c>
      <c r="K61" s="2">
        <f t="shared" si="33"/>
        <v>1.5045777813385539</v>
      </c>
      <c r="L61">
        <v>4</v>
      </c>
    </row>
    <row r="62" spans="2:12" x14ac:dyDescent="0.25">
      <c r="B62" t="s">
        <v>21</v>
      </c>
      <c r="C62" s="2">
        <f t="shared" si="26"/>
        <v>1.2599210498948732</v>
      </c>
      <c r="D62" s="2">
        <f t="shared" si="27"/>
        <v>1.2599210498948732</v>
      </c>
      <c r="E62" s="2">
        <f t="shared" si="28"/>
        <v>1</v>
      </c>
      <c r="F62" s="2">
        <f t="shared" si="29"/>
        <v>2.2973097500999025</v>
      </c>
      <c r="G62" s="2">
        <f t="shared" si="30"/>
        <v>1.2599210498948732</v>
      </c>
      <c r="H62" s="2">
        <f t="shared" si="31"/>
        <v>3.555428054205668</v>
      </c>
      <c r="I62" s="2">
        <f t="shared" si="32"/>
        <v>4.5946195001998058</v>
      </c>
      <c r="J62" s="2">
        <f t="shared" si="25"/>
        <v>3.555428054205668</v>
      </c>
      <c r="K62" s="2">
        <f t="shared" si="33"/>
        <v>1.2922830753852246</v>
      </c>
      <c r="L62">
        <v>7</v>
      </c>
    </row>
    <row r="63" spans="2:12" x14ac:dyDescent="0.25">
      <c r="B63" t="s">
        <v>15</v>
      </c>
      <c r="C63" s="2">
        <f t="shared" si="26"/>
        <v>1.3830875542684884</v>
      </c>
      <c r="D63" s="2">
        <f t="shared" si="27"/>
        <v>1.4677992676220697</v>
      </c>
      <c r="E63" s="2">
        <f t="shared" si="28"/>
        <v>0.90239973680097663</v>
      </c>
      <c r="F63" s="2">
        <f t="shared" si="29"/>
        <v>2.2677220247015439</v>
      </c>
      <c r="G63" s="2">
        <f t="shared" si="30"/>
        <v>1.4677992676220697</v>
      </c>
      <c r="H63" s="2">
        <f t="shared" si="31"/>
        <v>3.5527829701666076</v>
      </c>
      <c r="I63" s="2">
        <f t="shared" si="32"/>
        <v>6.0977804657470855</v>
      </c>
      <c r="J63" s="2">
        <f t="shared" si="25"/>
        <v>3.5527829701666076</v>
      </c>
      <c r="K63" s="2">
        <f t="shared" si="33"/>
        <v>1.7163391394721559</v>
      </c>
      <c r="L63">
        <v>3</v>
      </c>
    </row>
    <row r="64" spans="2:12" x14ac:dyDescent="0.25">
      <c r="B64" t="s">
        <v>22</v>
      </c>
      <c r="C64" s="2">
        <f t="shared" si="26"/>
        <v>1.2599210498948732</v>
      </c>
      <c r="D64" s="2">
        <f t="shared" si="27"/>
        <v>1.2599210498948732</v>
      </c>
      <c r="E64" s="2">
        <f t="shared" si="28"/>
        <v>0.85837421893255705</v>
      </c>
      <c r="F64" s="2">
        <f t="shared" si="29"/>
        <v>1.9559811771959306</v>
      </c>
      <c r="G64" s="2">
        <f t="shared" si="30"/>
        <v>1.2599210498948732</v>
      </c>
      <c r="H64" s="2">
        <f t="shared" si="31"/>
        <v>3.5536657589875462</v>
      </c>
      <c r="I64" s="2">
        <f t="shared" si="32"/>
        <v>3.357927630444681</v>
      </c>
      <c r="J64" s="2">
        <f t="shared" si="25"/>
        <v>3.5536657589875462</v>
      </c>
      <c r="K64" s="2">
        <f t="shared" si="33"/>
        <v>0.94491937570441853</v>
      </c>
      <c r="L64">
        <v>10</v>
      </c>
    </row>
    <row r="65" spans="1:12" x14ac:dyDescent="0.25">
      <c r="B65" t="s">
        <v>17</v>
      </c>
      <c r="C65" s="2">
        <f t="shared" si="26"/>
        <v>1.3076604860118306</v>
      </c>
      <c r="D65" s="2">
        <f t="shared" si="27"/>
        <v>1.3076604860118306</v>
      </c>
      <c r="E65" s="2">
        <f t="shared" si="28"/>
        <v>0.77096834907557199</v>
      </c>
      <c r="F65" s="2">
        <f t="shared" si="29"/>
        <v>2.4859096133740755</v>
      </c>
      <c r="G65" s="2">
        <f t="shared" si="30"/>
        <v>1.3076604860118306</v>
      </c>
      <c r="H65" s="2">
        <f t="shared" si="31"/>
        <v>3.5495366597555704</v>
      </c>
      <c r="I65" s="2">
        <f t="shared" si="32"/>
        <v>4.2855531447596267</v>
      </c>
      <c r="J65" s="2">
        <f t="shared" si="25"/>
        <v>3.5495366597555704</v>
      </c>
      <c r="K65" s="2">
        <f t="shared" si="33"/>
        <v>1.207355651048478</v>
      </c>
      <c r="L65">
        <v>8</v>
      </c>
    </row>
    <row r="66" spans="1:12" x14ac:dyDescent="0.25">
      <c r="B66" t="s">
        <v>18</v>
      </c>
      <c r="C66" s="2">
        <f t="shared" si="26"/>
        <v>1.3076604860118306</v>
      </c>
      <c r="D66" s="2">
        <f t="shared" si="27"/>
        <v>1.3830875542684884</v>
      </c>
      <c r="E66" s="2">
        <f t="shared" si="28"/>
        <v>0.77696915877000461</v>
      </c>
      <c r="F66" s="2">
        <f t="shared" si="29"/>
        <v>2.7222775492995965</v>
      </c>
      <c r="G66" s="2">
        <f t="shared" si="30"/>
        <v>1.3830875542684884</v>
      </c>
      <c r="H66" s="2">
        <f t="shared" si="31"/>
        <v>3.5498323928721387</v>
      </c>
      <c r="I66" s="2">
        <f t="shared" si="32"/>
        <v>5.2909118877932055</v>
      </c>
      <c r="J66" s="2">
        <f t="shared" si="25"/>
        <v>3.5498323928721387</v>
      </c>
      <c r="K66" s="2">
        <f t="shared" si="33"/>
        <v>1.4904680847515661</v>
      </c>
      <c r="L66">
        <v>5</v>
      </c>
    </row>
    <row r="67" spans="1:12" x14ac:dyDescent="0.25">
      <c r="B67" t="s">
        <v>19</v>
      </c>
      <c r="C67" s="2">
        <f t="shared" si="26"/>
        <v>1.3076604860118306</v>
      </c>
      <c r="D67" s="2">
        <f t="shared" si="27"/>
        <v>1.4142135623730949</v>
      </c>
      <c r="E67" s="2">
        <f t="shared" si="28"/>
        <v>0.8547598243988076</v>
      </c>
      <c r="F67" s="2">
        <f t="shared" si="29"/>
        <v>2.3466739113876374</v>
      </c>
      <c r="G67" s="2">
        <f t="shared" si="30"/>
        <v>1.4142135623730949</v>
      </c>
      <c r="H67" s="2">
        <f t="shared" si="31"/>
        <v>3.5527829701666076</v>
      </c>
      <c r="I67" s="2">
        <f t="shared" si="32"/>
        <v>5.2459221671477625</v>
      </c>
      <c r="J67" s="2">
        <f t="shared" si="25"/>
        <v>3.5527829701666076</v>
      </c>
      <c r="K67" s="2">
        <f t="shared" si="33"/>
        <v>1.4765670211771351</v>
      </c>
      <c r="L67">
        <v>6</v>
      </c>
    </row>
    <row r="68" spans="1:12" x14ac:dyDescent="0.25">
      <c r="B68" t="s">
        <v>13</v>
      </c>
      <c r="C68" s="2">
        <f t="shared" si="26"/>
        <v>1.4913014754131089</v>
      </c>
      <c r="D68" s="2">
        <f t="shared" si="27"/>
        <v>1.6475489724420656</v>
      </c>
      <c r="E68" s="2">
        <f t="shared" si="28"/>
        <v>0.89089871814033927</v>
      </c>
      <c r="F68" s="2">
        <f t="shared" si="29"/>
        <v>2.8429702849738652</v>
      </c>
      <c r="G68" s="2">
        <f t="shared" si="30"/>
        <v>1.6475489724420656</v>
      </c>
      <c r="H68" s="2">
        <f t="shared" si="31"/>
        <v>3.5501280028537905</v>
      </c>
      <c r="I68" s="2">
        <f t="shared" si="32"/>
        <v>10.252806645494431</v>
      </c>
      <c r="J68" s="2">
        <f t="shared" si="25"/>
        <v>3.5501280028537905</v>
      </c>
      <c r="K68" s="2">
        <f t="shared" si="33"/>
        <v>2.8880104146252346</v>
      </c>
      <c r="L68">
        <v>1</v>
      </c>
    </row>
    <row r="70" spans="1:12" x14ac:dyDescent="0.25">
      <c r="B70" t="s">
        <v>6</v>
      </c>
      <c r="C70" t="s">
        <v>34</v>
      </c>
      <c r="D70" t="s">
        <v>35</v>
      </c>
      <c r="E70" t="s">
        <v>36</v>
      </c>
      <c r="F70" t="s">
        <v>5</v>
      </c>
      <c r="H70" t="s">
        <v>6</v>
      </c>
      <c r="I70" s="3" t="s">
        <v>34</v>
      </c>
      <c r="J70" s="3" t="s">
        <v>35</v>
      </c>
      <c r="K70" s="4" t="s">
        <v>36</v>
      </c>
      <c r="L70" s="3" t="s">
        <v>5</v>
      </c>
    </row>
    <row r="71" spans="1:12" x14ac:dyDescent="0.25">
      <c r="A71" t="s">
        <v>24</v>
      </c>
      <c r="B71" t="s">
        <v>14</v>
      </c>
      <c r="C71">
        <f>L33</f>
        <v>2</v>
      </c>
      <c r="D71">
        <f>J46</f>
        <v>2</v>
      </c>
      <c r="E71">
        <f>L59</f>
        <v>2</v>
      </c>
      <c r="F71">
        <v>2</v>
      </c>
      <c r="H71" t="s">
        <v>14</v>
      </c>
      <c r="I71">
        <f>C71</f>
        <v>2</v>
      </c>
      <c r="J71">
        <f>D71</f>
        <v>2</v>
      </c>
      <c r="K71">
        <f>E71</f>
        <v>2</v>
      </c>
      <c r="L71">
        <f>F71</f>
        <v>2</v>
      </c>
    </row>
    <row r="72" spans="1:12" x14ac:dyDescent="0.25">
      <c r="A72" t="s">
        <v>25</v>
      </c>
      <c r="B72" t="s">
        <v>20</v>
      </c>
      <c r="C72">
        <f t="shared" ref="C72:C80" si="34">L34</f>
        <v>9</v>
      </c>
      <c r="D72" t="str">
        <f t="shared" ref="D72:D80" si="35">J47</f>
        <v>8,9,10</v>
      </c>
      <c r="E72">
        <f t="shared" ref="E72:E80" si="36">L60</f>
        <v>9</v>
      </c>
      <c r="F72">
        <v>9</v>
      </c>
      <c r="H72" t="s">
        <v>20</v>
      </c>
      <c r="I72">
        <f t="shared" ref="I72:I80" si="37">C72</f>
        <v>9</v>
      </c>
      <c r="J72">
        <v>8.91</v>
      </c>
      <c r="K72">
        <f t="shared" ref="K72:K80" si="38">E72</f>
        <v>9</v>
      </c>
      <c r="L72">
        <f t="shared" ref="L72:L80" si="39">F72</f>
        <v>9</v>
      </c>
    </row>
    <row r="73" spans="1:12" x14ac:dyDescent="0.25">
      <c r="A73" t="s">
        <v>26</v>
      </c>
      <c r="B73" t="s">
        <v>16</v>
      </c>
      <c r="C73">
        <f t="shared" si="34"/>
        <v>4</v>
      </c>
      <c r="D73">
        <f t="shared" si="35"/>
        <v>6</v>
      </c>
      <c r="E73">
        <f t="shared" si="36"/>
        <v>4</v>
      </c>
      <c r="F73">
        <v>4</v>
      </c>
      <c r="H73" t="s">
        <v>16</v>
      </c>
      <c r="I73">
        <f t="shared" si="37"/>
        <v>4</v>
      </c>
      <c r="J73">
        <f>D73</f>
        <v>6</v>
      </c>
      <c r="K73">
        <f t="shared" si="38"/>
        <v>4</v>
      </c>
      <c r="L73">
        <f t="shared" si="39"/>
        <v>4</v>
      </c>
    </row>
    <row r="74" spans="1:12" x14ac:dyDescent="0.25">
      <c r="A74" t="s">
        <v>27</v>
      </c>
      <c r="B74" t="s">
        <v>21</v>
      </c>
      <c r="C74">
        <f t="shared" si="34"/>
        <v>6</v>
      </c>
      <c r="D74" t="str">
        <f t="shared" si="35"/>
        <v>8,9,10</v>
      </c>
      <c r="E74">
        <f t="shared" si="36"/>
        <v>7</v>
      </c>
      <c r="F74">
        <v>7</v>
      </c>
      <c r="H74" t="s">
        <v>21</v>
      </c>
      <c r="I74">
        <f t="shared" si="37"/>
        <v>6</v>
      </c>
      <c r="J74">
        <v>8.91</v>
      </c>
      <c r="K74">
        <f t="shared" si="38"/>
        <v>7</v>
      </c>
      <c r="L74">
        <f t="shared" si="39"/>
        <v>7</v>
      </c>
    </row>
    <row r="75" spans="1:12" x14ac:dyDescent="0.25">
      <c r="A75" t="s">
        <v>29</v>
      </c>
      <c r="B75" t="s">
        <v>15</v>
      </c>
      <c r="C75">
        <f t="shared" si="34"/>
        <v>3</v>
      </c>
      <c r="D75">
        <f t="shared" si="35"/>
        <v>3</v>
      </c>
      <c r="E75">
        <f t="shared" si="36"/>
        <v>3</v>
      </c>
      <c r="F75">
        <v>3</v>
      </c>
      <c r="H75" t="s">
        <v>15</v>
      </c>
      <c r="I75">
        <f t="shared" si="37"/>
        <v>3</v>
      </c>
      <c r="J75">
        <f>D75</f>
        <v>3</v>
      </c>
      <c r="K75">
        <f t="shared" si="38"/>
        <v>3</v>
      </c>
      <c r="L75">
        <f t="shared" si="39"/>
        <v>3</v>
      </c>
    </row>
    <row r="76" spans="1:12" x14ac:dyDescent="0.25">
      <c r="A76" t="s">
        <v>28</v>
      </c>
      <c r="B76" t="s">
        <v>22</v>
      </c>
      <c r="C76">
        <f t="shared" si="34"/>
        <v>10</v>
      </c>
      <c r="D76" t="str">
        <f t="shared" si="35"/>
        <v>8,9,10</v>
      </c>
      <c r="E76">
        <f t="shared" si="36"/>
        <v>10</v>
      </c>
      <c r="F76">
        <v>10</v>
      </c>
      <c r="H76" t="s">
        <v>22</v>
      </c>
      <c r="I76">
        <f t="shared" si="37"/>
        <v>10</v>
      </c>
      <c r="J76">
        <v>8.91</v>
      </c>
      <c r="K76">
        <f t="shared" si="38"/>
        <v>10</v>
      </c>
      <c r="L76">
        <f t="shared" si="39"/>
        <v>10</v>
      </c>
    </row>
    <row r="77" spans="1:12" x14ac:dyDescent="0.25">
      <c r="A77" t="s">
        <v>30</v>
      </c>
      <c r="B77" t="s">
        <v>17</v>
      </c>
      <c r="C77">
        <f t="shared" si="34"/>
        <v>8</v>
      </c>
      <c r="D77">
        <f t="shared" si="35"/>
        <v>7</v>
      </c>
      <c r="E77">
        <f t="shared" si="36"/>
        <v>8</v>
      </c>
      <c r="F77">
        <v>8</v>
      </c>
      <c r="H77" t="s">
        <v>17</v>
      </c>
      <c r="I77">
        <f t="shared" si="37"/>
        <v>8</v>
      </c>
      <c r="J77">
        <f>D77</f>
        <v>7</v>
      </c>
      <c r="K77">
        <f t="shared" si="38"/>
        <v>8</v>
      </c>
      <c r="L77">
        <f t="shared" si="39"/>
        <v>8</v>
      </c>
    </row>
    <row r="78" spans="1:12" x14ac:dyDescent="0.25">
      <c r="A78" t="s">
        <v>31</v>
      </c>
      <c r="B78" t="s">
        <v>18</v>
      </c>
      <c r="C78">
        <f t="shared" si="34"/>
        <v>5</v>
      </c>
      <c r="D78">
        <f t="shared" si="35"/>
        <v>5</v>
      </c>
      <c r="E78">
        <f t="shared" si="36"/>
        <v>5</v>
      </c>
      <c r="F78">
        <v>5</v>
      </c>
      <c r="H78" t="s">
        <v>18</v>
      </c>
      <c r="I78">
        <f t="shared" si="37"/>
        <v>5</v>
      </c>
      <c r="J78">
        <f>D78</f>
        <v>5</v>
      </c>
      <c r="K78">
        <f t="shared" si="38"/>
        <v>5</v>
      </c>
      <c r="L78">
        <f t="shared" si="39"/>
        <v>5</v>
      </c>
    </row>
    <row r="79" spans="1:12" x14ac:dyDescent="0.25">
      <c r="A79" t="s">
        <v>32</v>
      </c>
      <c r="B79" t="s">
        <v>19</v>
      </c>
      <c r="C79">
        <f t="shared" si="34"/>
        <v>7</v>
      </c>
      <c r="D79">
        <f t="shared" si="35"/>
        <v>4</v>
      </c>
      <c r="E79">
        <f t="shared" si="36"/>
        <v>6</v>
      </c>
      <c r="F79">
        <v>6</v>
      </c>
      <c r="H79" t="s">
        <v>19</v>
      </c>
      <c r="I79">
        <f t="shared" si="37"/>
        <v>7</v>
      </c>
      <c r="J79">
        <f>D79</f>
        <v>4</v>
      </c>
      <c r="K79">
        <f t="shared" si="38"/>
        <v>6</v>
      </c>
      <c r="L79">
        <f t="shared" si="39"/>
        <v>6</v>
      </c>
    </row>
    <row r="80" spans="1:12" x14ac:dyDescent="0.25">
      <c r="A80" t="s">
        <v>33</v>
      </c>
      <c r="B80" t="s">
        <v>13</v>
      </c>
      <c r="C80">
        <f t="shared" si="34"/>
        <v>1</v>
      </c>
      <c r="D80">
        <f t="shared" si="35"/>
        <v>1</v>
      </c>
      <c r="E80">
        <f t="shared" si="36"/>
        <v>1</v>
      </c>
      <c r="F80">
        <v>1</v>
      </c>
      <c r="H80" t="s">
        <v>13</v>
      </c>
      <c r="I80">
        <f t="shared" si="37"/>
        <v>1</v>
      </c>
      <c r="J80">
        <f>D80</f>
        <v>1</v>
      </c>
      <c r="K80">
        <f t="shared" si="38"/>
        <v>1</v>
      </c>
      <c r="L80">
        <f t="shared" si="39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multimoora-journals</vt:lpstr>
    </vt:vector>
  </TitlesOfParts>
  <Company>SAKARYA UNIVERSITESI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Turkuaz</dc:creator>
  <cp:lastModifiedBy>Turkuaz</cp:lastModifiedBy>
  <dcterms:created xsi:type="dcterms:W3CDTF">2017-04-04T19:19:27Z</dcterms:created>
  <dcterms:modified xsi:type="dcterms:W3CDTF">2024-05-16T11:33:04Z</dcterms:modified>
</cp:coreProperties>
</file>