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canc\Desktop\BLG368E\Homeworks\HW2\"/>
    </mc:Choice>
  </mc:AlternateContent>
  <xr:revisionPtr revIDLastSave="0" documentId="13_ncr:1_{CAF88ABD-3E1B-4A47-94B5-9918AB8122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 Report 1" sheetId="4" r:id="rId1"/>
    <sheet name="Sheet1" sheetId="1" r:id="rId2"/>
  </sheets>
  <definedNames>
    <definedName name="solver_adj" localSheetId="1" hidden="1">Sheet1!$B$2:$G$2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Sheet1!$B$2:$G$2</definedName>
    <definedName name="solver_lhs2" localSheetId="1" hidden="1">Sheet1!$H$11</definedName>
    <definedName name="solver_lhs3" localSheetId="1" hidden="1">Sheet1!$H$12</definedName>
    <definedName name="solver_lhs4" localSheetId="1" hidden="1">Sheet1!$H$13</definedName>
    <definedName name="solver_lhs5" localSheetId="1" hidden="1">Sheet1!$H$14</definedName>
    <definedName name="solver_lhs6" localSheetId="1" hidden="1">Sheet1!$H$15</definedName>
    <definedName name="solver_lhs7" localSheetId="1" hidden="1">Sheet1!$H$16</definedName>
    <definedName name="solver_lhs8" localSheetId="1" hidden="1">Sheet1!$H$17</definedName>
    <definedName name="solver_lhs9" localSheetId="1" hidden="1">Sheet1!$H$18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Sheet1!$H$20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2</definedName>
    <definedName name="solver_rel9" localSheetId="1" hidden="1">1</definedName>
    <definedName name="solver_rhs1" localSheetId="1" hidden="1">"binary"</definedName>
    <definedName name="solver_rhs2" localSheetId="1" hidden="1">Sheet1!$J$11</definedName>
    <definedName name="solver_rhs3" localSheetId="1" hidden="1">Sheet1!$J$12</definedName>
    <definedName name="solver_rhs4" localSheetId="1" hidden="1">Sheet1!$J$13</definedName>
    <definedName name="solver_rhs5" localSheetId="1" hidden="1">Sheet1!$J$14</definedName>
    <definedName name="solver_rhs6" localSheetId="1" hidden="1">Sheet1!$J$15</definedName>
    <definedName name="solver_rhs7" localSheetId="1" hidden="1">Sheet1!$J$16</definedName>
    <definedName name="solver_rhs8" localSheetId="1" hidden="1">Sheet1!$J$17</definedName>
    <definedName name="solver_rhs9" localSheetId="1" hidden="1">Sheet1!$J$18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J12" i="1" s="1"/>
  <c r="H17" i="1"/>
  <c r="H16" i="1"/>
  <c r="H20" i="1"/>
  <c r="J13" i="1" l="1"/>
  <c r="J14" i="1" s="1"/>
  <c r="J15" i="1" s="1"/>
</calcChain>
</file>

<file path=xl/sharedStrings.xml><?xml version="1.0" encoding="utf-8"?>
<sst xmlns="http://schemas.openxmlformats.org/spreadsheetml/2006/main" count="110" uniqueCount="89">
  <si>
    <t>x1</t>
  </si>
  <si>
    <t>x2</t>
  </si>
  <si>
    <t>x3</t>
  </si>
  <si>
    <t>x4</t>
  </si>
  <si>
    <t>x5</t>
  </si>
  <si>
    <t>x6</t>
  </si>
  <si>
    <t>=</t>
  </si>
  <si>
    <t>c1</t>
  </si>
  <si>
    <t>c5</t>
  </si>
  <si>
    <t>c6</t>
  </si>
  <si>
    <t>&lt;=</t>
  </si>
  <si>
    <t>Results</t>
  </si>
  <si>
    <t>c7</t>
  </si>
  <si>
    <t>MaxZ</t>
  </si>
  <si>
    <t>Solutions:</t>
  </si>
  <si>
    <t>Year1</t>
  </si>
  <si>
    <t>Year2</t>
  </si>
  <si>
    <t>Year3</t>
  </si>
  <si>
    <t>Year4</t>
  </si>
  <si>
    <t>Year5</t>
  </si>
  <si>
    <t>c2</t>
  </si>
  <si>
    <t>c3</t>
  </si>
  <si>
    <t>c4</t>
  </si>
  <si>
    <t>Microsoft Excel 16.0 Answer Report</t>
  </si>
  <si>
    <t>Worksheet: [opres_HW2.xlsx]Sheet1</t>
  </si>
  <si>
    <t>Result: Solver found an integer solution within tolerance.  All Constraints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</si>
  <si>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</si>
  <si>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</si>
  <si>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</si>
  <si>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</si>
  <si>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</si>
  <si>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</si>
  <si>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</si>
  <si>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</si>
  <si>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</si>
  <si>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</si>
  <si>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</si>
  <si>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</si>
  <si>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</si>
  <si>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</si>
  <si>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</si>
  <si>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</si>
  <si>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</si>
  <si>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$H$20</t>
  </si>
  <si>
    <t>MaxZ Results</t>
  </si>
  <si>
    <t>$B$2</t>
  </si>
  <si>
    <t>Solutions: x1</t>
  </si>
  <si>
    <t>$C$2</t>
  </si>
  <si>
    <t>Solutions: x2</t>
  </si>
  <si>
    <t>$D$2</t>
  </si>
  <si>
    <t>Solutions: x3</t>
  </si>
  <si>
    <t>$E$2</t>
  </si>
  <si>
    <t>Solutions: x4</t>
  </si>
  <si>
    <t>$F$2</t>
  </si>
  <si>
    <t>Solutions: x5</t>
  </si>
  <si>
    <t>$G$2</t>
  </si>
  <si>
    <t>Solutions: x6</t>
  </si>
  <si>
    <t>$H$11</t>
  </si>
  <si>
    <t>c1 Results</t>
  </si>
  <si>
    <t>$H$11&lt;=$J$11</t>
  </si>
  <si>
    <t>Not Binding</t>
  </si>
  <si>
    <t>$H$12</t>
  </si>
  <si>
    <t>c2 Results</t>
  </si>
  <si>
    <t>$H$12&lt;=$J$12</t>
  </si>
  <si>
    <t>$H$13</t>
  </si>
  <si>
    <t>c3 Results</t>
  </si>
  <si>
    <t>$H$13&lt;=$J$13</t>
  </si>
  <si>
    <t>$H$14</t>
  </si>
  <si>
    <t>c4 Results</t>
  </si>
  <si>
    <t>$H$14&lt;=$J$14</t>
  </si>
  <si>
    <t>$H$15</t>
  </si>
  <si>
    <t>c5 Results</t>
  </si>
  <si>
    <t>$H$15&lt;=$J$15</t>
  </si>
  <si>
    <t>$H$16</t>
  </si>
  <si>
    <t>c6 Results</t>
  </si>
  <si>
    <t>$H$16&lt;=$J$16</t>
  </si>
  <si>
    <t>Binding</t>
  </si>
  <si>
    <t>$H$17</t>
  </si>
  <si>
    <t>c7 Results</t>
  </si>
  <si>
    <t>Limits (Limits can change depending on the previous unused budged)</t>
  </si>
  <si>
    <t>Solution Time: 0.031 Seconds.</t>
  </si>
  <si>
    <t>$H$17=$J$17</t>
  </si>
  <si>
    <t>: The summation of maximized NPV of selected projects.</t>
  </si>
  <si>
    <t>: Selected projects</t>
  </si>
  <si>
    <t>Mustafa Can Çalışkan</t>
  </si>
  <si>
    <t>Report Created: 4/20/2023 3:55:29 PM</t>
  </si>
  <si>
    <t>Iterations: 4 Subproblems: 8</t>
  </si>
  <si>
    <t>$B$2:$G$2=Binary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</si>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</sst>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2" borderId="0" xfId="0" applyFill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E579-F261-44F4-A81B-8BD8D7899A8E}">
  <dimension ref="A1:G38"/>
  <sheetViews>
    <sheetView showGridLines="0" tabSelected="1" workbookViewId="0"/>
  </sheetViews>
  <sheetFormatPr defaultRowHeight="14.4" x14ac:dyDescent="0.3"/>
  <cols>
    <col min="1" max="1" width="2.33203125" customWidth="1"/>
    <col min="2" max="2" width="16.109375" bestFit="1" customWidth="1"/>
    <col min="3" max="3" width="11.664062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23</v>
      </c>
    </row>
    <row r="2" spans="1:5" x14ac:dyDescent="0.3">
      <c r="A2" s="1" t="s">
        <v>24</v>
      </c>
    </row>
    <row r="3" spans="1:5" x14ac:dyDescent="0.3">
      <c r="A3" s="1" t="s">
        <v>85</v>
      </c>
    </row>
    <row r="4" spans="1:5" x14ac:dyDescent="0.3">
      <c r="A4" s="1" t="s">
        <v>25</v>
      </c>
    </row>
    <row r="5" spans="1:5" x14ac:dyDescent="0.3">
      <c r="A5" s="1" t="s">
        <v>26</v>
      </c>
    </row>
    <row r="6" spans="1:5" x14ac:dyDescent="0.3">
      <c r="A6" s="1"/>
      <c r="B6" t="s">
        <v>27</v>
      </c>
    </row>
    <row r="7" spans="1:5" x14ac:dyDescent="0.3">
      <c r="A7" s="1"/>
      <c r="B7" t="s">
        <v>80</v>
      </c>
    </row>
    <row r="8" spans="1:5" x14ac:dyDescent="0.3">
      <c r="A8" s="1"/>
      <c r="B8" t="s">
        <v>86</v>
      </c>
    </row>
    <row r="9" spans="1:5" x14ac:dyDescent="0.3">
      <c r="A9" s="1" t="s">
        <v>28</v>
      </c>
    </row>
    <row r="10" spans="1:5" x14ac:dyDescent="0.3">
      <c r="B10" t="s">
        <v>29</v>
      </c>
    </row>
    <row r="11" spans="1:5" x14ac:dyDescent="0.3">
      <c r="B11" t="s">
        <v>30</v>
      </c>
    </row>
    <row r="14" spans="1:5" ht="15" thickBot="1" x14ac:dyDescent="0.35">
      <c r="A14" t="s">
        <v>31</v>
      </c>
    </row>
    <row r="15" spans="1:5" ht="15" thickBot="1" x14ac:dyDescent="0.35">
      <c r="B15" s="7" t="s">
        <v>32</v>
      </c>
      <c r="C15" s="7" t="s">
        <v>33</v>
      </c>
      <c r="D15" s="7" t="s">
        <v>34</v>
      </c>
      <c r="E15" s="7" t="s">
        <v>35</v>
      </c>
    </row>
    <row r="16" spans="1:5" ht="15" thickBot="1" x14ac:dyDescent="0.35">
      <c r="B16" s="2" t="s">
        <v>43</v>
      </c>
      <c r="C16" s="2" t="s">
        <v>44</v>
      </c>
      <c r="D16" s="4">
        <v>0</v>
      </c>
      <c r="E16" s="4">
        <v>535</v>
      </c>
    </row>
    <row r="19" spans="1:7" ht="15" thickBot="1" x14ac:dyDescent="0.35">
      <c r="A19" t="s">
        <v>36</v>
      </c>
    </row>
    <row r="20" spans="1:7" ht="15" thickBot="1" x14ac:dyDescent="0.35">
      <c r="B20" s="7" t="s">
        <v>32</v>
      </c>
      <c r="C20" s="7" t="s">
        <v>33</v>
      </c>
      <c r="D20" s="7" t="s">
        <v>34</v>
      </c>
      <c r="E20" s="7" t="s">
        <v>35</v>
      </c>
      <c r="F20" s="7" t="s">
        <v>37</v>
      </c>
    </row>
    <row r="21" spans="1:7" x14ac:dyDescent="0.3">
      <c r="B21" s="3" t="s">
        <v>45</v>
      </c>
      <c r="C21" s="3" t="s">
        <v>46</v>
      </c>
      <c r="D21" s="5">
        <v>0</v>
      </c>
      <c r="E21" s="5">
        <v>0</v>
      </c>
      <c r="F21" s="3" t="s">
        <v>88</v>
      </c>
    </row>
    <row r="22" spans="1:7" x14ac:dyDescent="0.3">
      <c r="B22" s="3" t="s">
        <v>47</v>
      </c>
      <c r="C22" s="3" t="s">
        <v>48</v>
      </c>
      <c r="D22" s="5">
        <v>0</v>
      </c>
      <c r="E22" s="5">
        <v>1</v>
      </c>
      <c r="F22" s="3" t="s">
        <v>88</v>
      </c>
    </row>
    <row r="23" spans="1:7" x14ac:dyDescent="0.3">
      <c r="B23" s="3" t="s">
        <v>49</v>
      </c>
      <c r="C23" s="3" t="s">
        <v>50</v>
      </c>
      <c r="D23" s="5">
        <v>0</v>
      </c>
      <c r="E23" s="5">
        <v>0</v>
      </c>
      <c r="F23" s="3" t="s">
        <v>88</v>
      </c>
    </row>
    <row r="24" spans="1:7" x14ac:dyDescent="0.3">
      <c r="B24" s="3" t="s">
        <v>51</v>
      </c>
      <c r="C24" s="3" t="s">
        <v>52</v>
      </c>
      <c r="D24" s="5">
        <v>0</v>
      </c>
      <c r="E24" s="5">
        <v>1</v>
      </c>
      <c r="F24" s="3" t="s">
        <v>88</v>
      </c>
    </row>
    <row r="25" spans="1:7" x14ac:dyDescent="0.3">
      <c r="B25" s="3" t="s">
        <v>53</v>
      </c>
      <c r="C25" s="3" t="s">
        <v>54</v>
      </c>
      <c r="D25" s="5">
        <v>0</v>
      </c>
      <c r="E25" s="5">
        <v>1</v>
      </c>
      <c r="F25" s="3" t="s">
        <v>88</v>
      </c>
    </row>
    <row r="26" spans="1:7" ht="15" thickBot="1" x14ac:dyDescent="0.35">
      <c r="B26" s="2" t="s">
        <v>55</v>
      </c>
      <c r="C26" s="2" t="s">
        <v>56</v>
      </c>
      <c r="D26" s="4">
        <v>0</v>
      </c>
      <c r="E26" s="4">
        <v>0</v>
      </c>
      <c r="F26" s="2" t="s">
        <v>88</v>
      </c>
    </row>
    <row r="29" spans="1:7" ht="15" thickBot="1" x14ac:dyDescent="0.35">
      <c r="A29" t="s">
        <v>38</v>
      </c>
    </row>
    <row r="30" spans="1:7" ht="15" thickBot="1" x14ac:dyDescent="0.35">
      <c r="B30" s="7" t="s">
        <v>32</v>
      </c>
      <c r="C30" s="7" t="s">
        <v>33</v>
      </c>
      <c r="D30" s="7" t="s">
        <v>39</v>
      </c>
      <c r="E30" s="7" t="s">
        <v>40</v>
      </c>
      <c r="F30" s="7" t="s">
        <v>41</v>
      </c>
      <c r="G30" s="7" t="s">
        <v>42</v>
      </c>
    </row>
    <row r="31" spans="1:7" x14ac:dyDescent="0.3">
      <c r="B31" s="3" t="s">
        <v>57</v>
      </c>
      <c r="C31" s="3" t="s">
        <v>58</v>
      </c>
      <c r="D31" s="5">
        <v>220</v>
      </c>
      <c r="E31" s="3" t="s">
        <v>59</v>
      </c>
      <c r="F31" s="3" t="s">
        <v>60</v>
      </c>
      <c r="G31" s="3">
        <v>30</v>
      </c>
    </row>
    <row r="32" spans="1:7" x14ac:dyDescent="0.3">
      <c r="B32" s="3" t="s">
        <v>61</v>
      </c>
      <c r="C32" s="3" t="s">
        <v>62</v>
      </c>
      <c r="D32" s="5">
        <v>80</v>
      </c>
      <c r="E32" s="3" t="s">
        <v>63</v>
      </c>
      <c r="F32" s="3" t="s">
        <v>60</v>
      </c>
      <c r="G32" s="3">
        <v>25</v>
      </c>
    </row>
    <row r="33" spans="2:7" x14ac:dyDescent="0.3">
      <c r="B33" s="3" t="s">
        <v>64</v>
      </c>
      <c r="C33" s="3" t="s">
        <v>65</v>
      </c>
      <c r="D33" s="5">
        <v>30</v>
      </c>
      <c r="E33" s="3" t="s">
        <v>66</v>
      </c>
      <c r="F33" s="3" t="s">
        <v>60</v>
      </c>
      <c r="G33" s="3">
        <v>45</v>
      </c>
    </row>
    <row r="34" spans="2:7" x14ac:dyDescent="0.3">
      <c r="B34" s="3" t="s">
        <v>67</v>
      </c>
      <c r="C34" s="3" t="s">
        <v>68</v>
      </c>
      <c r="D34" s="5">
        <v>25</v>
      </c>
      <c r="E34" s="3" t="s">
        <v>69</v>
      </c>
      <c r="F34" s="3" t="s">
        <v>60</v>
      </c>
      <c r="G34" s="3">
        <v>70</v>
      </c>
    </row>
    <row r="35" spans="2:7" x14ac:dyDescent="0.3">
      <c r="B35" s="3" t="s">
        <v>70</v>
      </c>
      <c r="C35" s="3" t="s">
        <v>71</v>
      </c>
      <c r="D35" s="5">
        <v>55</v>
      </c>
      <c r="E35" s="3" t="s">
        <v>72</v>
      </c>
      <c r="F35" s="3" t="s">
        <v>60</v>
      </c>
      <c r="G35" s="3">
        <v>65</v>
      </c>
    </row>
    <row r="36" spans="2:7" x14ac:dyDescent="0.3">
      <c r="B36" s="3" t="s">
        <v>73</v>
      </c>
      <c r="C36" s="3" t="s">
        <v>74</v>
      </c>
      <c r="D36" s="5">
        <v>1</v>
      </c>
      <c r="E36" s="3" t="s">
        <v>75</v>
      </c>
      <c r="F36" s="3" t="s">
        <v>76</v>
      </c>
      <c r="G36" s="3">
        <v>0</v>
      </c>
    </row>
    <row r="37" spans="2:7" x14ac:dyDescent="0.3">
      <c r="B37" s="3" t="s">
        <v>77</v>
      </c>
      <c r="C37" s="3" t="s">
        <v>78</v>
      </c>
      <c r="D37" s="5">
        <v>0</v>
      </c>
      <c r="E37" s="3" t="s">
        <v>81</v>
      </c>
      <c r="F37" s="3" t="s">
        <v>76</v>
      </c>
      <c r="G37" s="3">
        <v>0</v>
      </c>
    </row>
    <row r="38" spans="2:7" ht="15" thickBot="1" x14ac:dyDescent="0.35">
      <c r="B38" s="2" t="s">
        <v>87</v>
      </c>
      <c r="C38" s="2"/>
      <c r="D38" s="2"/>
      <c r="E38" s="2"/>
      <c r="F38" s="2"/>
      <c r="G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K6" sqref="K6"/>
    </sheetView>
  </sheetViews>
  <sheetFormatPr defaultRowHeight="14.4" x14ac:dyDescent="0.3"/>
  <cols>
    <col min="1" max="1" width="10" bestFit="1" customWidth="1"/>
    <col min="2" max="2" width="8.8867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3">
      <c r="A2" s="6" t="s">
        <v>14</v>
      </c>
      <c r="B2" s="6">
        <v>0</v>
      </c>
      <c r="C2" s="6">
        <v>1</v>
      </c>
      <c r="D2" s="6">
        <v>0</v>
      </c>
      <c r="E2" s="6">
        <v>1</v>
      </c>
      <c r="F2" s="6">
        <v>1</v>
      </c>
      <c r="G2" s="6">
        <v>0</v>
      </c>
      <c r="H2" s="6" t="s">
        <v>83</v>
      </c>
      <c r="I2" s="6"/>
    </row>
    <row r="4" spans="1:10" x14ac:dyDescent="0.3">
      <c r="A4" t="s">
        <v>15</v>
      </c>
      <c r="B4">
        <v>75</v>
      </c>
      <c r="C4">
        <v>90</v>
      </c>
      <c r="D4">
        <v>60</v>
      </c>
      <c r="E4">
        <v>30</v>
      </c>
      <c r="F4">
        <v>100</v>
      </c>
      <c r="G4">
        <v>50</v>
      </c>
    </row>
    <row r="5" spans="1:10" x14ac:dyDescent="0.3">
      <c r="A5" t="s">
        <v>16</v>
      </c>
      <c r="B5">
        <v>25</v>
      </c>
      <c r="C5">
        <v>35</v>
      </c>
      <c r="D5">
        <v>15</v>
      </c>
      <c r="E5">
        <v>20</v>
      </c>
      <c r="F5">
        <v>25</v>
      </c>
      <c r="G5">
        <v>20</v>
      </c>
    </row>
    <row r="6" spans="1:10" x14ac:dyDescent="0.3">
      <c r="A6" t="s">
        <v>17</v>
      </c>
      <c r="B6">
        <v>20</v>
      </c>
      <c r="C6">
        <v>0</v>
      </c>
      <c r="D6">
        <v>15</v>
      </c>
      <c r="E6">
        <v>10</v>
      </c>
      <c r="F6">
        <v>20</v>
      </c>
      <c r="G6">
        <v>10</v>
      </c>
    </row>
    <row r="7" spans="1:10" x14ac:dyDescent="0.3">
      <c r="A7" t="s">
        <v>18</v>
      </c>
      <c r="B7">
        <v>15</v>
      </c>
      <c r="C7">
        <v>0</v>
      </c>
      <c r="D7">
        <v>15</v>
      </c>
      <c r="E7">
        <v>5</v>
      </c>
      <c r="F7">
        <v>20</v>
      </c>
      <c r="G7">
        <v>30</v>
      </c>
    </row>
    <row r="8" spans="1:10" x14ac:dyDescent="0.3">
      <c r="A8" t="s">
        <v>19</v>
      </c>
      <c r="B8">
        <v>10</v>
      </c>
      <c r="C8">
        <v>30</v>
      </c>
      <c r="D8">
        <v>15</v>
      </c>
      <c r="E8">
        <v>5</v>
      </c>
      <c r="F8">
        <v>20</v>
      </c>
      <c r="G8">
        <v>40</v>
      </c>
    </row>
    <row r="10" spans="1:10" x14ac:dyDescent="0.3">
      <c r="H10" t="s">
        <v>11</v>
      </c>
      <c r="J10" t="s">
        <v>79</v>
      </c>
    </row>
    <row r="11" spans="1:10" x14ac:dyDescent="0.3">
      <c r="A11" t="s">
        <v>7</v>
      </c>
      <c r="H11">
        <f>SUMPRODUCT($B$2:$G$2, $B$4:$G$4)</f>
        <v>220</v>
      </c>
      <c r="I11" t="s">
        <v>10</v>
      </c>
      <c r="J11">
        <v>250</v>
      </c>
    </row>
    <row r="12" spans="1:10" x14ac:dyDescent="0.3">
      <c r="A12" t="s">
        <v>20</v>
      </c>
      <c r="H12">
        <f>SUMPRODUCT($B$2:$G$2, $B$5:$G$5)</f>
        <v>80</v>
      </c>
      <c r="I12" t="s">
        <v>10</v>
      </c>
      <c r="J12">
        <f>75 + $J$11 - $H$11</f>
        <v>105</v>
      </c>
    </row>
    <row r="13" spans="1:10" x14ac:dyDescent="0.3">
      <c r="A13" t="s">
        <v>21</v>
      </c>
      <c r="H13">
        <f>SUMPRODUCT($B$2:$G$2, $B$6:$G$6)</f>
        <v>30</v>
      </c>
      <c r="I13" t="s">
        <v>10</v>
      </c>
      <c r="J13">
        <f>50 + $J$12 - $H$12</f>
        <v>75</v>
      </c>
    </row>
    <row r="14" spans="1:10" x14ac:dyDescent="0.3">
      <c r="A14" t="s">
        <v>22</v>
      </c>
      <c r="H14">
        <f>SUMPRODUCT($B$2:$G$2,$B$7:$G$7)</f>
        <v>25</v>
      </c>
      <c r="I14" t="s">
        <v>10</v>
      </c>
      <c r="J14">
        <f>50 + $J$13 - $H$13</f>
        <v>95</v>
      </c>
    </row>
    <row r="15" spans="1:10" x14ac:dyDescent="0.3">
      <c r="A15" t="s">
        <v>8</v>
      </c>
      <c r="H15">
        <f>SUMPRODUCT($B$2:$G$2,$B$8:$G$8)</f>
        <v>55</v>
      </c>
      <c r="I15" t="s">
        <v>10</v>
      </c>
      <c r="J15">
        <f>50 + $J$14 - $H$14</f>
        <v>120</v>
      </c>
    </row>
    <row r="16" spans="1:10" x14ac:dyDescent="0.3">
      <c r="A16" t="s">
        <v>9</v>
      </c>
      <c r="H16">
        <f>$C$2+$D$2</f>
        <v>1</v>
      </c>
      <c r="I16" t="s">
        <v>10</v>
      </c>
      <c r="J16">
        <v>1</v>
      </c>
    </row>
    <row r="17" spans="1:14" x14ac:dyDescent="0.3">
      <c r="A17" t="s">
        <v>12</v>
      </c>
      <c r="H17">
        <f>$C$2-$E$2</f>
        <v>0</v>
      </c>
      <c r="I17" t="s">
        <v>6</v>
      </c>
      <c r="J17">
        <v>0</v>
      </c>
    </row>
    <row r="20" spans="1:14" x14ac:dyDescent="0.3">
      <c r="A20" t="s">
        <v>13</v>
      </c>
      <c r="B20">
        <v>141</v>
      </c>
      <c r="C20">
        <v>187</v>
      </c>
      <c r="D20">
        <v>121</v>
      </c>
      <c r="E20">
        <v>83</v>
      </c>
      <c r="F20">
        <v>265</v>
      </c>
      <c r="G20">
        <v>127</v>
      </c>
      <c r="H20" s="6">
        <f>SUMPRODUCT($B$2:$G$2,$B$20:$G$20)</f>
        <v>535</v>
      </c>
      <c r="I20" s="6" t="s">
        <v>82</v>
      </c>
      <c r="J20" s="6"/>
      <c r="K20" s="6"/>
      <c r="L20" s="6"/>
      <c r="M20" s="6"/>
      <c r="N20" s="6"/>
    </row>
    <row r="23" spans="1:14" x14ac:dyDescent="0.3">
      <c r="A23" s="6" t="s">
        <v>84</v>
      </c>
      <c r="B23" s="6"/>
    </row>
    <row r="24" spans="1:14" x14ac:dyDescent="0.3">
      <c r="A24" s="6">
        <v>150200097</v>
      </c>
      <c r="B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Çalışkan</dc:creator>
  <cp:lastModifiedBy>Can Çalışkan</cp:lastModifiedBy>
  <dcterms:created xsi:type="dcterms:W3CDTF">2015-06-05T18:17:20Z</dcterms:created>
  <dcterms:modified xsi:type="dcterms:W3CDTF">2023-04-20T12:55:32Z</dcterms:modified>
</cp:coreProperties>
</file>