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MC Factory\EMC QA Section\07.OQC\1.RELAY\2.OQC DATA\Data gửi khách hàng\12.2022\"/>
    </mc:Choice>
  </mc:AlternateContent>
  <bookViews>
    <workbookView xWindow="480" yWindow="135" windowWidth="18225" windowHeight="11250" activeTab="1"/>
  </bookViews>
  <sheets>
    <sheet name="1" sheetId="7" r:id="rId1"/>
    <sheet name="2" sheetId="6" r:id="rId2"/>
  </sheets>
  <definedNames>
    <definedName name="_xlnm.Print_Area" localSheetId="0">'1'!$A$1:$X$42</definedName>
    <definedName name="_xlnm.Print_Area" localSheetId="1">'2'!$A$1:$K$26</definedName>
  </definedNames>
  <calcPr calcId="162913"/>
</workbook>
</file>

<file path=xl/calcChain.xml><?xml version="1.0" encoding="utf-8"?>
<calcChain xmlns="http://schemas.openxmlformats.org/spreadsheetml/2006/main">
  <c r="J19" i="6" l="1"/>
  <c r="J20" i="6"/>
  <c r="J21" i="6"/>
  <c r="G19" i="6" l="1"/>
  <c r="J3" i="6" l="1"/>
  <c r="I26" i="6" l="1"/>
  <c r="B2" i="6" l="1"/>
  <c r="F3" i="6" l="1"/>
  <c r="C3" i="6"/>
  <c r="F11" i="7" l="1"/>
  <c r="J11" i="7" s="1"/>
  <c r="S11" i="7" s="1"/>
  <c r="K19" i="6" l="1"/>
  <c r="K20" i="6"/>
  <c r="K21" i="6"/>
  <c r="K22" i="6" l="1"/>
  <c r="D19" i="6"/>
  <c r="E19" i="6"/>
  <c r="F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C21" i="6"/>
  <c r="C19" i="6"/>
  <c r="C20" i="6"/>
  <c r="C22" i="6" l="1"/>
  <c r="F22" i="6"/>
  <c r="J22" i="6"/>
  <c r="I22" i="6"/>
  <c r="E22" i="6"/>
  <c r="H22" i="6"/>
  <c r="D22" i="6"/>
  <c r="G22" i="6"/>
</calcChain>
</file>

<file path=xl/sharedStrings.xml><?xml version="1.0" encoding="utf-8"?>
<sst xmlns="http://schemas.openxmlformats.org/spreadsheetml/2006/main" count="171" uniqueCount="119">
  <si>
    <t>LOT NO</t>
  </si>
  <si>
    <t>NO.</t>
  </si>
  <si>
    <t>Ac/Re；0/1</t>
  </si>
  <si>
    <t>Remarks：</t>
  </si>
  <si>
    <t>MAX</t>
  </si>
  <si>
    <t>MIN</t>
  </si>
  <si>
    <t>X</t>
  </si>
  <si>
    <t>Checked</t>
  </si>
  <si>
    <t>Final Judgment</t>
  </si>
  <si>
    <t>Remark</t>
  </si>
  <si>
    <t>max</t>
  </si>
  <si>
    <t>N.M.Sơn</t>
  </si>
  <si>
    <t>N.V.Chung</t>
  </si>
  <si>
    <t>Item</t>
  </si>
  <si>
    <r>
      <t xml:space="preserve">Coil resistance
</t>
    </r>
    <r>
      <rPr>
        <i/>
        <sz val="11"/>
        <color rgb="FF0000CC"/>
        <rFont val="Times New Roman"/>
        <family val="1"/>
      </rPr>
      <t>Điện trở cuộn dây</t>
    </r>
  </si>
  <si>
    <r>
      <t xml:space="preserve">Operate voltage
</t>
    </r>
    <r>
      <rPr>
        <i/>
        <sz val="11"/>
        <color rgb="FF0000CC"/>
        <rFont val="Times New Roman"/>
        <family val="1"/>
      </rPr>
      <t>Điện áp đóng tiếp điểm</t>
    </r>
  </si>
  <si>
    <r>
      <t xml:space="preserve">Release voltage
</t>
    </r>
    <r>
      <rPr>
        <i/>
        <sz val="11"/>
        <color rgb="FF0000CC"/>
        <rFont val="Times New Roman"/>
        <family val="1"/>
      </rPr>
      <t>Điện áp mở tiếp điểm</t>
    </r>
  </si>
  <si>
    <r>
      <t xml:space="preserve">Operate 
time 
</t>
    </r>
    <r>
      <rPr>
        <i/>
        <sz val="11"/>
        <color rgb="FF0000CC"/>
        <rFont val="Times New Roman"/>
        <family val="1"/>
      </rPr>
      <t>Thời gian đóng tiếp điểm</t>
    </r>
  </si>
  <si>
    <r>
      <t xml:space="preserve">Release 
time
</t>
    </r>
    <r>
      <rPr>
        <i/>
        <sz val="11"/>
        <color rgb="FF0000CC"/>
        <rFont val="Times New Roman"/>
        <family val="1"/>
      </rPr>
      <t>Thời gian mở tiếp điểm</t>
    </r>
  </si>
  <si>
    <r>
      <t xml:space="preserve">Operate 
bounce/
</t>
    </r>
    <r>
      <rPr>
        <i/>
        <sz val="11"/>
        <color rgb="FF0000CC"/>
        <rFont val="Times New Roman"/>
        <family val="1"/>
      </rPr>
      <t>Thời gian tiếp điểm nảy lên khi tiếp điểm đóng</t>
    </r>
  </si>
  <si>
    <r>
      <t>Off
bounce</t>
    </r>
    <r>
      <rPr>
        <i/>
        <sz val="11"/>
        <color rgb="FF0000CC"/>
        <rFont val="Times New Roman"/>
        <family val="1"/>
      </rPr>
      <t>/Thời gian tiếp điểm nảy lên khi tiếp điểm mở</t>
    </r>
    <r>
      <rPr>
        <sz val="11"/>
        <rFont val="Times New Roman"/>
        <family val="1"/>
      </rPr>
      <t xml:space="preserve">
</t>
    </r>
  </si>
  <si>
    <t>Standard</t>
  </si>
  <si>
    <t>+Tolerance</t>
  </si>
  <si>
    <t>-Tolerance</t>
  </si>
  <si>
    <t>Unit</t>
  </si>
  <si>
    <r>
      <t xml:space="preserve"> </t>
    </r>
    <r>
      <rPr>
        <sz val="11"/>
        <rFont val="Symbol"/>
        <family val="1"/>
        <charset val="2"/>
      </rPr>
      <t>W</t>
    </r>
  </si>
  <si>
    <t>V</t>
  </si>
  <si>
    <t>mΩ</t>
  </si>
  <si>
    <t>ms</t>
  </si>
  <si>
    <t>μs</t>
  </si>
  <si>
    <t>Insulation resistance tester: RE-QA-54-01
Insulation withstand voltage tester:RE-QA-09-02
Regulated power supply: RE-QA-12-02,CM-QC-17-03
Characteristic machine: RE-QA-55-01
Contact Resistance tester :RE-QA-08-01
Coil  Resistance: RE-QA-13-01</t>
  </si>
  <si>
    <t>Inspection
 Date
Ngày kiểm tra</t>
  </si>
  <si>
    <t>Product
number
Mã sản phẩm</t>
  </si>
  <si>
    <t>Equipment
Thiết bị</t>
  </si>
  <si>
    <t>Approval</t>
  </si>
  <si>
    <t>Inspector</t>
  </si>
  <si>
    <t>℃</t>
  </si>
  <si>
    <t>％</t>
  </si>
  <si>
    <t>Number of sampling</t>
  </si>
  <si>
    <t>Reject 
number</t>
  </si>
  <si>
    <t>OK</t>
  </si>
  <si>
    <t>1.1- Logo: Panasonic</t>
  </si>
  <si>
    <t>1.2- Mã sản phẩm</t>
  </si>
  <si>
    <t xml:space="preserve">gồm </t>
  </si>
  <si>
    <t>kí tự</t>
  </si>
  <si>
    <t xml:space="preserve">1.4- Lot No : </t>
  </si>
  <si>
    <t>Kí tự</t>
  </si>
  <si>
    <t>Nội dung</t>
  </si>
  <si>
    <t>Năm</t>
  </si>
  <si>
    <t>Tháng</t>
  </si>
  <si>
    <t>Ngày</t>
  </si>
  <si>
    <t>Line</t>
  </si>
  <si>
    <t>1.5- Serial No:</t>
  </si>
  <si>
    <t>Giờ</t>
  </si>
  <si>
    <t>225 Ω±10%</t>
  </si>
  <si>
    <t>6.5 V max</t>
  </si>
  <si>
    <t xml:space="preserve">0.5 ~ 4 V </t>
  </si>
  <si>
    <t>50 mΩ max                   
(COM-NO terminal.COM-NC terminal)</t>
  </si>
  <si>
    <t>10 ms max</t>
  </si>
  <si>
    <t>15 ms max</t>
  </si>
  <si>
    <t>5 ms max</t>
  </si>
  <si>
    <t>100 μs max</t>
  </si>
  <si>
    <t>ALL box</t>
  </si>
  <si>
    <t>　</t>
  </si>
  <si>
    <t xml:space="preserve"> QR-QC-RE-003-0001</t>
  </si>
  <si>
    <t>1.Marking:In đúng vị trí, đầy đủ thông tin, có thể đọc được</t>
  </si>
  <si>
    <t>2.Cover: Không bị biến dạng,xước, dị vật</t>
  </si>
  <si>
    <t>3.Terminals: không bị dính keo,
 không biến dạng, biến màu</t>
  </si>
  <si>
    <t>4.Phần thiếc hàn: không thiếu, thừa thiếc</t>
  </si>
  <si>
    <t>5.Bề mặt keo hàn: không có lỗ, không thiếu, không thừa- không cao hơn bề mặt cover</t>
  </si>
  <si>
    <t>DC500V, 100MΩ max(Giữa các tiếp điểm đối nhau, giữa coil và các tiếp điểm)</t>
  </si>
  <si>
    <t xml:space="preserve"> AC550V 1 giây
dòng điện : 10mA
(Giữa các tiếp điểm đối nhau, giữa coil và các tiếp điểm)
Phần cách điện không bị hư hại</t>
  </si>
  <si>
    <t>Đặt sản phẩm vào dưỡng,các chân tự động rơi xuyên qua dưỡng bằng trọng lượng riêng của nó.Sản phẩm không bị kênh khi chân xuyên qua dưỡng</t>
  </si>
  <si>
    <t>Dưỡng kiểm tra khoảng cách chân</t>
  </si>
  <si>
    <t>Kiểm tra ống đóng gói</t>
  </si>
  <si>
    <t>Đóng gói thùng carton</t>
  </si>
  <si>
    <t>TL relay</t>
  </si>
  <si>
    <t xml:space="preserve"> OK : Đánh giá OK</t>
  </si>
  <si>
    <t xml:space="preserve"> NG : Đánh giá NG</t>
  </si>
  <si>
    <t xml:space="preserve"> - : Hạng mục không kiểm tra</t>
  </si>
  <si>
    <r>
      <t xml:space="preserve">Relay inspection record
</t>
    </r>
    <r>
      <rPr>
        <b/>
        <i/>
        <sz val="30"/>
        <color rgb="FF0000FF"/>
        <rFont val="Times New Roman"/>
        <family val="1"/>
      </rPr>
      <t xml:space="preserve">Bản ghi chép kiểm tra Rơle </t>
    </r>
  </si>
  <si>
    <t xml:space="preserve">1.6- Marking đặc biệt (nếu có) </t>
  </si>
  <si>
    <t>Judgment</t>
  </si>
  <si>
    <t>NA</t>
  </si>
  <si>
    <r>
      <t xml:space="preserve">Product Name
</t>
    </r>
    <r>
      <rPr>
        <i/>
        <sz val="25"/>
        <color rgb="FF0000FF"/>
        <rFont val="Times New Roman"/>
        <family val="1"/>
      </rPr>
      <t>Tên sản phẩm</t>
    </r>
  </si>
  <si>
    <r>
      <t xml:space="preserve">Product number
</t>
    </r>
    <r>
      <rPr>
        <i/>
        <sz val="25"/>
        <color rgb="FF0000CC"/>
        <rFont val="Times New Roman"/>
        <family val="1"/>
      </rPr>
      <t>Mã sản phẩm</t>
    </r>
  </si>
  <si>
    <r>
      <t xml:space="preserve">Customer Name
</t>
    </r>
    <r>
      <rPr>
        <i/>
        <sz val="25"/>
        <color rgb="FF0000CC"/>
        <rFont val="Times New Roman"/>
        <family val="1"/>
      </rPr>
      <t>Tên khách hàng</t>
    </r>
  </si>
  <si>
    <r>
      <t xml:space="preserve">Quantity/ </t>
    </r>
    <r>
      <rPr>
        <i/>
        <sz val="25"/>
        <color rgb="FF0000CC"/>
        <rFont val="Times New Roman"/>
        <family val="1"/>
      </rPr>
      <t>Số lượng</t>
    </r>
  </si>
  <si>
    <r>
      <t xml:space="preserve">Inspection date
</t>
    </r>
    <r>
      <rPr>
        <i/>
        <sz val="25"/>
        <color rgb="FF0000CC"/>
        <rFont val="Times New Roman"/>
        <family val="1"/>
      </rPr>
      <t>Ngày kiểm tra</t>
    </r>
  </si>
  <si>
    <r>
      <t xml:space="preserve">Temperature/ </t>
    </r>
    <r>
      <rPr>
        <i/>
        <sz val="25"/>
        <color rgb="FF0000CC"/>
        <rFont val="Times New Roman"/>
        <family val="1"/>
      </rPr>
      <t>Nhiệt độ</t>
    </r>
  </si>
  <si>
    <r>
      <t xml:space="preserve">Humidity
</t>
    </r>
    <r>
      <rPr>
        <i/>
        <sz val="25"/>
        <color rgb="FF0000FF"/>
        <rFont val="Times New Roman"/>
        <family val="1"/>
      </rPr>
      <t>Độ ẩm</t>
    </r>
  </si>
  <si>
    <r>
      <t xml:space="preserve">Check Item
</t>
    </r>
    <r>
      <rPr>
        <i/>
        <sz val="25"/>
        <color rgb="FF0000FF"/>
        <rFont val="Times New Roman"/>
        <family val="1"/>
      </rPr>
      <t>Hạng mục kiểm tra</t>
    </r>
  </si>
  <si>
    <r>
      <t xml:space="preserve">Specification
</t>
    </r>
    <r>
      <rPr>
        <i/>
        <sz val="25"/>
        <color rgb="FF0000FF"/>
        <rFont val="Times New Roman"/>
        <family val="1"/>
      </rPr>
      <t>Tiêu chuẩn</t>
    </r>
  </si>
  <si>
    <r>
      <t xml:space="preserve">Judgment standard
</t>
    </r>
    <r>
      <rPr>
        <i/>
        <sz val="25"/>
        <color rgb="FF0000FF"/>
        <rFont val="Times New Roman"/>
        <family val="1"/>
      </rPr>
      <t>Tiêu chuẩn đánh giá</t>
    </r>
  </si>
  <si>
    <r>
      <t xml:space="preserve">Number of samples
</t>
    </r>
    <r>
      <rPr>
        <i/>
        <sz val="25"/>
        <color rgb="FF0000FF"/>
        <rFont val="Times New Roman"/>
        <family val="1"/>
      </rPr>
      <t>Số lượng mẫu</t>
    </r>
  </si>
  <si>
    <r>
      <t xml:space="preserve">Judgment
</t>
    </r>
    <r>
      <rPr>
        <i/>
        <sz val="25"/>
        <color rgb="FF0000FF"/>
        <rFont val="Times New Roman"/>
        <family val="1"/>
      </rPr>
      <t>Đánh giá</t>
    </r>
  </si>
  <si>
    <r>
      <t xml:space="preserve">Appearance checking/
</t>
    </r>
    <r>
      <rPr>
        <i/>
        <sz val="25"/>
        <color rgb="FF0000FF"/>
        <rFont val="Times New Roman"/>
        <family val="1"/>
      </rPr>
      <t>Kiểm tra ngoại quan</t>
    </r>
  </si>
  <si>
    <r>
      <t xml:space="preserve">1.3- Nơi sản xuất : </t>
    </r>
    <r>
      <rPr>
        <sz val="25"/>
        <color rgb="FF0000FF"/>
        <rFont val="Times New Roman"/>
        <family val="1"/>
      </rPr>
      <t>VNM</t>
    </r>
  </si>
  <si>
    <r>
      <t xml:space="preserve">Insulation
 resistance
</t>
    </r>
    <r>
      <rPr>
        <i/>
        <sz val="25"/>
        <color rgb="FF0000FF"/>
        <rFont val="Times New Roman"/>
        <family val="1"/>
      </rPr>
      <t>Điện trở cách điện</t>
    </r>
  </si>
  <si>
    <r>
      <t xml:space="preserve">Withstand
 voltage
</t>
    </r>
    <r>
      <rPr>
        <i/>
        <sz val="25"/>
        <color rgb="FF0000FF"/>
        <rFont val="Times New Roman"/>
        <family val="1"/>
      </rPr>
      <t>Điện áp chịu đựng</t>
    </r>
  </si>
  <si>
    <r>
      <t xml:space="preserve">Coil resistance
</t>
    </r>
    <r>
      <rPr>
        <i/>
        <sz val="25"/>
        <color rgb="FF0000FF"/>
        <rFont val="Times New Roman"/>
        <family val="1"/>
      </rPr>
      <t>Điện trở cuộn dây</t>
    </r>
  </si>
  <si>
    <r>
      <t xml:space="preserve">Operate Voltage
</t>
    </r>
    <r>
      <rPr>
        <i/>
        <sz val="25"/>
        <color rgb="FF0000FF"/>
        <rFont val="Times New Roman"/>
        <family val="1"/>
      </rPr>
      <t>Điện áp đóng tiếp điểm</t>
    </r>
  </si>
  <si>
    <r>
      <t xml:space="preserve">Release Voltage
</t>
    </r>
    <r>
      <rPr>
        <i/>
        <sz val="25"/>
        <color rgb="FF0000FF"/>
        <rFont val="Times New Roman"/>
        <family val="1"/>
      </rPr>
      <t>Điện áp mở tiếp điểm</t>
    </r>
  </si>
  <si>
    <r>
      <t xml:space="preserve">★ Contact contact
 resistance
</t>
    </r>
    <r>
      <rPr>
        <i/>
        <sz val="25"/>
        <color rgb="FF0000FF"/>
        <rFont val="Times New Roman"/>
        <family val="1"/>
      </rPr>
      <t xml:space="preserve">Điện trở tiếp xúc của tiếp điểm </t>
    </r>
  </si>
  <si>
    <r>
      <t xml:space="preserve">Operate time
</t>
    </r>
    <r>
      <rPr>
        <i/>
        <sz val="25"/>
        <color rgb="FF0000FF"/>
        <rFont val="Times New Roman"/>
        <family val="1"/>
      </rPr>
      <t>Thời gian đóng tiếp điểm</t>
    </r>
  </si>
  <si>
    <r>
      <t xml:space="preserve">Release time
</t>
    </r>
    <r>
      <rPr>
        <i/>
        <sz val="25"/>
        <color rgb="FF0000FF"/>
        <rFont val="Times New Roman"/>
        <family val="1"/>
      </rPr>
      <t>Thời gian mở tiếp điểm</t>
    </r>
  </si>
  <si>
    <r>
      <t xml:space="preserve">Operate  bounce
</t>
    </r>
    <r>
      <rPr>
        <i/>
        <sz val="25"/>
        <color rgb="FF0000FF"/>
        <rFont val="Times New Roman"/>
        <family val="1"/>
      </rPr>
      <t>Thời gian nảy lên khi tiếp xúc</t>
    </r>
  </si>
  <si>
    <r>
      <t>Off bounce /</t>
    </r>
    <r>
      <rPr>
        <i/>
        <sz val="25"/>
        <color rgb="FF0000FF"/>
        <rFont val="Times New Roman"/>
        <family val="1"/>
      </rPr>
      <t>Thời gian tiếp điểm nảy lên khi mở</t>
    </r>
  </si>
  <si>
    <r>
      <t xml:space="preserve">1.Ống đóng gói:
  Không biến dạng, không biến màu, không bavia, không bị hư hại
 2.Nút ống:
 </t>
    </r>
    <r>
      <rPr>
        <i/>
        <sz val="25"/>
        <color rgb="FF0000FF"/>
        <rFont val="Times New Roman"/>
        <family val="1"/>
      </rPr>
      <t>Đúng màu và đúng hướng</t>
    </r>
    <r>
      <rPr>
        <sz val="25"/>
        <rFont val="Times New Roman"/>
        <family val="1"/>
      </rPr>
      <t xml:space="preserve">
</t>
    </r>
    <r>
      <rPr>
        <i/>
        <sz val="25"/>
        <color rgb="FF0000FF"/>
        <rFont val="Times New Roman"/>
        <family val="1"/>
      </rPr>
      <t xml:space="preserve">Sản phẩm được xếp đúng chiều trong ống  </t>
    </r>
  </si>
  <si>
    <t xml:space="preserve">
1. Kiểm tra tem: Đúng vị trí,đúng số lượng,đúng mã,đúng date code,dấu hiệu nhận biết RoHS
2.Kiểm tra thùng carton:Không bị hỏng , rách
</t>
  </si>
  <si>
    <r>
      <t xml:space="preserve">Contact resistance COM-NO2
</t>
    </r>
    <r>
      <rPr>
        <i/>
        <sz val="11"/>
        <color rgb="FF0000CC"/>
        <rFont val="Times New Roman"/>
        <family val="1"/>
      </rPr>
      <t xml:space="preserve">Điện trở tiếp xúc của tiếp điểm </t>
    </r>
  </si>
  <si>
    <r>
      <t xml:space="preserve">Contact resistance COM-NO1
</t>
    </r>
    <r>
      <rPr>
        <i/>
        <sz val="11"/>
        <color rgb="FF0000CC"/>
        <rFont val="Times New Roman"/>
        <family val="1"/>
      </rPr>
      <t xml:space="preserve">Điện trở tiếp xúc của tiếp điểm </t>
    </r>
  </si>
  <si>
    <t>SEW</t>
  </si>
  <si>
    <t>ACTL3DF3</t>
  </si>
  <si>
    <t>Số box kiểm tra:  1.2-D</t>
  </si>
  <si>
    <t>Vinh</t>
  </si>
  <si>
    <t>21207V1</t>
  </si>
  <si>
    <t>Airtight
inspection
Kiểm tra dò khí</t>
  </si>
  <si>
    <t>( Chỉ sử dụng cho loại dán kín). Fluorocarbon
Nhiệt độ chất lỏng 85 ~ 90 ˚C; Độ xuyên sâu  50±5mm ; Thời gian 60s; Không có bong bóng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</si>
</sst>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_ "/>
    <numFmt numFmtId="165" formatCode="0.0_);[Red]\(0.0\)"/>
    <numFmt numFmtId="166" formatCode="0.00_);[Red]\(0.00\)"/>
    <numFmt numFmtId="167" formatCode="0.00_ "/>
    <numFmt numFmtId="168" formatCode="[$-409]d\-mmm\-yy;@"/>
    <numFmt numFmtId="169" formatCode="m/d;@"/>
  </numFmts>
  <fonts count="27">
    <font>
      <sz val="11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2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i/>
      <sz val="11"/>
      <color rgb="FF0000CC"/>
      <name val="Times New Roman"/>
      <family val="1"/>
    </font>
    <font>
      <sz val="11"/>
      <name val="Symbol"/>
      <family val="1"/>
      <charset val="2"/>
    </font>
    <font>
      <sz val="11"/>
      <color rgb="FFFF0000"/>
      <name val="Times New Roman"/>
      <family val="1"/>
    </font>
    <font>
      <b/>
      <sz val="30"/>
      <name val="Times New Roman"/>
      <family val="1"/>
    </font>
    <font>
      <b/>
      <i/>
      <sz val="30"/>
      <color rgb="FF0000FF"/>
      <name val="Times New Roman"/>
      <family val="1"/>
    </font>
    <font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60"/>
      <name val="Times New Roman"/>
      <family val="1"/>
    </font>
    <font>
      <sz val="11"/>
      <name val="ＭＳ Ｐゴシック"/>
      <family val="3"/>
      <charset val="128"/>
    </font>
    <font>
      <sz val="25"/>
      <name val="Times New Roman"/>
      <family val="1"/>
    </font>
    <font>
      <i/>
      <sz val="25"/>
      <color rgb="FF0000FF"/>
      <name val="Times New Roman"/>
      <family val="1"/>
    </font>
    <font>
      <i/>
      <sz val="25"/>
      <color rgb="FF0000CC"/>
      <name val="Times New Roman"/>
      <family val="1"/>
    </font>
    <font>
      <sz val="25"/>
      <color rgb="FFFF0000"/>
      <name val="Times New Roman"/>
      <family val="1"/>
    </font>
    <font>
      <sz val="25"/>
      <color rgb="FF0000FF"/>
      <name val="Times New Roman"/>
      <family val="1"/>
    </font>
    <font>
      <sz val="25"/>
      <color theme="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8" fillId="0" borderId="0"/>
  </cellStyleXfs>
  <cellXfs count="280">
    <xf numFmtId="0" fontId="0" fillId="0" borderId="0" xfId="0"/>
    <xf numFmtId="0" fontId="3" fillId="0" borderId="0" xfId="1" applyFont="1" applyProtection="1">
      <protection locked="0"/>
    </xf>
    <xf numFmtId="0" fontId="5" fillId="0" borderId="0" xfId="2" applyFont="1" applyBorder="1" applyAlignment="1" applyProtection="1">
      <alignment vertical="center"/>
      <protection locked="0"/>
    </xf>
    <xf numFmtId="0" fontId="6" fillId="0" borderId="0" xfId="2" applyFont="1" applyAlignment="1" applyProtection="1">
      <alignment horizontal="center" vertical="top"/>
      <protection locked="0"/>
    </xf>
    <xf numFmtId="0" fontId="3" fillId="0" borderId="0" xfId="2" applyFont="1" applyAlignment="1" applyProtection="1">
      <alignment horizontal="center"/>
      <protection locked="0"/>
    </xf>
    <xf numFmtId="0" fontId="6" fillId="0" borderId="0" xfId="2" applyFont="1" applyBorder="1" applyAlignment="1" applyProtection="1">
      <alignment horizontal="center" vertical="top"/>
      <protection locked="0"/>
    </xf>
    <xf numFmtId="0" fontId="3" fillId="0" borderId="0" xfId="3" applyFont="1" applyAlignment="1" applyProtection="1">
      <alignment horizontal="center"/>
      <protection locked="0"/>
    </xf>
    <xf numFmtId="164" fontId="3" fillId="0" borderId="0" xfId="3" applyNumberFormat="1" applyFont="1" applyAlignment="1" applyProtection="1">
      <alignment horizontal="center"/>
      <protection locked="0"/>
    </xf>
    <xf numFmtId="0" fontId="8" fillId="0" borderId="3" xfId="3" applyFont="1" applyBorder="1" applyAlignment="1" applyProtection="1">
      <alignment horizontal="center" vertical="center" wrapText="1"/>
      <protection locked="0"/>
    </xf>
    <xf numFmtId="0" fontId="8" fillId="0" borderId="16" xfId="3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 applyProtection="1">
      <alignment horizontal="center" vertical="center" wrapText="1"/>
      <protection locked="0"/>
    </xf>
    <xf numFmtId="0" fontId="8" fillId="0" borderId="40" xfId="3" applyFont="1" applyBorder="1" applyAlignment="1" applyProtection="1">
      <alignment horizontal="center" vertical="center" wrapText="1"/>
      <protection locked="0"/>
    </xf>
    <xf numFmtId="165" fontId="8" fillId="0" borderId="41" xfId="3" applyNumberFormat="1" applyFont="1" applyBorder="1" applyAlignment="1" applyProtection="1">
      <alignment horizontal="center" vertical="center" wrapText="1"/>
      <protection locked="0"/>
    </xf>
    <xf numFmtId="0" fontId="8" fillId="0" borderId="41" xfId="2" applyFont="1" applyBorder="1" applyAlignment="1" applyProtection="1">
      <alignment horizontal="center" vertical="center" shrinkToFit="1"/>
      <protection locked="0"/>
    </xf>
    <xf numFmtId="0" fontId="8" fillId="0" borderId="42" xfId="2" applyFont="1" applyBorder="1" applyAlignment="1" applyProtection="1">
      <alignment horizontal="center" vertical="center"/>
      <protection locked="0"/>
    </xf>
    <xf numFmtId="0" fontId="8" fillId="0" borderId="42" xfId="2" applyFont="1" applyBorder="1" applyAlignment="1" applyProtection="1">
      <alignment horizontal="center" vertical="center" wrapText="1"/>
      <protection locked="0"/>
    </xf>
    <xf numFmtId="0" fontId="8" fillId="0" borderId="43" xfId="3" applyFont="1" applyBorder="1" applyAlignment="1" applyProtection="1">
      <alignment horizontal="center" vertical="center" wrapText="1"/>
      <protection locked="0"/>
    </xf>
    <xf numFmtId="165" fontId="8" fillId="0" borderId="44" xfId="3" applyNumberFormat="1" applyFont="1" applyBorder="1" applyAlignment="1" applyProtection="1">
      <alignment horizontal="center" vertical="center" wrapText="1"/>
      <protection locked="0"/>
    </xf>
    <xf numFmtId="0" fontId="8" fillId="0" borderId="44" xfId="2" applyFont="1" applyBorder="1" applyAlignment="1" applyProtection="1">
      <alignment horizontal="center" vertical="center" shrinkToFit="1"/>
      <protection locked="0"/>
    </xf>
    <xf numFmtId="0" fontId="8" fillId="0" borderId="45" xfId="2" applyFont="1" applyBorder="1" applyAlignment="1" applyProtection="1">
      <alignment horizontal="center" vertical="center"/>
      <protection locked="0"/>
    </xf>
    <xf numFmtId="0" fontId="8" fillId="0" borderId="45" xfId="2" applyFont="1" applyBorder="1" applyAlignment="1" applyProtection="1">
      <alignment horizontal="center" vertical="center" wrapText="1"/>
      <protection locked="0"/>
    </xf>
    <xf numFmtId="0" fontId="8" fillId="0" borderId="46" xfId="3" applyFont="1" applyBorder="1" applyAlignment="1" applyProtection="1">
      <alignment horizontal="center" vertical="center" wrapText="1"/>
      <protection locked="0"/>
    </xf>
    <xf numFmtId="165" fontId="8" fillId="0" borderId="47" xfId="3" applyNumberFormat="1" applyFont="1" applyBorder="1" applyAlignment="1" applyProtection="1">
      <alignment horizontal="center" vertical="center" wrapText="1"/>
      <protection locked="0"/>
    </xf>
    <xf numFmtId="0" fontId="8" fillId="0" borderId="47" xfId="2" applyFont="1" applyBorder="1" applyAlignment="1" applyProtection="1">
      <alignment horizontal="center" vertical="center" shrinkToFit="1"/>
      <protection locked="0"/>
    </xf>
    <xf numFmtId="0" fontId="8" fillId="0" borderId="48" xfId="2" applyFont="1" applyBorder="1" applyAlignment="1" applyProtection="1">
      <alignment horizontal="center" vertical="center"/>
      <protection locked="0"/>
    </xf>
    <xf numFmtId="0" fontId="8" fillId="0" borderId="48" xfId="2" applyFont="1" applyBorder="1" applyAlignment="1" applyProtection="1">
      <alignment horizontal="center" vertical="center" wrapText="1"/>
      <protection locked="0"/>
    </xf>
    <xf numFmtId="0" fontId="8" fillId="0" borderId="39" xfId="3" applyFont="1" applyBorder="1" applyAlignment="1" applyProtection="1">
      <alignment horizontal="center" vertical="center" wrapText="1"/>
      <protection locked="0"/>
    </xf>
    <xf numFmtId="0" fontId="8" fillId="0" borderId="18" xfId="3" applyFont="1" applyBorder="1" applyAlignment="1" applyProtection="1">
      <alignment horizontal="center" vertical="center" wrapText="1"/>
      <protection locked="0"/>
    </xf>
    <xf numFmtId="0" fontId="8" fillId="0" borderId="18" xfId="2" applyFont="1" applyBorder="1" applyAlignment="1" applyProtection="1">
      <alignment horizontal="center" vertical="center" shrinkToFit="1"/>
      <protection locked="0"/>
    </xf>
    <xf numFmtId="0" fontId="8" fillId="0" borderId="2" xfId="2" applyFont="1" applyBorder="1" applyAlignment="1" applyProtection="1">
      <alignment horizontal="center" vertical="center"/>
      <protection locked="0"/>
    </xf>
    <xf numFmtId="0" fontId="8" fillId="0" borderId="15" xfId="2" applyFont="1" applyBorder="1" applyAlignment="1" applyProtection="1">
      <alignment horizontal="center" vertical="center" wrapText="1"/>
      <protection locked="0"/>
    </xf>
    <xf numFmtId="0" fontId="8" fillId="0" borderId="2" xfId="2" applyFont="1" applyBorder="1" applyAlignment="1" applyProtection="1">
      <alignment vertical="center" wrapText="1"/>
      <protection locked="0"/>
    </xf>
    <xf numFmtId="0" fontId="8" fillId="0" borderId="39" xfId="3" applyFont="1" applyBorder="1" applyAlignment="1" applyProtection="1">
      <alignment horizontal="center" vertical="center"/>
      <protection locked="0"/>
    </xf>
    <xf numFmtId="0" fontId="3" fillId="0" borderId="0" xfId="1" applyFont="1"/>
    <xf numFmtId="0" fontId="1" fillId="0" borderId="0" xfId="1"/>
    <xf numFmtId="0" fontId="14" fillId="0" borderId="0" xfId="1" applyFont="1" applyAlignment="1">
      <alignment wrapText="1"/>
    </xf>
    <xf numFmtId="0" fontId="3" fillId="0" borderId="0" xfId="1" applyFont="1" applyFill="1"/>
    <xf numFmtId="0" fontId="1" fillId="0" borderId="0" xfId="1" applyFill="1"/>
    <xf numFmtId="0" fontId="15" fillId="0" borderId="3" xfId="1" applyFont="1" applyBorder="1" applyAlignment="1">
      <alignment vertical="center"/>
    </xf>
    <xf numFmtId="0" fontId="15" fillId="0" borderId="4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5" fillId="0" borderId="0" xfId="1" applyFont="1" applyBorder="1"/>
    <xf numFmtId="0" fontId="15" fillId="0" borderId="0" xfId="1" applyFont="1" applyBorder="1" applyAlignment="1"/>
    <xf numFmtId="0" fontId="15" fillId="0" borderId="9" xfId="1" applyFont="1" applyBorder="1" applyAlignment="1"/>
    <xf numFmtId="0" fontId="15" fillId="0" borderId="10" xfId="1" applyFont="1" applyBorder="1" applyAlignment="1"/>
    <xf numFmtId="0" fontId="16" fillId="0" borderId="10" xfId="1" applyFont="1" applyBorder="1" applyAlignment="1">
      <alignment vertical="center"/>
    </xf>
    <xf numFmtId="0" fontId="15" fillId="0" borderId="24" xfId="1" applyFont="1" applyBorder="1" applyAlignment="1">
      <alignment vertical="center" wrapText="1"/>
    </xf>
    <xf numFmtId="0" fontId="15" fillId="0" borderId="24" xfId="1" applyFont="1" applyBorder="1" applyAlignment="1" applyProtection="1">
      <alignment vertical="top"/>
      <protection locked="0"/>
    </xf>
    <xf numFmtId="169" fontId="15" fillId="0" borderId="24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0" fontId="8" fillId="0" borderId="43" xfId="2" applyFont="1" applyBorder="1" applyAlignment="1" applyProtection="1">
      <alignment horizontal="center" vertical="center"/>
      <protection locked="0"/>
    </xf>
    <xf numFmtId="0" fontId="8" fillId="0" borderId="72" xfId="2" applyFont="1" applyBorder="1" applyAlignment="1" applyProtection="1">
      <alignment horizontal="center" vertical="center"/>
      <protection locked="0"/>
    </xf>
    <xf numFmtId="0" fontId="8" fillId="3" borderId="40" xfId="3" applyFont="1" applyFill="1" applyBorder="1" applyAlignment="1" applyProtection="1">
      <alignment horizontal="center" vertical="center"/>
    </xf>
    <xf numFmtId="167" fontId="8" fillId="3" borderId="41" xfId="3" applyNumberFormat="1" applyFont="1" applyFill="1" applyBorder="1" applyAlignment="1" applyProtection="1">
      <alignment horizontal="center" vertical="center"/>
    </xf>
    <xf numFmtId="0" fontId="8" fillId="3" borderId="43" xfId="3" applyFont="1" applyFill="1" applyBorder="1" applyAlignment="1" applyProtection="1">
      <alignment horizontal="center" vertical="center"/>
    </xf>
    <xf numFmtId="167" fontId="8" fillId="3" borderId="44" xfId="3" applyNumberFormat="1" applyFont="1" applyFill="1" applyBorder="1" applyAlignment="1" applyProtection="1">
      <alignment horizontal="center" vertical="center"/>
    </xf>
    <xf numFmtId="0" fontId="8" fillId="3" borderId="72" xfId="3" applyFont="1" applyFill="1" applyBorder="1" applyAlignment="1" applyProtection="1">
      <alignment horizontal="center" vertical="center"/>
    </xf>
    <xf numFmtId="166" fontId="8" fillId="0" borderId="44" xfId="0" applyNumberFormat="1" applyFont="1" applyBorder="1" applyAlignment="1" applyProtection="1">
      <alignment horizontal="center" vertical="center"/>
      <protection locked="0"/>
    </xf>
    <xf numFmtId="165" fontId="8" fillId="0" borderId="45" xfId="0" applyNumberFormat="1" applyFont="1" applyBorder="1" applyAlignment="1" applyProtection="1">
      <alignment horizontal="center" vertical="center"/>
      <protection locked="0"/>
    </xf>
    <xf numFmtId="166" fontId="8" fillId="0" borderId="45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5" fillId="0" borderId="10" xfId="0" applyFont="1" applyBorder="1" applyAlignment="1"/>
    <xf numFmtId="0" fontId="14" fillId="0" borderId="7" xfId="1" applyFont="1" applyBorder="1" applyAlignment="1"/>
    <xf numFmtId="0" fontId="14" fillId="0" borderId="0" xfId="1" applyFont="1" applyBorder="1" applyAlignment="1"/>
    <xf numFmtId="0" fontId="8" fillId="0" borderId="5" xfId="2" applyFont="1" applyBorder="1" applyAlignment="1" applyProtection="1">
      <alignment horizontal="center" vertical="center" wrapText="1"/>
      <protection locked="0"/>
    </xf>
    <xf numFmtId="0" fontId="8" fillId="2" borderId="16" xfId="3" applyFont="1" applyFill="1" applyBorder="1" applyAlignment="1" applyProtection="1">
      <alignment horizontal="center" vertical="center"/>
    </xf>
    <xf numFmtId="0" fontId="8" fillId="0" borderId="70" xfId="2" applyFont="1" applyBorder="1" applyAlignment="1" applyProtection="1">
      <alignment horizontal="center" vertical="center" wrapText="1"/>
      <protection locked="0"/>
    </xf>
    <xf numFmtId="0" fontId="8" fillId="0" borderId="71" xfId="2" applyFont="1" applyBorder="1" applyAlignment="1" applyProtection="1">
      <alignment horizontal="center" vertical="center" wrapText="1"/>
      <protection locked="0"/>
    </xf>
    <xf numFmtId="0" fontId="8" fillId="0" borderId="75" xfId="2" applyFont="1" applyBorder="1" applyAlignment="1" applyProtection="1">
      <alignment horizontal="center" vertical="center" wrapText="1"/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166" fontId="8" fillId="0" borderId="70" xfId="0" applyNumberFormat="1" applyFont="1" applyBorder="1" applyAlignment="1" applyProtection="1">
      <alignment horizontal="center" vertical="center"/>
      <protection locked="0"/>
    </xf>
    <xf numFmtId="166" fontId="8" fillId="0" borderId="71" xfId="0" applyNumberFormat="1" applyFont="1" applyBorder="1" applyAlignment="1" applyProtection="1">
      <alignment horizontal="center" vertical="center"/>
      <protection locked="0"/>
    </xf>
    <xf numFmtId="166" fontId="8" fillId="0" borderId="73" xfId="0" applyNumberFormat="1" applyFont="1" applyBorder="1" applyAlignment="1" applyProtection="1">
      <alignment horizontal="center" vertical="center"/>
      <protection locked="0"/>
    </xf>
    <xf numFmtId="167" fontId="8" fillId="3" borderId="70" xfId="3" applyNumberFormat="1" applyFont="1" applyFill="1" applyBorder="1" applyAlignment="1" applyProtection="1">
      <alignment horizontal="center" vertical="center"/>
    </xf>
    <xf numFmtId="167" fontId="8" fillId="3" borderId="71" xfId="3" applyNumberFormat="1" applyFont="1" applyFill="1" applyBorder="1" applyAlignment="1" applyProtection="1">
      <alignment horizontal="center" vertical="center"/>
    </xf>
    <xf numFmtId="0" fontId="8" fillId="0" borderId="76" xfId="2" applyFont="1" applyBorder="1" applyAlignment="1" applyProtection="1">
      <alignment horizontal="center" vertical="center"/>
      <protection locked="0"/>
    </xf>
    <xf numFmtId="0" fontId="8" fillId="0" borderId="77" xfId="2" applyFont="1" applyBorder="1" applyAlignment="1" applyProtection="1">
      <alignment horizontal="center" vertical="top"/>
      <protection locked="0"/>
    </xf>
    <xf numFmtId="0" fontId="8" fillId="0" borderId="78" xfId="2" applyFont="1" applyBorder="1" applyAlignment="1" applyProtection="1">
      <alignment horizontal="center" vertical="top"/>
      <protection locked="0"/>
    </xf>
    <xf numFmtId="0" fontId="3" fillId="0" borderId="37" xfId="1" applyFont="1" applyBorder="1" applyProtection="1">
      <protection locked="0"/>
    </xf>
    <xf numFmtId="0" fontId="6" fillId="0" borderId="79" xfId="2" applyFont="1" applyFill="1" applyBorder="1" applyAlignment="1" applyProtection="1">
      <alignment vertical="top"/>
      <protection locked="0"/>
    </xf>
    <xf numFmtId="0" fontId="6" fillId="0" borderId="31" xfId="2" applyFont="1" applyFill="1" applyBorder="1" applyAlignment="1" applyProtection="1">
      <alignment vertical="top"/>
      <protection locked="0"/>
    </xf>
    <xf numFmtId="169" fontId="8" fillId="0" borderId="80" xfId="1" applyNumberFormat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28" xfId="1" applyFont="1" applyBorder="1" applyAlignment="1">
      <alignment vertical="center"/>
    </xf>
    <xf numFmtId="164" fontId="22" fillId="0" borderId="18" xfId="1" applyNumberFormat="1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/>
    </xf>
    <xf numFmtId="0" fontId="22" fillId="0" borderId="1" xfId="1" applyFont="1" applyBorder="1" applyAlignment="1">
      <alignment horizontal="center" vertical="center"/>
    </xf>
    <xf numFmtId="0" fontId="19" fillId="0" borderId="52" xfId="1" applyFont="1" applyBorder="1" applyAlignment="1">
      <alignment horizontal="center" vertical="center" wrapText="1"/>
    </xf>
    <xf numFmtId="0" fontId="19" fillId="3" borderId="52" xfId="1" applyFont="1" applyFill="1" applyBorder="1" applyAlignment="1">
      <alignment horizontal="center" vertical="center" wrapText="1"/>
    </xf>
    <xf numFmtId="0" fontId="19" fillId="0" borderId="53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0" xfId="1" applyFont="1" applyBorder="1" applyAlignment="1">
      <alignment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57" xfId="1" applyFont="1" applyBorder="1" applyAlignment="1">
      <alignment vertical="center" wrapText="1"/>
    </xf>
    <xf numFmtId="0" fontId="19" fillId="0" borderId="3" xfId="1" applyFont="1" applyBorder="1" applyAlignment="1">
      <alignment horizontal="center" vertical="center"/>
    </xf>
    <xf numFmtId="0" fontId="19" fillId="0" borderId="1" xfId="4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 wrapText="1"/>
    </xf>
    <xf numFmtId="0" fontId="19" fillId="0" borderId="18" xfId="2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5" fillId="0" borderId="1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165" fontId="8" fillId="0" borderId="45" xfId="1" applyNumberFormat="1" applyFont="1" applyBorder="1" applyAlignment="1" applyProtection="1">
      <alignment horizontal="center" vertical="center"/>
      <protection locked="0"/>
    </xf>
    <xf numFmtId="166" fontId="8" fillId="0" borderId="81" xfId="0" applyNumberFormat="1" applyFont="1" applyBorder="1" applyAlignment="1" applyProtection="1">
      <alignment horizontal="center" vertical="center"/>
      <protection locked="0"/>
    </xf>
    <xf numFmtId="165" fontId="8" fillId="0" borderId="81" xfId="0" applyNumberFormat="1" applyFont="1" applyBorder="1" applyAlignment="1" applyProtection="1">
      <alignment horizontal="center" vertical="center"/>
      <protection locked="0"/>
    </xf>
    <xf numFmtId="166" fontId="8" fillId="0" borderId="55" xfId="0" applyNumberFormat="1" applyFont="1" applyBorder="1" applyAlignment="1" applyProtection="1">
      <alignment horizontal="center" vertical="center"/>
      <protection locked="0"/>
    </xf>
    <xf numFmtId="165" fontId="8" fillId="0" borderId="81" xfId="1" applyNumberFormat="1" applyFont="1" applyBorder="1" applyAlignment="1" applyProtection="1">
      <alignment horizontal="center" vertical="center"/>
      <protection locked="0"/>
    </xf>
    <xf numFmtId="0" fontId="26" fillId="0" borderId="40" xfId="2" applyFont="1" applyBorder="1" applyAlignment="1" applyProtection="1">
      <alignment horizontal="center" vertical="center"/>
      <protection locked="0"/>
    </xf>
    <xf numFmtId="166" fontId="8" fillId="0" borderId="82" xfId="0" applyNumberFormat="1" applyFont="1" applyBorder="1" applyAlignment="1" applyProtection="1">
      <alignment horizontal="center" vertical="center"/>
      <protection locked="0"/>
    </xf>
    <xf numFmtId="167" fontId="8" fillId="3" borderId="59" xfId="3" applyNumberFormat="1" applyFont="1" applyFill="1" applyBorder="1" applyAlignment="1" applyProtection="1">
      <alignment horizontal="center" vertical="center"/>
    </xf>
    <xf numFmtId="167" fontId="8" fillId="3" borderId="73" xfId="3" applyNumberFormat="1" applyFont="1" applyFill="1" applyBorder="1" applyAlignment="1" applyProtection="1">
      <alignment horizontal="center" vertical="center"/>
    </xf>
    <xf numFmtId="0" fontId="19" fillId="0" borderId="1" xfId="3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7" xfId="1" applyFont="1" applyBorder="1" applyAlignment="1">
      <alignment horizontal="left" vertical="center" wrapText="1"/>
    </xf>
    <xf numFmtId="0" fontId="19" fillId="0" borderId="51" xfId="1" applyFont="1" applyBorder="1" applyAlignment="1">
      <alignment horizontal="left" vertical="center" wrapText="1"/>
    </xf>
    <xf numFmtId="0" fontId="19" fillId="0" borderId="52" xfId="1" applyFont="1" applyBorder="1" applyAlignment="1">
      <alignment horizontal="left" vertical="center" wrapText="1"/>
    </xf>
    <xf numFmtId="0" fontId="19" fillId="0" borderId="53" xfId="1" applyFont="1" applyBorder="1" applyAlignment="1">
      <alignment horizontal="left" vertical="center" wrapText="1"/>
    </xf>
    <xf numFmtId="0" fontId="19" fillId="0" borderId="44" xfId="1" applyFont="1" applyBorder="1" applyAlignment="1">
      <alignment horizontal="center" vertical="center" wrapText="1"/>
    </xf>
    <xf numFmtId="0" fontId="19" fillId="0" borderId="52" xfId="1" applyFont="1" applyBorder="1" applyAlignment="1">
      <alignment horizontal="center" vertical="center" wrapText="1"/>
    </xf>
    <xf numFmtId="0" fontId="19" fillId="0" borderId="54" xfId="1" applyFont="1" applyBorder="1" applyAlignment="1">
      <alignment horizontal="center" vertical="center" wrapText="1"/>
    </xf>
    <xf numFmtId="0" fontId="19" fillId="0" borderId="47" xfId="1" applyFont="1" applyBorder="1" applyAlignment="1">
      <alignment horizontal="center" vertical="center" wrapText="1"/>
    </xf>
    <xf numFmtId="0" fontId="19" fillId="0" borderId="51" xfId="1" applyFont="1" applyBorder="1" applyAlignment="1">
      <alignment horizontal="center" vertical="center" wrapText="1"/>
    </xf>
    <xf numFmtId="0" fontId="19" fillId="0" borderId="56" xfId="1" applyFont="1" applyBorder="1" applyAlignment="1">
      <alignment horizontal="center" vertical="center" wrapText="1"/>
    </xf>
    <xf numFmtId="0" fontId="19" fillId="0" borderId="55" xfId="1" applyFont="1" applyBorder="1" applyAlignment="1">
      <alignment horizontal="center" vertical="center" wrapText="1"/>
    </xf>
    <xf numFmtId="0" fontId="19" fillId="0" borderId="57" xfId="1" applyFont="1" applyBorder="1" applyAlignment="1">
      <alignment horizontal="center" vertical="center" wrapText="1"/>
    </xf>
    <xf numFmtId="0" fontId="19" fillId="0" borderId="58" xfId="1" applyFont="1" applyBorder="1" applyAlignment="1">
      <alignment horizontal="center" vertical="center" wrapText="1"/>
    </xf>
    <xf numFmtId="0" fontId="19" fillId="0" borderId="18" xfId="1" applyFont="1" applyBorder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 wrapText="1"/>
    </xf>
    <xf numFmtId="49" fontId="19" fillId="0" borderId="6" xfId="1" applyNumberFormat="1" applyFont="1" applyBorder="1" applyAlignment="1">
      <alignment horizontal="center"/>
    </xf>
    <xf numFmtId="49" fontId="19" fillId="0" borderId="5" xfId="1" applyNumberFormat="1" applyFont="1" applyBorder="1" applyAlignment="1">
      <alignment horizontal="center"/>
    </xf>
    <xf numFmtId="49" fontId="19" fillId="0" borderId="13" xfId="1" applyNumberFormat="1" applyFont="1" applyBorder="1" applyAlignment="1">
      <alignment horizontal="center"/>
    </xf>
    <xf numFmtId="49" fontId="19" fillId="0" borderId="33" xfId="1" applyNumberFormat="1" applyFont="1" applyBorder="1" applyAlignment="1">
      <alignment horizontal="center"/>
    </xf>
    <xf numFmtId="0" fontId="19" fillId="0" borderId="15" xfId="1" applyFont="1" applyBorder="1" applyAlignment="1">
      <alignment horizontal="center" vertical="center" wrapText="1"/>
    </xf>
    <xf numFmtId="0" fontId="19" fillId="0" borderId="28" xfId="1" applyFont="1" applyBorder="1" applyAlignment="1">
      <alignment horizontal="center" vertical="center"/>
    </xf>
    <xf numFmtId="168" fontId="22" fillId="0" borderId="18" xfId="1" applyNumberFormat="1" applyFont="1" applyBorder="1" applyAlignment="1">
      <alignment horizontal="center" vertical="center"/>
    </xf>
    <xf numFmtId="168" fontId="22" fillId="0" borderId="28" xfId="1" applyNumberFormat="1" applyFont="1" applyBorder="1" applyAlignment="1">
      <alignment horizontal="center" vertical="center"/>
    </xf>
    <xf numFmtId="168" fontId="22" fillId="0" borderId="21" xfId="1" applyNumberFormat="1" applyFont="1" applyBorder="1" applyAlignment="1">
      <alignment horizontal="center" vertical="center"/>
    </xf>
    <xf numFmtId="0" fontId="19" fillId="0" borderId="28" xfId="1" applyFont="1" applyBorder="1" applyAlignment="1">
      <alignment horizontal="center" vertical="center" wrapText="1"/>
    </xf>
    <xf numFmtId="0" fontId="19" fillId="0" borderId="16" xfId="1" applyFont="1" applyBorder="1" applyAlignment="1">
      <alignment horizontal="center" vertical="center"/>
    </xf>
    <xf numFmtId="0" fontId="19" fillId="0" borderId="35" xfId="1" applyFont="1" applyBorder="1" applyAlignment="1">
      <alignment horizontal="center" vertical="center"/>
    </xf>
    <xf numFmtId="0" fontId="19" fillId="0" borderId="29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 wrapText="1"/>
    </xf>
    <xf numFmtId="0" fontId="19" fillId="0" borderId="36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4" xfId="1" applyFont="1" applyBorder="1" applyAlignment="1">
      <alignment horizontal="center" vertical="center" wrapText="1"/>
    </xf>
    <xf numFmtId="0" fontId="19" fillId="0" borderId="25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 wrapText="1"/>
    </xf>
    <xf numFmtId="0" fontId="19" fillId="0" borderId="0" xfId="1" applyFont="1" applyBorder="1" applyAlignment="1">
      <alignment horizontal="center" vertical="center" wrapText="1"/>
    </xf>
    <xf numFmtId="0" fontId="19" fillId="0" borderId="37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27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14" fontId="22" fillId="0" borderId="18" xfId="1" applyNumberFormat="1" applyFont="1" applyBorder="1" applyAlignment="1">
      <alignment horizontal="center" vertical="center"/>
    </xf>
    <xf numFmtId="14" fontId="22" fillId="0" borderId="28" xfId="1" applyNumberFormat="1" applyFont="1" applyBorder="1" applyAlignment="1">
      <alignment horizontal="center" vertical="center"/>
    </xf>
    <xf numFmtId="14" fontId="22" fillId="0" borderId="21" xfId="1" applyNumberFormat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28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9" fillId="0" borderId="21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 wrapText="1"/>
    </xf>
    <xf numFmtId="0" fontId="19" fillId="0" borderId="55" xfId="1" applyFont="1" applyBorder="1" applyAlignment="1">
      <alignment horizontal="left" vertical="center" wrapText="1"/>
    </xf>
    <xf numFmtId="0" fontId="12" fillId="0" borderId="30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9" fillId="0" borderId="23" xfId="1" applyFont="1" applyBorder="1" applyAlignment="1">
      <alignment horizontal="center" vertical="center"/>
    </xf>
    <xf numFmtId="0" fontId="19" fillId="0" borderId="36" xfId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/>
    </xf>
    <xf numFmtId="0" fontId="19" fillId="0" borderId="41" xfId="1" applyFont="1" applyBorder="1" applyAlignment="1">
      <alignment horizontal="center" vertical="center" wrapText="1"/>
    </xf>
    <xf numFmtId="0" fontId="19" fillId="0" borderId="49" xfId="1" applyFont="1" applyBorder="1" applyAlignment="1">
      <alignment horizontal="center" vertical="center" wrapText="1"/>
    </xf>
    <xf numFmtId="0" fontId="19" fillId="0" borderId="50" xfId="1" applyFont="1" applyBorder="1" applyAlignment="1">
      <alignment horizontal="center" vertical="center" wrapText="1"/>
    </xf>
    <xf numFmtId="0" fontId="19" fillId="0" borderId="44" xfId="1" applyFont="1" applyBorder="1" applyAlignment="1">
      <alignment horizontal="left" vertical="center" wrapText="1"/>
    </xf>
    <xf numFmtId="0" fontId="23" fillId="0" borderId="52" xfId="1" applyFont="1" applyBorder="1" applyAlignment="1">
      <alignment horizontal="left" vertical="center" wrapText="1"/>
    </xf>
    <xf numFmtId="0" fontId="19" fillId="0" borderId="0" xfId="1" applyFont="1" applyBorder="1" applyAlignment="1">
      <alignment horizontal="left" vertical="center" wrapText="1"/>
    </xf>
    <xf numFmtId="0" fontId="19" fillId="0" borderId="14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 wrapText="1"/>
    </xf>
    <xf numFmtId="0" fontId="19" fillId="0" borderId="20" xfId="1" applyFont="1" applyBorder="1" applyAlignment="1">
      <alignment horizontal="center" vertical="center" wrapText="1"/>
    </xf>
    <xf numFmtId="0" fontId="19" fillId="0" borderId="12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center" vertical="center" wrapText="1"/>
    </xf>
    <xf numFmtId="0" fontId="19" fillId="0" borderId="59" xfId="0" applyFont="1" applyBorder="1" applyAlignment="1">
      <alignment horizontal="left" vertical="center" wrapText="1"/>
    </xf>
    <xf numFmtId="0" fontId="19" fillId="0" borderId="60" xfId="0" applyFont="1" applyBorder="1" applyAlignment="1">
      <alignment horizontal="left" vertical="center" wrapText="1"/>
    </xf>
    <xf numFmtId="0" fontId="19" fillId="0" borderId="61" xfId="0" applyFont="1" applyBorder="1" applyAlignment="1">
      <alignment horizontal="left" vertical="center" wrapText="1"/>
    </xf>
    <xf numFmtId="0" fontId="19" fillId="0" borderId="59" xfId="1" applyFont="1" applyBorder="1" applyAlignment="1">
      <alignment horizontal="center" vertical="center" wrapText="1"/>
    </xf>
    <xf numFmtId="0" fontId="19" fillId="0" borderId="60" xfId="1" applyFont="1" applyBorder="1" applyAlignment="1">
      <alignment horizontal="center" vertical="center" wrapText="1"/>
    </xf>
    <xf numFmtId="0" fontId="19" fillId="0" borderId="62" xfId="1" applyFont="1" applyBorder="1" applyAlignment="1">
      <alignment horizontal="center" vertical="center" wrapText="1"/>
    </xf>
    <xf numFmtId="0" fontId="19" fillId="0" borderId="18" xfId="4" applyFont="1" applyFill="1" applyBorder="1" applyAlignment="1">
      <alignment horizontal="center" vertical="center" wrapText="1"/>
    </xf>
    <xf numFmtId="0" fontId="19" fillId="0" borderId="28" xfId="4" applyFont="1" applyFill="1" applyBorder="1" applyAlignment="1">
      <alignment horizontal="center" vertical="center" wrapText="1"/>
    </xf>
    <xf numFmtId="0" fontId="19" fillId="0" borderId="21" xfId="4" applyFont="1" applyFill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/>
    </xf>
    <xf numFmtId="0" fontId="19" fillId="0" borderId="63" xfId="1" applyFont="1" applyBorder="1" applyAlignment="1">
      <alignment horizontal="center" vertical="center"/>
    </xf>
    <xf numFmtId="0" fontId="19" fillId="0" borderId="64" xfId="1" applyFont="1" applyBorder="1" applyAlignment="1">
      <alignment horizontal="center" vertical="center"/>
    </xf>
    <xf numFmtId="0" fontId="19" fillId="0" borderId="23" xfId="1" applyFont="1" applyBorder="1" applyAlignment="1">
      <alignment horizontal="center" vertical="center" wrapText="1"/>
    </xf>
    <xf numFmtId="0" fontId="19" fillId="4" borderId="55" xfId="0" applyFont="1" applyFill="1" applyBorder="1" applyAlignment="1">
      <alignment horizontal="left" vertical="center" wrapText="1"/>
    </xf>
    <xf numFmtId="0" fontId="19" fillId="4" borderId="57" xfId="0" applyFont="1" applyFill="1" applyBorder="1" applyAlignment="1">
      <alignment horizontal="left" vertical="center" wrapText="1"/>
    </xf>
    <xf numFmtId="0" fontId="19" fillId="4" borderId="74" xfId="0" applyFont="1" applyFill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19" fillId="0" borderId="57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23" fillId="0" borderId="18" xfId="1" applyFont="1" applyFill="1" applyBorder="1" applyAlignment="1">
      <alignment horizontal="center" vertical="center"/>
    </xf>
    <xf numFmtId="0" fontId="23" fillId="0" borderId="28" xfId="1" applyFont="1" applyFill="1" applyBorder="1" applyAlignment="1">
      <alignment horizontal="center" vertical="center"/>
    </xf>
    <xf numFmtId="0" fontId="23" fillId="0" borderId="21" xfId="1" applyFont="1" applyFill="1" applyBorder="1" applyAlignment="1">
      <alignment horizontal="center" vertical="center"/>
    </xf>
    <xf numFmtId="0" fontId="19" fillId="2" borderId="18" xfId="1" applyFont="1" applyFill="1" applyBorder="1" applyAlignment="1">
      <alignment horizontal="center" vertical="center" wrapText="1"/>
    </xf>
    <xf numFmtId="0" fontId="19" fillId="2" borderId="28" xfId="1" applyFont="1" applyFill="1" applyBorder="1" applyAlignment="1">
      <alignment horizontal="center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28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left" vertical="center" wrapText="1"/>
    </xf>
    <xf numFmtId="0" fontId="19" fillId="0" borderId="38" xfId="1" applyFont="1" applyFill="1" applyBorder="1" applyAlignment="1">
      <alignment horizontal="center" vertical="center"/>
    </xf>
    <xf numFmtId="0" fontId="19" fillId="0" borderId="67" xfId="1" applyFont="1" applyFill="1" applyBorder="1" applyAlignment="1">
      <alignment horizontal="center" vertical="center"/>
    </xf>
    <xf numFmtId="0" fontId="19" fillId="0" borderId="68" xfId="1" applyFont="1" applyFill="1" applyBorder="1" applyAlignment="1">
      <alignment horizontal="center" vertical="center"/>
    </xf>
    <xf numFmtId="0" fontId="16" fillId="0" borderId="18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69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19" fillId="0" borderId="19" xfId="2" applyFont="1" applyFill="1" applyBorder="1" applyAlignment="1">
      <alignment horizontal="center" vertical="center" wrapText="1"/>
    </xf>
    <xf numFmtId="0" fontId="19" fillId="0" borderId="17" xfId="2" applyFont="1" applyFill="1" applyBorder="1" applyAlignment="1">
      <alignment horizontal="center" vertical="center" wrapText="1"/>
    </xf>
    <xf numFmtId="0" fontId="19" fillId="0" borderId="27" xfId="2" applyFont="1" applyFill="1" applyBorder="1" applyAlignment="1">
      <alignment horizontal="center" vertical="center" wrapText="1"/>
    </xf>
    <xf numFmtId="0" fontId="19" fillId="0" borderId="22" xfId="1" applyFont="1" applyFill="1" applyBorder="1" applyAlignment="1">
      <alignment horizontal="center" vertical="center"/>
    </xf>
    <xf numFmtId="0" fontId="19" fillId="0" borderId="63" xfId="1" applyFont="1" applyFill="1" applyBorder="1" applyAlignment="1">
      <alignment horizontal="center" vertical="center"/>
    </xf>
    <xf numFmtId="0" fontId="19" fillId="0" borderId="64" xfId="1" applyFont="1" applyFill="1" applyBorder="1" applyAlignment="1">
      <alignment horizontal="center" vertical="center"/>
    </xf>
    <xf numFmtId="0" fontId="19" fillId="0" borderId="18" xfId="3" applyFont="1" applyFill="1" applyBorder="1" applyAlignment="1">
      <alignment horizontal="center" vertical="center" wrapText="1"/>
    </xf>
    <xf numFmtId="0" fontId="19" fillId="0" borderId="28" xfId="3" applyFont="1" applyFill="1" applyBorder="1" applyAlignment="1">
      <alignment horizontal="center" vertical="center" wrapText="1"/>
    </xf>
    <xf numFmtId="0" fontId="19" fillId="0" borderId="21" xfId="3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18" xfId="1" applyFont="1" applyFill="1" applyBorder="1" applyAlignment="1">
      <alignment horizontal="center" vertical="center"/>
    </xf>
    <xf numFmtId="0" fontId="19" fillId="0" borderId="28" xfId="1" applyFont="1" applyFill="1" applyBorder="1" applyAlignment="1">
      <alignment horizontal="center" vertical="center"/>
    </xf>
    <xf numFmtId="0" fontId="19" fillId="0" borderId="21" xfId="1" applyFont="1" applyFill="1" applyBorder="1" applyAlignment="1">
      <alignment horizontal="center" vertical="center"/>
    </xf>
    <xf numFmtId="0" fontId="24" fillId="0" borderId="18" xfId="2" applyFont="1" applyFill="1" applyBorder="1" applyAlignment="1">
      <alignment horizontal="center" vertical="center"/>
    </xf>
    <xf numFmtId="0" fontId="24" fillId="0" borderId="28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center" vertical="center"/>
    </xf>
    <xf numFmtId="0" fontId="19" fillId="0" borderId="25" xfId="1" applyFont="1" applyFill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65" xfId="1" applyFont="1" applyBorder="1" applyAlignment="1">
      <alignment horizontal="center" vertical="center"/>
    </xf>
    <xf numFmtId="0" fontId="19" fillId="0" borderId="66" xfId="1" applyFont="1" applyBorder="1" applyAlignment="1">
      <alignment horizontal="center" vertical="center"/>
    </xf>
    <xf numFmtId="0" fontId="6" fillId="0" borderId="31" xfId="2" applyFont="1" applyFill="1" applyBorder="1" applyAlignment="1" applyProtection="1">
      <alignment horizontal="center" vertical="top"/>
      <protection locked="0"/>
    </xf>
    <xf numFmtId="0" fontId="4" fillId="0" borderId="30" xfId="2" applyFont="1" applyBorder="1" applyAlignment="1" applyProtection="1">
      <alignment horizontal="center" vertical="center" wrapText="1"/>
      <protection locked="0"/>
    </xf>
    <xf numFmtId="0" fontId="4" fillId="0" borderId="31" xfId="2" applyFont="1" applyBorder="1" applyAlignment="1" applyProtection="1">
      <alignment horizontal="center" vertical="center"/>
      <protection locked="0"/>
    </xf>
    <xf numFmtId="0" fontId="4" fillId="0" borderId="32" xfId="2" applyFont="1" applyBorder="1" applyAlignment="1" applyProtection="1">
      <alignment horizontal="center" vertical="center"/>
      <protection locked="0"/>
    </xf>
    <xf numFmtId="168" fontId="11" fillId="0" borderId="18" xfId="2" applyNumberFormat="1" applyFont="1" applyBorder="1" applyAlignment="1" applyProtection="1">
      <alignment horizontal="center" vertical="center"/>
      <protection locked="0"/>
    </xf>
    <xf numFmtId="168" fontId="11" fillId="0" borderId="21" xfId="2" applyNumberFormat="1" applyFont="1" applyBorder="1" applyAlignment="1" applyProtection="1">
      <alignment horizontal="center" vertical="center"/>
      <protection locked="0"/>
    </xf>
    <xf numFmtId="0" fontId="8" fillId="0" borderId="77" xfId="2" applyFont="1" applyBorder="1" applyAlignment="1" applyProtection="1">
      <alignment horizontal="center" vertical="top" wrapText="1"/>
      <protection locked="0"/>
    </xf>
    <xf numFmtId="0" fontId="8" fillId="0" borderId="18" xfId="3" applyFont="1" applyBorder="1" applyAlignment="1" applyProtection="1">
      <alignment horizontal="left" vertical="center" wrapText="1"/>
      <protection locked="0"/>
    </xf>
    <xf numFmtId="0" fontId="8" fillId="0" borderId="28" xfId="3" applyFont="1" applyBorder="1" applyAlignment="1" applyProtection="1">
      <alignment horizontal="left" vertical="center" wrapText="1"/>
      <protection locked="0"/>
    </xf>
    <xf numFmtId="0" fontId="8" fillId="0" borderId="23" xfId="3" applyFont="1" applyBorder="1" applyAlignment="1" applyProtection="1">
      <alignment horizontal="left" vertical="center" wrapText="1"/>
      <protection locked="0"/>
    </xf>
    <xf numFmtId="0" fontId="8" fillId="2" borderId="2" xfId="3" applyFont="1" applyFill="1" applyBorder="1" applyAlignment="1" applyProtection="1">
      <alignment horizontal="left" vertical="center" wrapText="1"/>
      <protection locked="0"/>
    </xf>
    <xf numFmtId="0" fontId="7" fillId="2" borderId="2" xfId="3" applyFont="1" applyFill="1" applyBorder="1" applyAlignment="1" applyProtection="1">
      <alignment horizontal="left" vertical="center" wrapText="1"/>
      <protection locked="0"/>
    </xf>
    <xf numFmtId="0" fontId="8" fillId="2" borderId="34" xfId="3" applyFont="1" applyFill="1" applyBorder="1" applyAlignment="1" applyProtection="1">
      <alignment horizontal="left" vertical="center" wrapText="1"/>
      <protection locked="0"/>
    </xf>
    <xf numFmtId="0" fontId="11" fillId="0" borderId="18" xfId="2" applyFont="1" applyBorder="1" applyAlignment="1" applyProtection="1">
      <alignment horizontal="center" vertical="center" wrapText="1"/>
      <protection locked="0"/>
    </xf>
    <xf numFmtId="0" fontId="11" fillId="0" borderId="28" xfId="2" applyFont="1" applyBorder="1" applyAlignment="1" applyProtection="1">
      <alignment horizontal="center" vertical="center" wrapText="1"/>
      <protection locked="0"/>
    </xf>
    <xf numFmtId="168" fontId="11" fillId="0" borderId="23" xfId="2" applyNumberFormat="1" applyFont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1"/>
    <cellStyle name="常规 2" xfId="2"/>
    <cellStyle name="常规 2 2" xfId="3"/>
    <cellStyle name="常规 3" xfId="4"/>
    <cellStyle name="標準_検査成績書 2" xfId="5"/>
  </cellStyles>
  <dxfs count="1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333374</xdr:colOff>
      <xdr:row>3</xdr:row>
      <xdr:rowOff>95249</xdr:rowOff>
    </xdr:from>
    <xdr:to>
      <xdr:col>23</xdr:col>
      <xdr:colOff>495299</xdr:colOff>
      <xdr:row>4</xdr:row>
      <xdr:rowOff>404812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3187" y="2524124"/>
          <a:ext cx="1090612" cy="1143001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3</xdr:row>
      <xdr:rowOff>71438</xdr:rowOff>
    </xdr:from>
    <xdr:to>
      <xdr:col>21</xdr:col>
      <xdr:colOff>680885</xdr:colOff>
      <xdr:row>4</xdr:row>
      <xdr:rowOff>404664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26313" y="2500313"/>
          <a:ext cx="1085697" cy="1166664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3</xdr:row>
      <xdr:rowOff>47625</xdr:rowOff>
    </xdr:from>
    <xdr:to>
      <xdr:col>19</xdr:col>
      <xdr:colOff>655884</xdr:colOff>
      <xdr:row>4</xdr:row>
      <xdr:rowOff>476249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0813" y="2476500"/>
          <a:ext cx="1298821" cy="1262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44"/>
  <sheetViews>
    <sheetView view="pageBreakPreview" topLeftCell="A28" zoomScale="40" zoomScaleNormal="100" zoomScaleSheetLayoutView="40" workbookViewId="0">
      <selection activeCell="B36" sqref="B36"/>
    </sheetView>
  </sheetViews>
  <sheetFormatPr defaultRowHeight="15.75"/>
  <cols>
    <col min="1" max="1" width="2.5" style="34" customWidth="1"/>
    <col min="2" max="2" width="9.75" style="33" customWidth="1"/>
    <col min="3" max="3" width="38.5" style="33" customWidth="1"/>
    <col min="4" max="4" width="23.125" style="33" customWidth="1"/>
    <col min="5" max="6" width="8.625" style="33" customWidth="1"/>
    <col min="7" max="13" width="11.625" style="33" customWidth="1"/>
    <col min="14" max="14" width="9.625" style="33" customWidth="1"/>
    <col min="15" max="15" width="5.875" style="33" customWidth="1"/>
    <col min="16" max="16" width="10.125" style="33" customWidth="1"/>
    <col min="17" max="18" width="17" style="33" customWidth="1"/>
    <col min="19" max="23" width="12.25" style="33" customWidth="1"/>
    <col min="24" max="24" width="10.875" style="33" customWidth="1"/>
    <col min="25" max="25" width="6.625" style="33" customWidth="1"/>
    <col min="26" max="26" width="6.625" style="34" customWidth="1"/>
    <col min="27" max="27" width="42.875" style="34" customWidth="1"/>
    <col min="28" max="16384" width="9" style="34"/>
  </cols>
  <sheetData>
    <row r="1" spans="2:24" ht="9" customHeight="1" thickBot="1"/>
    <row r="2" spans="2:24" ht="117" customHeight="1">
      <c r="B2" s="169" t="s">
        <v>80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1"/>
    </row>
    <row r="3" spans="2:24" ht="65.25" customHeight="1">
      <c r="B3" s="136" t="s">
        <v>84</v>
      </c>
      <c r="C3" s="137"/>
      <c r="D3" s="165" t="s">
        <v>76</v>
      </c>
      <c r="E3" s="137"/>
      <c r="F3" s="137"/>
      <c r="G3" s="137"/>
      <c r="H3" s="129" t="s">
        <v>85</v>
      </c>
      <c r="I3" s="141"/>
      <c r="J3" s="141"/>
      <c r="K3" s="130"/>
      <c r="L3" s="162" t="s">
        <v>113</v>
      </c>
      <c r="M3" s="163"/>
      <c r="N3" s="163"/>
      <c r="O3" s="163"/>
      <c r="P3" s="163"/>
      <c r="Q3" s="163"/>
      <c r="R3" s="164"/>
      <c r="S3" s="165" t="s">
        <v>34</v>
      </c>
      <c r="T3" s="137"/>
      <c r="U3" s="165" t="s">
        <v>7</v>
      </c>
      <c r="V3" s="166"/>
      <c r="W3" s="165" t="s">
        <v>35</v>
      </c>
      <c r="X3" s="172"/>
    </row>
    <row r="4" spans="2:24" ht="65.25" customHeight="1">
      <c r="B4" s="136" t="s">
        <v>86</v>
      </c>
      <c r="C4" s="137"/>
      <c r="D4" s="159" t="s">
        <v>112</v>
      </c>
      <c r="E4" s="160"/>
      <c r="F4" s="160"/>
      <c r="G4" s="161"/>
      <c r="H4" s="82" t="s">
        <v>87</v>
      </c>
      <c r="I4" s="83"/>
      <c r="J4" s="83"/>
      <c r="K4" s="162">
        <v>2000</v>
      </c>
      <c r="L4" s="163"/>
      <c r="M4" s="164"/>
      <c r="N4" s="165" t="s">
        <v>0</v>
      </c>
      <c r="O4" s="137"/>
      <c r="P4" s="166"/>
      <c r="Q4" s="162" t="s">
        <v>116</v>
      </c>
      <c r="R4" s="164"/>
      <c r="S4" s="132" t="s">
        <v>11</v>
      </c>
      <c r="T4" s="132"/>
      <c r="U4" s="132" t="s">
        <v>12</v>
      </c>
      <c r="V4" s="132"/>
      <c r="W4" s="132" t="s">
        <v>115</v>
      </c>
      <c r="X4" s="133"/>
    </row>
    <row r="5" spans="2:24" ht="65.25" customHeight="1">
      <c r="B5" s="136" t="s">
        <v>88</v>
      </c>
      <c r="C5" s="137"/>
      <c r="D5" s="138">
        <v>44904</v>
      </c>
      <c r="E5" s="139"/>
      <c r="F5" s="139"/>
      <c r="G5" s="140"/>
      <c r="H5" s="82" t="s">
        <v>89</v>
      </c>
      <c r="I5" s="83"/>
      <c r="J5" s="83"/>
      <c r="K5" s="84">
        <v>27.1</v>
      </c>
      <c r="L5" s="85" t="s">
        <v>36</v>
      </c>
      <c r="M5" s="85"/>
      <c r="N5" s="129" t="s">
        <v>90</v>
      </c>
      <c r="O5" s="141"/>
      <c r="P5" s="130"/>
      <c r="Q5" s="86">
        <v>35</v>
      </c>
      <c r="R5" s="85" t="s">
        <v>37</v>
      </c>
      <c r="S5" s="134"/>
      <c r="T5" s="134"/>
      <c r="U5" s="134"/>
      <c r="V5" s="134"/>
      <c r="W5" s="134"/>
      <c r="X5" s="135"/>
    </row>
    <row r="6" spans="2:24" ht="73.5" customHeight="1">
      <c r="B6" s="142" t="s">
        <v>1</v>
      </c>
      <c r="C6" s="145" t="s">
        <v>91</v>
      </c>
      <c r="D6" s="148" t="s">
        <v>92</v>
      </c>
      <c r="E6" s="149"/>
      <c r="F6" s="149"/>
      <c r="G6" s="149"/>
      <c r="H6" s="149"/>
      <c r="I6" s="149"/>
      <c r="J6" s="149"/>
      <c r="K6" s="149"/>
      <c r="L6" s="149"/>
      <c r="M6" s="150"/>
      <c r="N6" s="148" t="s">
        <v>93</v>
      </c>
      <c r="O6" s="157"/>
      <c r="P6" s="150"/>
      <c r="Q6" s="129" t="s">
        <v>94</v>
      </c>
      <c r="R6" s="166"/>
      <c r="S6" s="148" t="s">
        <v>95</v>
      </c>
      <c r="T6" s="149"/>
      <c r="U6" s="149"/>
      <c r="V6" s="149"/>
      <c r="W6" s="149"/>
      <c r="X6" s="187"/>
    </row>
    <row r="7" spans="2:24" ht="23.25" customHeight="1">
      <c r="B7" s="143"/>
      <c r="C7" s="146"/>
      <c r="D7" s="151"/>
      <c r="E7" s="152"/>
      <c r="F7" s="152"/>
      <c r="G7" s="152"/>
      <c r="H7" s="152"/>
      <c r="I7" s="152"/>
      <c r="J7" s="152"/>
      <c r="K7" s="152"/>
      <c r="L7" s="152"/>
      <c r="M7" s="153"/>
      <c r="N7" s="151"/>
      <c r="O7" s="158"/>
      <c r="P7" s="153"/>
      <c r="Q7" s="148" t="s">
        <v>38</v>
      </c>
      <c r="R7" s="145" t="s">
        <v>39</v>
      </c>
      <c r="S7" s="151"/>
      <c r="T7" s="152"/>
      <c r="U7" s="152"/>
      <c r="V7" s="152"/>
      <c r="W7" s="152"/>
      <c r="X7" s="188"/>
    </row>
    <row r="8" spans="2:24" ht="78" customHeight="1">
      <c r="B8" s="144"/>
      <c r="C8" s="147"/>
      <c r="D8" s="154"/>
      <c r="E8" s="155"/>
      <c r="F8" s="155"/>
      <c r="G8" s="155"/>
      <c r="H8" s="155"/>
      <c r="I8" s="155"/>
      <c r="J8" s="155"/>
      <c r="K8" s="155"/>
      <c r="L8" s="155"/>
      <c r="M8" s="156"/>
      <c r="N8" s="154"/>
      <c r="O8" s="155"/>
      <c r="P8" s="156"/>
      <c r="Q8" s="167"/>
      <c r="R8" s="147"/>
      <c r="S8" s="167"/>
      <c r="T8" s="189"/>
      <c r="U8" s="189"/>
      <c r="V8" s="189"/>
      <c r="W8" s="189"/>
      <c r="X8" s="190"/>
    </row>
    <row r="9" spans="2:24" ht="68.25" customHeight="1">
      <c r="B9" s="142">
        <v>1</v>
      </c>
      <c r="C9" s="145" t="s">
        <v>96</v>
      </c>
      <c r="D9" s="174" t="s">
        <v>65</v>
      </c>
      <c r="E9" s="175"/>
      <c r="F9" s="175"/>
      <c r="G9" s="175"/>
      <c r="H9" s="175"/>
      <c r="I9" s="175"/>
      <c r="J9" s="175"/>
      <c r="K9" s="175"/>
      <c r="L9" s="175"/>
      <c r="M9" s="176"/>
      <c r="N9" s="177" t="s">
        <v>2</v>
      </c>
      <c r="O9" s="157"/>
      <c r="P9" s="150"/>
      <c r="Q9" s="145">
        <v>50</v>
      </c>
      <c r="R9" s="180">
        <v>0</v>
      </c>
      <c r="S9" s="181" t="s">
        <v>40</v>
      </c>
      <c r="T9" s="182"/>
      <c r="U9" s="182"/>
      <c r="V9" s="182"/>
      <c r="W9" s="182"/>
      <c r="X9" s="183"/>
    </row>
    <row r="10" spans="2:24" ht="56.25" customHeight="1">
      <c r="B10" s="143"/>
      <c r="C10" s="146"/>
      <c r="D10" s="116" t="s">
        <v>41</v>
      </c>
      <c r="E10" s="117"/>
      <c r="F10" s="117"/>
      <c r="G10" s="117"/>
      <c r="H10" s="117"/>
      <c r="I10" s="118"/>
      <c r="J10" s="118"/>
      <c r="K10" s="118"/>
      <c r="L10" s="118"/>
      <c r="M10" s="119"/>
      <c r="N10" s="178"/>
      <c r="O10" s="158"/>
      <c r="P10" s="153"/>
      <c r="Q10" s="146"/>
      <c r="R10" s="173"/>
      <c r="S10" s="120" t="s">
        <v>40</v>
      </c>
      <c r="T10" s="121"/>
      <c r="U10" s="121"/>
      <c r="V10" s="121"/>
      <c r="W10" s="121"/>
      <c r="X10" s="122"/>
    </row>
    <row r="11" spans="2:24" ht="56.25" customHeight="1">
      <c r="B11" s="143"/>
      <c r="C11" s="146"/>
      <c r="D11" s="184" t="s">
        <v>42</v>
      </c>
      <c r="E11" s="118"/>
      <c r="F11" s="185" t="str">
        <f>L3</f>
        <v>ACTL3DF3</v>
      </c>
      <c r="G11" s="185"/>
      <c r="H11" s="185"/>
      <c r="I11" s="87" t="s">
        <v>43</v>
      </c>
      <c r="J11" s="88">
        <f>LEN(F11)</f>
        <v>8</v>
      </c>
      <c r="K11" s="87" t="s">
        <v>44</v>
      </c>
      <c r="L11" s="87"/>
      <c r="M11" s="89"/>
      <c r="N11" s="178"/>
      <c r="O11" s="158"/>
      <c r="P11" s="153"/>
      <c r="Q11" s="146"/>
      <c r="R11" s="173"/>
      <c r="S11" s="120" t="str">
        <f>IF(J11=8,"OK","NG")</f>
        <v>OK</v>
      </c>
      <c r="T11" s="121"/>
      <c r="U11" s="121"/>
      <c r="V11" s="121"/>
      <c r="W11" s="121"/>
      <c r="X11" s="122"/>
    </row>
    <row r="12" spans="2:24" ht="56.25" customHeight="1">
      <c r="B12" s="143"/>
      <c r="C12" s="146"/>
      <c r="D12" s="168" t="s">
        <v>97</v>
      </c>
      <c r="E12" s="186"/>
      <c r="F12" s="186"/>
      <c r="G12" s="186"/>
      <c r="H12" s="186"/>
      <c r="I12" s="118"/>
      <c r="J12" s="118"/>
      <c r="K12" s="118"/>
      <c r="L12" s="118"/>
      <c r="M12" s="119"/>
      <c r="N12" s="178"/>
      <c r="O12" s="158"/>
      <c r="P12" s="153"/>
      <c r="Q12" s="146"/>
      <c r="R12" s="173"/>
      <c r="S12" s="120" t="s">
        <v>40</v>
      </c>
      <c r="T12" s="121"/>
      <c r="U12" s="121"/>
      <c r="V12" s="121"/>
      <c r="W12" s="121"/>
      <c r="X12" s="122"/>
    </row>
    <row r="13" spans="2:24" ht="50.1" customHeight="1">
      <c r="B13" s="143"/>
      <c r="C13" s="146"/>
      <c r="D13" s="116" t="s">
        <v>45</v>
      </c>
      <c r="E13" s="129" t="s">
        <v>46</v>
      </c>
      <c r="F13" s="130"/>
      <c r="G13" s="90">
        <v>1</v>
      </c>
      <c r="H13" s="90">
        <v>2</v>
      </c>
      <c r="I13" s="90">
        <v>3</v>
      </c>
      <c r="J13" s="90">
        <v>4</v>
      </c>
      <c r="K13" s="90">
        <v>5</v>
      </c>
      <c r="L13" s="90">
        <v>6</v>
      </c>
      <c r="M13" s="90">
        <v>7</v>
      </c>
      <c r="N13" s="178"/>
      <c r="O13" s="158"/>
      <c r="P13" s="153"/>
      <c r="Q13" s="146"/>
      <c r="R13" s="173"/>
      <c r="S13" s="123" t="s">
        <v>40</v>
      </c>
      <c r="T13" s="124"/>
      <c r="U13" s="124"/>
      <c r="V13" s="124"/>
      <c r="W13" s="124"/>
      <c r="X13" s="125"/>
    </row>
    <row r="14" spans="2:24" ht="50.1" customHeight="1">
      <c r="B14" s="143"/>
      <c r="C14" s="146"/>
      <c r="D14" s="168"/>
      <c r="E14" s="129" t="s">
        <v>47</v>
      </c>
      <c r="F14" s="130"/>
      <c r="G14" s="91" t="s">
        <v>48</v>
      </c>
      <c r="H14" s="129" t="s">
        <v>49</v>
      </c>
      <c r="I14" s="130"/>
      <c r="J14" s="129" t="s">
        <v>50</v>
      </c>
      <c r="K14" s="130"/>
      <c r="L14" s="90" t="s">
        <v>26</v>
      </c>
      <c r="M14" s="90" t="s">
        <v>51</v>
      </c>
      <c r="N14" s="178"/>
      <c r="O14" s="158"/>
      <c r="P14" s="153"/>
      <c r="Q14" s="146"/>
      <c r="R14" s="173"/>
      <c r="S14" s="126"/>
      <c r="T14" s="127"/>
      <c r="U14" s="127"/>
      <c r="V14" s="127"/>
      <c r="W14" s="127"/>
      <c r="X14" s="128"/>
    </row>
    <row r="15" spans="2:24" ht="50.1" customHeight="1">
      <c r="B15" s="143"/>
      <c r="C15" s="146"/>
      <c r="D15" s="191" t="s">
        <v>52</v>
      </c>
      <c r="E15" s="167" t="s">
        <v>46</v>
      </c>
      <c r="F15" s="192"/>
      <c r="G15" s="92">
        <v>1</v>
      </c>
      <c r="H15" s="92">
        <v>2</v>
      </c>
      <c r="I15" s="90">
        <v>3</v>
      </c>
      <c r="J15" s="90">
        <v>4</v>
      </c>
      <c r="K15" s="93"/>
      <c r="L15" s="94"/>
      <c r="M15" s="93"/>
      <c r="N15" s="178"/>
      <c r="O15" s="158"/>
      <c r="P15" s="153"/>
      <c r="Q15" s="146"/>
      <c r="R15" s="173"/>
      <c r="S15" s="123" t="s">
        <v>40</v>
      </c>
      <c r="T15" s="124"/>
      <c r="U15" s="124"/>
      <c r="V15" s="124"/>
      <c r="W15" s="124"/>
      <c r="X15" s="125"/>
    </row>
    <row r="16" spans="2:24" ht="50.1" customHeight="1">
      <c r="B16" s="143"/>
      <c r="C16" s="173"/>
      <c r="D16" s="168"/>
      <c r="E16" s="129" t="s">
        <v>47</v>
      </c>
      <c r="F16" s="130"/>
      <c r="G16" s="129" t="s">
        <v>50</v>
      </c>
      <c r="H16" s="130"/>
      <c r="I16" s="131" t="s">
        <v>53</v>
      </c>
      <c r="J16" s="131"/>
      <c r="K16" s="95"/>
      <c r="L16" s="95"/>
      <c r="M16" s="95"/>
      <c r="N16" s="178"/>
      <c r="O16" s="158"/>
      <c r="P16" s="153"/>
      <c r="Q16" s="146"/>
      <c r="R16" s="173"/>
      <c r="S16" s="126"/>
      <c r="T16" s="127"/>
      <c r="U16" s="127"/>
      <c r="V16" s="127"/>
      <c r="W16" s="127"/>
      <c r="X16" s="128"/>
    </row>
    <row r="17" spans="2:27" ht="50.1" customHeight="1">
      <c r="B17" s="143"/>
      <c r="C17" s="173"/>
      <c r="D17" s="206" t="s">
        <v>81</v>
      </c>
      <c r="E17" s="207"/>
      <c r="F17" s="207"/>
      <c r="G17" s="207"/>
      <c r="H17" s="207"/>
      <c r="I17" s="207"/>
      <c r="J17" s="207"/>
      <c r="K17" s="207"/>
      <c r="L17" s="207"/>
      <c r="M17" s="208"/>
      <c r="N17" s="178"/>
      <c r="O17" s="158"/>
      <c r="P17" s="153"/>
      <c r="Q17" s="146"/>
      <c r="R17" s="173"/>
      <c r="S17" s="120" t="s">
        <v>83</v>
      </c>
      <c r="T17" s="121"/>
      <c r="U17" s="121"/>
      <c r="V17" s="121"/>
      <c r="W17" s="121"/>
      <c r="X17" s="122"/>
    </row>
    <row r="18" spans="2:27" ht="70.5" customHeight="1">
      <c r="B18" s="143"/>
      <c r="C18" s="173"/>
      <c r="D18" s="209" t="s">
        <v>66</v>
      </c>
      <c r="E18" s="210"/>
      <c r="F18" s="210"/>
      <c r="G18" s="211"/>
      <c r="H18" s="211"/>
      <c r="I18" s="210"/>
      <c r="J18" s="210"/>
      <c r="K18" s="211"/>
      <c r="L18" s="211"/>
      <c r="M18" s="212"/>
      <c r="N18" s="178"/>
      <c r="O18" s="158"/>
      <c r="P18" s="153"/>
      <c r="Q18" s="146"/>
      <c r="R18" s="173"/>
      <c r="S18" s="120" t="s">
        <v>40</v>
      </c>
      <c r="T18" s="121"/>
      <c r="U18" s="121"/>
      <c r="V18" s="121"/>
      <c r="W18" s="121"/>
      <c r="X18" s="122"/>
    </row>
    <row r="19" spans="2:27" ht="70.5" customHeight="1">
      <c r="B19" s="143"/>
      <c r="C19" s="173"/>
      <c r="D19" s="209" t="s">
        <v>67</v>
      </c>
      <c r="E19" s="211"/>
      <c r="F19" s="211"/>
      <c r="G19" s="211"/>
      <c r="H19" s="211"/>
      <c r="I19" s="211"/>
      <c r="J19" s="211"/>
      <c r="K19" s="211"/>
      <c r="L19" s="211"/>
      <c r="M19" s="212"/>
      <c r="N19" s="178"/>
      <c r="O19" s="158"/>
      <c r="P19" s="153"/>
      <c r="Q19" s="146"/>
      <c r="R19" s="173"/>
      <c r="S19" s="120" t="s">
        <v>40</v>
      </c>
      <c r="T19" s="121"/>
      <c r="U19" s="121"/>
      <c r="V19" s="121"/>
      <c r="W19" s="121"/>
      <c r="X19" s="122"/>
    </row>
    <row r="20" spans="2:27" ht="70.5" customHeight="1">
      <c r="B20" s="143"/>
      <c r="C20" s="173"/>
      <c r="D20" s="209" t="s">
        <v>68</v>
      </c>
      <c r="E20" s="211"/>
      <c r="F20" s="211"/>
      <c r="G20" s="211"/>
      <c r="H20" s="211"/>
      <c r="I20" s="211"/>
      <c r="J20" s="211"/>
      <c r="K20" s="211"/>
      <c r="L20" s="211"/>
      <c r="M20" s="212"/>
      <c r="N20" s="178"/>
      <c r="O20" s="158"/>
      <c r="P20" s="153"/>
      <c r="Q20" s="146"/>
      <c r="R20" s="173"/>
      <c r="S20" s="120" t="s">
        <v>40</v>
      </c>
      <c r="T20" s="121"/>
      <c r="U20" s="121"/>
      <c r="V20" s="121"/>
      <c r="W20" s="121"/>
      <c r="X20" s="122"/>
    </row>
    <row r="21" spans="2:27" ht="70.5" customHeight="1">
      <c r="B21" s="144"/>
      <c r="C21" s="147"/>
      <c r="D21" s="193" t="s">
        <v>69</v>
      </c>
      <c r="E21" s="194"/>
      <c r="F21" s="194"/>
      <c r="G21" s="194"/>
      <c r="H21" s="194"/>
      <c r="I21" s="194"/>
      <c r="J21" s="194"/>
      <c r="K21" s="194"/>
      <c r="L21" s="194"/>
      <c r="M21" s="195"/>
      <c r="N21" s="154"/>
      <c r="O21" s="155"/>
      <c r="P21" s="156"/>
      <c r="Q21" s="179"/>
      <c r="R21" s="147"/>
      <c r="S21" s="196" t="s">
        <v>40</v>
      </c>
      <c r="T21" s="197"/>
      <c r="U21" s="197"/>
      <c r="V21" s="197"/>
      <c r="W21" s="197"/>
      <c r="X21" s="198"/>
    </row>
    <row r="22" spans="2:27" ht="94.5" customHeight="1">
      <c r="B22" s="96">
        <v>2</v>
      </c>
      <c r="C22" s="97" t="s">
        <v>98</v>
      </c>
      <c r="D22" s="199" t="s">
        <v>70</v>
      </c>
      <c r="E22" s="200"/>
      <c r="F22" s="200"/>
      <c r="G22" s="200"/>
      <c r="H22" s="200"/>
      <c r="I22" s="200"/>
      <c r="J22" s="200"/>
      <c r="K22" s="200"/>
      <c r="L22" s="200"/>
      <c r="M22" s="201"/>
      <c r="N22" s="202" t="s">
        <v>2</v>
      </c>
      <c r="O22" s="203"/>
      <c r="P22" s="204"/>
      <c r="Q22" s="98">
        <v>10</v>
      </c>
      <c r="R22" s="98">
        <v>0</v>
      </c>
      <c r="S22" s="129" t="s">
        <v>40</v>
      </c>
      <c r="T22" s="141"/>
      <c r="U22" s="141"/>
      <c r="V22" s="141"/>
      <c r="W22" s="141"/>
      <c r="X22" s="205"/>
    </row>
    <row r="23" spans="2:27" ht="132" customHeight="1">
      <c r="B23" s="96">
        <v>3</v>
      </c>
      <c r="C23" s="97" t="s">
        <v>99</v>
      </c>
      <c r="D23" s="199" t="s">
        <v>71</v>
      </c>
      <c r="E23" s="200"/>
      <c r="F23" s="200"/>
      <c r="G23" s="200"/>
      <c r="H23" s="200"/>
      <c r="I23" s="200"/>
      <c r="J23" s="200"/>
      <c r="K23" s="200"/>
      <c r="L23" s="200"/>
      <c r="M23" s="201"/>
      <c r="N23" s="202" t="s">
        <v>2</v>
      </c>
      <c r="O23" s="203"/>
      <c r="P23" s="204"/>
      <c r="Q23" s="98">
        <v>10</v>
      </c>
      <c r="R23" s="98">
        <v>0</v>
      </c>
      <c r="S23" s="129" t="s">
        <v>40</v>
      </c>
      <c r="T23" s="141"/>
      <c r="U23" s="141"/>
      <c r="V23" s="141"/>
      <c r="W23" s="141"/>
      <c r="X23" s="205"/>
    </row>
    <row r="24" spans="2:27" ht="78.75" customHeight="1">
      <c r="B24" s="96">
        <v>4</v>
      </c>
      <c r="C24" s="99" t="s">
        <v>100</v>
      </c>
      <c r="D24" s="213" t="s">
        <v>54</v>
      </c>
      <c r="E24" s="214"/>
      <c r="F24" s="214"/>
      <c r="G24" s="214"/>
      <c r="H24" s="214"/>
      <c r="I24" s="214"/>
      <c r="J24" s="214"/>
      <c r="K24" s="214"/>
      <c r="L24" s="214"/>
      <c r="M24" s="215"/>
      <c r="N24" s="202" t="s">
        <v>2</v>
      </c>
      <c r="O24" s="203"/>
      <c r="P24" s="204"/>
      <c r="Q24" s="98">
        <v>10</v>
      </c>
      <c r="R24" s="98">
        <v>0</v>
      </c>
      <c r="S24" s="129" t="s">
        <v>40</v>
      </c>
      <c r="T24" s="141"/>
      <c r="U24" s="141"/>
      <c r="V24" s="141"/>
      <c r="W24" s="141"/>
      <c r="X24" s="205"/>
    </row>
    <row r="25" spans="2:27" ht="97.5" customHeight="1">
      <c r="B25" s="96">
        <v>5</v>
      </c>
      <c r="C25" s="99" t="s">
        <v>101</v>
      </c>
      <c r="D25" s="213" t="s">
        <v>55</v>
      </c>
      <c r="E25" s="214"/>
      <c r="F25" s="214"/>
      <c r="G25" s="214"/>
      <c r="H25" s="214"/>
      <c r="I25" s="214"/>
      <c r="J25" s="214"/>
      <c r="K25" s="214"/>
      <c r="L25" s="214"/>
      <c r="M25" s="215"/>
      <c r="N25" s="202" t="s">
        <v>2</v>
      </c>
      <c r="O25" s="203"/>
      <c r="P25" s="204"/>
      <c r="Q25" s="98">
        <v>10</v>
      </c>
      <c r="R25" s="98">
        <v>0</v>
      </c>
      <c r="S25" s="129" t="s">
        <v>40</v>
      </c>
      <c r="T25" s="141"/>
      <c r="U25" s="141"/>
      <c r="V25" s="141"/>
      <c r="W25" s="141"/>
      <c r="X25" s="205"/>
    </row>
    <row r="26" spans="2:27" ht="78.75" customHeight="1">
      <c r="B26" s="96">
        <v>6</v>
      </c>
      <c r="C26" s="99" t="s">
        <v>102</v>
      </c>
      <c r="D26" s="213" t="s">
        <v>56</v>
      </c>
      <c r="E26" s="214"/>
      <c r="F26" s="214"/>
      <c r="G26" s="214"/>
      <c r="H26" s="214"/>
      <c r="I26" s="214"/>
      <c r="J26" s="214"/>
      <c r="K26" s="214"/>
      <c r="L26" s="214"/>
      <c r="M26" s="215"/>
      <c r="N26" s="202" t="s">
        <v>2</v>
      </c>
      <c r="O26" s="203"/>
      <c r="P26" s="204"/>
      <c r="Q26" s="98">
        <v>10</v>
      </c>
      <c r="R26" s="98">
        <v>0</v>
      </c>
      <c r="S26" s="129" t="s">
        <v>40</v>
      </c>
      <c r="T26" s="141"/>
      <c r="U26" s="141"/>
      <c r="V26" s="141"/>
      <c r="W26" s="141"/>
      <c r="X26" s="205"/>
    </row>
    <row r="27" spans="2:27" ht="120.75" customHeight="1">
      <c r="B27" s="96">
        <v>7</v>
      </c>
      <c r="C27" s="99" t="s">
        <v>103</v>
      </c>
      <c r="D27" s="216" t="s">
        <v>57</v>
      </c>
      <c r="E27" s="217"/>
      <c r="F27" s="217"/>
      <c r="G27" s="217"/>
      <c r="H27" s="217"/>
      <c r="I27" s="217"/>
      <c r="J27" s="217"/>
      <c r="K27" s="217"/>
      <c r="L27" s="217"/>
      <c r="M27" s="218"/>
      <c r="N27" s="202" t="s">
        <v>2</v>
      </c>
      <c r="O27" s="203"/>
      <c r="P27" s="204"/>
      <c r="Q27" s="98">
        <v>10</v>
      </c>
      <c r="R27" s="98">
        <v>0</v>
      </c>
      <c r="S27" s="129" t="s">
        <v>40</v>
      </c>
      <c r="T27" s="141"/>
      <c r="U27" s="141"/>
      <c r="V27" s="141"/>
      <c r="W27" s="141"/>
      <c r="X27" s="205"/>
    </row>
    <row r="28" spans="2:27" ht="98.25" customHeight="1">
      <c r="B28" s="96">
        <v>8</v>
      </c>
      <c r="C28" s="100" t="s">
        <v>104</v>
      </c>
      <c r="D28" s="258" t="s">
        <v>58</v>
      </c>
      <c r="E28" s="259"/>
      <c r="F28" s="259"/>
      <c r="G28" s="259"/>
      <c r="H28" s="259"/>
      <c r="I28" s="259"/>
      <c r="J28" s="259"/>
      <c r="K28" s="259"/>
      <c r="L28" s="259"/>
      <c r="M28" s="260"/>
      <c r="N28" s="261" t="s">
        <v>2</v>
      </c>
      <c r="O28" s="262"/>
      <c r="P28" s="263"/>
      <c r="Q28" s="98">
        <v>10</v>
      </c>
      <c r="R28" s="98">
        <v>0</v>
      </c>
      <c r="S28" s="129" t="s">
        <v>40</v>
      </c>
      <c r="T28" s="141"/>
      <c r="U28" s="141"/>
      <c r="V28" s="141"/>
      <c r="W28" s="141"/>
      <c r="X28" s="205"/>
    </row>
    <row r="29" spans="2:27" ht="98.25" customHeight="1">
      <c r="B29" s="96">
        <v>9</v>
      </c>
      <c r="C29" s="100" t="s">
        <v>105</v>
      </c>
      <c r="D29" s="258" t="s">
        <v>59</v>
      </c>
      <c r="E29" s="259"/>
      <c r="F29" s="259"/>
      <c r="G29" s="259"/>
      <c r="H29" s="259"/>
      <c r="I29" s="259"/>
      <c r="J29" s="259"/>
      <c r="K29" s="259"/>
      <c r="L29" s="259"/>
      <c r="M29" s="260"/>
      <c r="N29" s="261" t="s">
        <v>2</v>
      </c>
      <c r="O29" s="262"/>
      <c r="P29" s="263"/>
      <c r="Q29" s="98">
        <v>10</v>
      </c>
      <c r="R29" s="98">
        <v>0</v>
      </c>
      <c r="S29" s="129" t="s">
        <v>40</v>
      </c>
      <c r="T29" s="141"/>
      <c r="U29" s="141"/>
      <c r="V29" s="141"/>
      <c r="W29" s="141"/>
      <c r="X29" s="205"/>
    </row>
    <row r="30" spans="2:27" ht="98.25" customHeight="1">
      <c r="B30" s="96">
        <v>10</v>
      </c>
      <c r="C30" s="100" t="s">
        <v>106</v>
      </c>
      <c r="D30" s="252" t="s">
        <v>60</v>
      </c>
      <c r="E30" s="253"/>
      <c r="F30" s="253"/>
      <c r="G30" s="253"/>
      <c r="H30" s="253"/>
      <c r="I30" s="253"/>
      <c r="J30" s="253"/>
      <c r="K30" s="253"/>
      <c r="L30" s="253"/>
      <c r="M30" s="254"/>
      <c r="N30" s="202" t="s">
        <v>2</v>
      </c>
      <c r="O30" s="203"/>
      <c r="P30" s="204"/>
      <c r="Q30" s="98">
        <v>10</v>
      </c>
      <c r="R30" s="98">
        <v>0</v>
      </c>
      <c r="S30" s="129" t="s">
        <v>40</v>
      </c>
      <c r="T30" s="141"/>
      <c r="U30" s="141"/>
      <c r="V30" s="141"/>
      <c r="W30" s="141"/>
      <c r="X30" s="205"/>
    </row>
    <row r="31" spans="2:27" ht="98.25" customHeight="1">
      <c r="B31" s="96">
        <v>11</v>
      </c>
      <c r="C31" s="99" t="s">
        <v>107</v>
      </c>
      <c r="D31" s="255" t="s">
        <v>61</v>
      </c>
      <c r="E31" s="256"/>
      <c r="F31" s="256"/>
      <c r="G31" s="256"/>
      <c r="H31" s="256"/>
      <c r="I31" s="256"/>
      <c r="J31" s="256"/>
      <c r="K31" s="256"/>
      <c r="L31" s="256"/>
      <c r="M31" s="257"/>
      <c r="N31" s="202" t="s">
        <v>2</v>
      </c>
      <c r="O31" s="203"/>
      <c r="P31" s="204"/>
      <c r="Q31" s="98">
        <v>10</v>
      </c>
      <c r="R31" s="98">
        <v>0</v>
      </c>
      <c r="S31" s="129" t="s">
        <v>40</v>
      </c>
      <c r="T31" s="141"/>
      <c r="U31" s="141"/>
      <c r="V31" s="141"/>
      <c r="W31" s="141"/>
      <c r="X31" s="205"/>
      <c r="AA31" s="35"/>
    </row>
    <row r="32" spans="2:27" ht="125.25" customHeight="1">
      <c r="B32" s="96">
        <v>12</v>
      </c>
      <c r="C32" s="99" t="s">
        <v>73</v>
      </c>
      <c r="D32" s="237" t="s">
        <v>72</v>
      </c>
      <c r="E32" s="238"/>
      <c r="F32" s="238"/>
      <c r="G32" s="238"/>
      <c r="H32" s="238"/>
      <c r="I32" s="238"/>
      <c r="J32" s="238"/>
      <c r="K32" s="238"/>
      <c r="L32" s="238"/>
      <c r="M32" s="239"/>
      <c r="N32" s="202" t="s">
        <v>2</v>
      </c>
      <c r="O32" s="203"/>
      <c r="P32" s="204"/>
      <c r="Q32" s="98">
        <v>50</v>
      </c>
      <c r="R32" s="98">
        <v>0</v>
      </c>
      <c r="S32" s="129" t="s">
        <v>40</v>
      </c>
      <c r="T32" s="141"/>
      <c r="U32" s="141"/>
      <c r="V32" s="141"/>
      <c r="W32" s="141"/>
      <c r="X32" s="205"/>
    </row>
    <row r="33" spans="2:25" ht="125.25" customHeight="1">
      <c r="B33" s="96">
        <v>13</v>
      </c>
      <c r="C33" s="114" t="s">
        <v>117</v>
      </c>
      <c r="D33" s="243" t="s">
        <v>118</v>
      </c>
      <c r="E33" s="244"/>
      <c r="F33" s="244"/>
      <c r="G33" s="244"/>
      <c r="H33" s="244"/>
      <c r="I33" s="244"/>
      <c r="J33" s="244"/>
      <c r="K33" s="244"/>
      <c r="L33" s="244"/>
      <c r="M33" s="245"/>
      <c r="N33" s="246" t="s">
        <v>2</v>
      </c>
      <c r="O33" s="247"/>
      <c r="P33" s="248"/>
      <c r="Q33" s="115">
        <v>10</v>
      </c>
      <c r="R33" s="115">
        <v>0</v>
      </c>
      <c r="S33" s="249" t="s">
        <v>40</v>
      </c>
      <c r="T33" s="250"/>
      <c r="U33" s="250"/>
      <c r="V33" s="250"/>
      <c r="W33" s="250"/>
      <c r="X33" s="251"/>
    </row>
    <row r="34" spans="2:25" ht="161.25" customHeight="1">
      <c r="B34" s="101">
        <v>14</v>
      </c>
      <c r="C34" s="102" t="s">
        <v>74</v>
      </c>
      <c r="D34" s="219" t="s">
        <v>108</v>
      </c>
      <c r="E34" s="220"/>
      <c r="F34" s="220"/>
      <c r="G34" s="220"/>
      <c r="H34" s="220"/>
      <c r="I34" s="220"/>
      <c r="J34" s="220"/>
      <c r="K34" s="220"/>
      <c r="L34" s="220"/>
      <c r="M34" s="221"/>
      <c r="N34" s="240" t="s">
        <v>2</v>
      </c>
      <c r="O34" s="241"/>
      <c r="P34" s="242"/>
      <c r="Q34" s="98">
        <v>2</v>
      </c>
      <c r="R34" s="98">
        <v>0</v>
      </c>
      <c r="S34" s="129" t="s">
        <v>40</v>
      </c>
      <c r="T34" s="141"/>
      <c r="U34" s="141"/>
      <c r="V34" s="141"/>
      <c r="W34" s="141"/>
      <c r="X34" s="205"/>
    </row>
    <row r="35" spans="2:25" s="37" customFormat="1" ht="116.25" customHeight="1">
      <c r="B35" s="101">
        <v>15</v>
      </c>
      <c r="C35" s="102" t="s">
        <v>75</v>
      </c>
      <c r="D35" s="219" t="s">
        <v>109</v>
      </c>
      <c r="E35" s="220"/>
      <c r="F35" s="220"/>
      <c r="G35" s="220"/>
      <c r="H35" s="220"/>
      <c r="I35" s="220"/>
      <c r="J35" s="220"/>
      <c r="K35" s="220"/>
      <c r="L35" s="220"/>
      <c r="M35" s="221"/>
      <c r="N35" s="222" t="s">
        <v>2</v>
      </c>
      <c r="O35" s="223"/>
      <c r="P35" s="224"/>
      <c r="Q35" s="98" t="s">
        <v>62</v>
      </c>
      <c r="R35" s="98">
        <v>0</v>
      </c>
      <c r="S35" s="129" t="s">
        <v>40</v>
      </c>
      <c r="T35" s="141"/>
      <c r="U35" s="141"/>
      <c r="V35" s="141"/>
      <c r="W35" s="141"/>
      <c r="X35" s="205"/>
      <c r="Y35" s="36"/>
    </row>
    <row r="36" spans="2:25" ht="47.25" customHeight="1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0"/>
      <c r="P36" s="40"/>
      <c r="Q36" s="40"/>
      <c r="R36" s="41"/>
      <c r="S36" s="41"/>
      <c r="T36" s="41"/>
      <c r="U36" s="41"/>
      <c r="V36" s="225" t="s">
        <v>8</v>
      </c>
      <c r="W36" s="226"/>
      <c r="X36" s="227"/>
    </row>
    <row r="37" spans="2:25" ht="35.25" customHeight="1">
      <c r="B37" s="62" t="s">
        <v>3</v>
      </c>
      <c r="C37" s="6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0"/>
      <c r="O37" s="40"/>
      <c r="P37" s="40"/>
      <c r="Q37" s="40"/>
      <c r="R37" s="40"/>
      <c r="S37" s="40"/>
      <c r="T37" s="40"/>
      <c r="U37" s="40"/>
      <c r="V37" s="228" t="s">
        <v>40</v>
      </c>
      <c r="W37" s="229"/>
      <c r="X37" s="230"/>
    </row>
    <row r="38" spans="2:25" ht="35.25" customHeight="1">
      <c r="B38" s="62"/>
      <c r="C38" s="60" t="s">
        <v>77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0"/>
      <c r="S38" s="40"/>
      <c r="T38" s="40"/>
      <c r="U38" s="40"/>
      <c r="V38" s="231"/>
      <c r="W38" s="232"/>
      <c r="X38" s="233"/>
    </row>
    <row r="39" spans="2:25" ht="35.25" customHeight="1">
      <c r="B39" s="62" t="s">
        <v>63</v>
      </c>
      <c r="C39" s="60" t="s">
        <v>78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0"/>
      <c r="S39" s="40"/>
      <c r="T39" s="40"/>
      <c r="U39" s="40"/>
      <c r="V39" s="231"/>
      <c r="W39" s="232"/>
      <c r="X39" s="233"/>
    </row>
    <row r="40" spans="2:25" ht="35.25" customHeight="1">
      <c r="B40" s="62"/>
      <c r="C40" s="60" t="s">
        <v>79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0"/>
      <c r="S40" s="40"/>
      <c r="T40" s="40"/>
      <c r="U40" s="40"/>
      <c r="V40" s="231"/>
      <c r="W40" s="232"/>
      <c r="X40" s="233"/>
    </row>
    <row r="41" spans="2:25" ht="8.25" customHeight="1" thickBot="1">
      <c r="B41" s="43"/>
      <c r="C41" s="61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5"/>
      <c r="T41" s="45"/>
      <c r="U41" s="45"/>
      <c r="V41" s="234"/>
      <c r="W41" s="235"/>
      <c r="X41" s="236"/>
    </row>
    <row r="42" spans="2:25" ht="35.25" customHeight="1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64</v>
      </c>
      <c r="T42" s="46"/>
      <c r="U42" s="46"/>
      <c r="V42" s="46"/>
      <c r="W42" s="46"/>
      <c r="X42" s="48">
        <v>43832</v>
      </c>
    </row>
    <row r="43" spans="2:25" ht="18.75" customHeight="1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</row>
    <row r="44" spans="2: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</row>
  </sheetData>
  <mergeCells count="107">
    <mergeCell ref="D30:M30"/>
    <mergeCell ref="N30:P30"/>
    <mergeCell ref="S30:X30"/>
    <mergeCell ref="D31:M31"/>
    <mergeCell ref="N31:P31"/>
    <mergeCell ref="S31:X31"/>
    <mergeCell ref="D28:M28"/>
    <mergeCell ref="N28:P28"/>
    <mergeCell ref="S28:X28"/>
    <mergeCell ref="D29:M29"/>
    <mergeCell ref="N29:P29"/>
    <mergeCell ref="S29:X29"/>
    <mergeCell ref="D35:M35"/>
    <mergeCell ref="N35:P35"/>
    <mergeCell ref="S35:X35"/>
    <mergeCell ref="V36:X36"/>
    <mergeCell ref="V37:X41"/>
    <mergeCell ref="D32:M32"/>
    <mergeCell ref="N32:P32"/>
    <mergeCell ref="S32:X32"/>
    <mergeCell ref="D34:M34"/>
    <mergeCell ref="N34:P34"/>
    <mergeCell ref="S34:X34"/>
    <mergeCell ref="D33:M33"/>
    <mergeCell ref="N33:P33"/>
    <mergeCell ref="S33:X33"/>
    <mergeCell ref="D26:M26"/>
    <mergeCell ref="N26:P26"/>
    <mergeCell ref="S26:X26"/>
    <mergeCell ref="D27:M27"/>
    <mergeCell ref="N27:P27"/>
    <mergeCell ref="S27:X27"/>
    <mergeCell ref="D24:M24"/>
    <mergeCell ref="N24:P24"/>
    <mergeCell ref="S24:X24"/>
    <mergeCell ref="D25:M25"/>
    <mergeCell ref="N25:P25"/>
    <mergeCell ref="S25:X25"/>
    <mergeCell ref="D23:M23"/>
    <mergeCell ref="N23:P23"/>
    <mergeCell ref="S23:X23"/>
    <mergeCell ref="D18:M18"/>
    <mergeCell ref="S18:X18"/>
    <mergeCell ref="D19:M19"/>
    <mergeCell ref="S19:X19"/>
    <mergeCell ref="D20:M20"/>
    <mergeCell ref="S20:X20"/>
    <mergeCell ref="E13:F13"/>
    <mergeCell ref="S13:X14"/>
    <mergeCell ref="E14:F14"/>
    <mergeCell ref="H14:I14"/>
    <mergeCell ref="J14:K14"/>
    <mergeCell ref="D21:M21"/>
    <mergeCell ref="S21:X21"/>
    <mergeCell ref="D22:M22"/>
    <mergeCell ref="N22:P22"/>
    <mergeCell ref="S22:X22"/>
    <mergeCell ref="D17:M17"/>
    <mergeCell ref="S17:X17"/>
    <mergeCell ref="B2:X2"/>
    <mergeCell ref="B3:C3"/>
    <mergeCell ref="D3:G3"/>
    <mergeCell ref="H3:K3"/>
    <mergeCell ref="L3:R3"/>
    <mergeCell ref="S3:T3"/>
    <mergeCell ref="U3:V3"/>
    <mergeCell ref="W3:X3"/>
    <mergeCell ref="B9:B21"/>
    <mergeCell ref="C9:C21"/>
    <mergeCell ref="D9:M9"/>
    <mergeCell ref="N9:P21"/>
    <mergeCell ref="Q9:Q21"/>
    <mergeCell ref="R9:R21"/>
    <mergeCell ref="S9:X9"/>
    <mergeCell ref="U4:V5"/>
    <mergeCell ref="D11:E11"/>
    <mergeCell ref="F11:H11"/>
    <mergeCell ref="S11:X11"/>
    <mergeCell ref="D12:M12"/>
    <mergeCell ref="S12:X12"/>
    <mergeCell ref="S6:X8"/>
    <mergeCell ref="D15:D16"/>
    <mergeCell ref="E15:F15"/>
    <mergeCell ref="D10:M10"/>
    <mergeCell ref="S10:X10"/>
    <mergeCell ref="S15:X16"/>
    <mergeCell ref="E16:F16"/>
    <mergeCell ref="G16:H16"/>
    <mergeCell ref="I16:J16"/>
    <mergeCell ref="W4:X5"/>
    <mergeCell ref="B5:C5"/>
    <mergeCell ref="D5:G5"/>
    <mergeCell ref="N5:P5"/>
    <mergeCell ref="B6:B8"/>
    <mergeCell ref="C6:C8"/>
    <mergeCell ref="D6:M8"/>
    <mergeCell ref="N6:P8"/>
    <mergeCell ref="B4:C4"/>
    <mergeCell ref="D4:G4"/>
    <mergeCell ref="K4:M4"/>
    <mergeCell ref="N4:P4"/>
    <mergeCell ref="Q4:R4"/>
    <mergeCell ref="S4:T5"/>
    <mergeCell ref="Q7:Q8"/>
    <mergeCell ref="R7:R8"/>
    <mergeCell ref="Q6:R6"/>
    <mergeCell ref="D13:D14"/>
  </mergeCells>
  <conditionalFormatting sqref="S11">
    <cfRule type="containsText" dxfId="15" priority="1" operator="containsText" text="NG">
      <formula>NOT(ISERROR(SEARCH("NG",S11)))</formula>
    </cfRule>
  </conditionalFormatting>
  <printOptions horizontalCentered="1" verticalCentered="1"/>
  <pageMargins left="0.25" right="0.25" top="0.25" bottom="0.2" header="0.3" footer="0.3"/>
  <pageSetup paperSize="9" scale="2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38"/>
  <sheetViews>
    <sheetView tabSelected="1" view="pageBreakPreview" topLeftCell="A4" zoomScale="85" zoomScaleNormal="70" zoomScaleSheetLayoutView="85" workbookViewId="0">
      <selection activeCell="K10" sqref="K10"/>
    </sheetView>
  </sheetViews>
  <sheetFormatPr defaultColWidth="9" defaultRowHeight="15.75"/>
  <cols>
    <col min="1" max="1" width="2.5" style="1" customWidth="1"/>
    <col min="2" max="2" width="9" style="1"/>
    <col min="3" max="11" width="10.625" style="1" customWidth="1"/>
    <col min="12" max="16384" width="9" style="1"/>
  </cols>
  <sheetData>
    <row r="1" spans="2:12" ht="16.5" thickBot="1"/>
    <row r="2" spans="2:12" ht="59.25" customHeight="1">
      <c r="B2" s="265" t="str">
        <f>'1'!B2:X2</f>
        <v xml:space="preserve">Relay inspection record
Bản ghi chép kiểm tra Rơle </v>
      </c>
      <c r="C2" s="266"/>
      <c r="D2" s="266"/>
      <c r="E2" s="266"/>
      <c r="F2" s="266"/>
      <c r="G2" s="266"/>
      <c r="H2" s="266"/>
      <c r="I2" s="266"/>
      <c r="J2" s="266"/>
      <c r="K2" s="267"/>
    </row>
    <row r="3" spans="2:12" ht="57.75" customHeight="1">
      <c r="B3" s="30" t="s">
        <v>31</v>
      </c>
      <c r="C3" s="268">
        <f>'1'!D5</f>
        <v>44904</v>
      </c>
      <c r="D3" s="269"/>
      <c r="E3" s="10" t="s">
        <v>32</v>
      </c>
      <c r="F3" s="277" t="str">
        <f>'1'!L3</f>
        <v>ACTL3DF3</v>
      </c>
      <c r="G3" s="278"/>
      <c r="H3" s="278"/>
      <c r="I3" s="31" t="s">
        <v>0</v>
      </c>
      <c r="J3" s="268" t="str">
        <f>'1'!Q4</f>
        <v>21207V1</v>
      </c>
      <c r="K3" s="279"/>
    </row>
    <row r="4" spans="2:12" ht="107.25" customHeight="1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111</v>
      </c>
      <c r="G4" s="10" t="s">
        <v>110</v>
      </c>
      <c r="H4" s="10" t="s">
        <v>17</v>
      </c>
      <c r="I4" s="10" t="s">
        <v>18</v>
      </c>
      <c r="J4" s="10" t="s">
        <v>19</v>
      </c>
      <c r="K4" s="64" t="s">
        <v>20</v>
      </c>
    </row>
    <row r="5" spans="2:12" ht="24.95" customHeight="1">
      <c r="B5" s="11" t="s">
        <v>21</v>
      </c>
      <c r="C5" s="12">
        <v>225</v>
      </c>
      <c r="D5" s="13">
        <v>6.5</v>
      </c>
      <c r="E5" s="13"/>
      <c r="F5" s="14">
        <v>50</v>
      </c>
      <c r="G5" s="14">
        <v>50</v>
      </c>
      <c r="H5" s="15">
        <v>10</v>
      </c>
      <c r="I5" s="15">
        <v>15</v>
      </c>
      <c r="J5" s="15">
        <v>5</v>
      </c>
      <c r="K5" s="66">
        <v>100</v>
      </c>
    </row>
    <row r="6" spans="2:12" ht="24.95" customHeight="1">
      <c r="B6" s="16" t="s">
        <v>22</v>
      </c>
      <c r="C6" s="17">
        <v>22.5</v>
      </c>
      <c r="D6" s="18" t="s">
        <v>10</v>
      </c>
      <c r="E6" s="18">
        <v>4</v>
      </c>
      <c r="F6" s="19" t="s">
        <v>10</v>
      </c>
      <c r="G6" s="19" t="s">
        <v>10</v>
      </c>
      <c r="H6" s="20" t="s">
        <v>10</v>
      </c>
      <c r="I6" s="20" t="s">
        <v>10</v>
      </c>
      <c r="J6" s="20" t="s">
        <v>10</v>
      </c>
      <c r="K6" s="67" t="s">
        <v>10</v>
      </c>
    </row>
    <row r="7" spans="2:12" ht="24.95" customHeight="1">
      <c r="B7" s="21" t="s">
        <v>23</v>
      </c>
      <c r="C7" s="22">
        <v>22.5</v>
      </c>
      <c r="D7" s="23"/>
      <c r="E7" s="23">
        <v>0.5</v>
      </c>
      <c r="F7" s="24"/>
      <c r="G7" s="24"/>
      <c r="H7" s="25"/>
      <c r="I7" s="20"/>
      <c r="J7" s="25"/>
      <c r="K7" s="68"/>
    </row>
    <row r="8" spans="2:12" ht="24.95" customHeight="1">
      <c r="B8" s="26" t="s">
        <v>24</v>
      </c>
      <c r="C8" s="27" t="s">
        <v>25</v>
      </c>
      <c r="D8" s="28" t="s">
        <v>26</v>
      </c>
      <c r="E8" s="28" t="s">
        <v>26</v>
      </c>
      <c r="F8" s="29" t="s">
        <v>27</v>
      </c>
      <c r="G8" s="29" t="s">
        <v>27</v>
      </c>
      <c r="H8" s="29" t="s">
        <v>28</v>
      </c>
      <c r="I8" s="29" t="s">
        <v>28</v>
      </c>
      <c r="J8" s="29" t="s">
        <v>28</v>
      </c>
      <c r="K8" s="69" t="s">
        <v>29</v>
      </c>
      <c r="L8" s="2"/>
    </row>
    <row r="9" spans="2:12" ht="24.95" customHeight="1">
      <c r="B9" s="110">
        <v>1</v>
      </c>
      <c r="C9" s="108">
        <v>222.86</v>
      </c>
      <c r="D9" s="107">
        <v>5.3</v>
      </c>
      <c r="E9" s="109">
        <v>1.7</v>
      </c>
      <c r="F9" s="109">
        <v>3.9</v>
      </c>
      <c r="G9" s="107">
        <v>3.9</v>
      </c>
      <c r="H9" s="106">
        <v>3.02</v>
      </c>
      <c r="I9" s="106">
        <v>6.31</v>
      </c>
      <c r="J9" s="106">
        <v>0.17</v>
      </c>
      <c r="K9" s="70">
        <v>0</v>
      </c>
      <c r="L9" s="2"/>
    </row>
    <row r="10" spans="2:12" ht="24.95" customHeight="1">
      <c r="B10" s="50">
        <v>2</v>
      </c>
      <c r="C10" s="57">
        <v>223.45</v>
      </c>
      <c r="D10" s="107">
        <v>5.4</v>
      </c>
      <c r="E10" s="105">
        <v>2.2000000000000002</v>
      </c>
      <c r="F10" s="105">
        <v>4.0999999999999996</v>
      </c>
      <c r="G10" s="58">
        <v>3.4</v>
      </c>
      <c r="H10" s="59">
        <v>3.11</v>
      </c>
      <c r="I10" s="59">
        <v>4.9800000000000004</v>
      </c>
      <c r="J10" s="59">
        <v>0.12</v>
      </c>
      <c r="K10" s="71">
        <v>0</v>
      </c>
      <c r="L10" s="2"/>
    </row>
    <row r="11" spans="2:12" ht="24.95" customHeight="1">
      <c r="B11" s="50">
        <v>3</v>
      </c>
      <c r="C11" s="57">
        <v>220.89</v>
      </c>
      <c r="D11" s="58">
        <v>4.8</v>
      </c>
      <c r="E11" s="105">
        <v>1.5</v>
      </c>
      <c r="F11" s="105">
        <v>4.2</v>
      </c>
      <c r="G11" s="58">
        <v>3.8</v>
      </c>
      <c r="H11" s="59">
        <v>2.85</v>
      </c>
      <c r="I11" s="59">
        <v>6.68</v>
      </c>
      <c r="J11" s="59">
        <v>0.39</v>
      </c>
      <c r="K11" s="71">
        <v>0</v>
      </c>
    </row>
    <row r="12" spans="2:12" ht="24.95" customHeight="1">
      <c r="B12" s="50">
        <v>4</v>
      </c>
      <c r="C12" s="57">
        <v>223.48</v>
      </c>
      <c r="D12" s="58">
        <v>5</v>
      </c>
      <c r="E12" s="105">
        <v>1.7</v>
      </c>
      <c r="F12" s="105">
        <v>3.7</v>
      </c>
      <c r="G12" s="58">
        <v>4.2</v>
      </c>
      <c r="H12" s="59">
        <v>2.93</v>
      </c>
      <c r="I12" s="59">
        <v>6.31</v>
      </c>
      <c r="J12" s="59">
        <v>0.18</v>
      </c>
      <c r="K12" s="71">
        <v>0</v>
      </c>
    </row>
    <row r="13" spans="2:12" ht="24.95" customHeight="1">
      <c r="B13" s="50">
        <v>5</v>
      </c>
      <c r="C13" s="57">
        <v>223.59</v>
      </c>
      <c r="D13" s="58">
        <v>5.3</v>
      </c>
      <c r="E13" s="105">
        <v>1.5</v>
      </c>
      <c r="F13" s="105">
        <v>4.5</v>
      </c>
      <c r="G13" s="58">
        <v>3.3</v>
      </c>
      <c r="H13" s="59">
        <v>3.11</v>
      </c>
      <c r="I13" s="59">
        <v>6.8</v>
      </c>
      <c r="J13" s="59">
        <v>0.17</v>
      </c>
      <c r="K13" s="71">
        <v>0</v>
      </c>
    </row>
    <row r="14" spans="2:12" ht="24.95" customHeight="1">
      <c r="B14" s="50">
        <v>6</v>
      </c>
      <c r="C14" s="108">
        <v>222.81</v>
      </c>
      <c r="D14" s="107">
        <v>5.5</v>
      </c>
      <c r="E14" s="109">
        <v>2.1</v>
      </c>
      <c r="F14" s="109">
        <v>3.2</v>
      </c>
      <c r="G14" s="107">
        <v>2.7</v>
      </c>
      <c r="H14" s="106">
        <v>3.18</v>
      </c>
      <c r="I14" s="106">
        <v>5.47</v>
      </c>
      <c r="J14" s="106">
        <v>0.15</v>
      </c>
      <c r="K14" s="111">
        <v>0</v>
      </c>
    </row>
    <row r="15" spans="2:12" ht="24.95" customHeight="1">
      <c r="B15" s="50">
        <v>7</v>
      </c>
      <c r="C15" s="57">
        <v>226.63</v>
      </c>
      <c r="D15" s="107">
        <v>5.4</v>
      </c>
      <c r="E15" s="105">
        <v>1.7</v>
      </c>
      <c r="F15" s="105">
        <v>2.9</v>
      </c>
      <c r="G15" s="58">
        <v>2.7</v>
      </c>
      <c r="H15" s="59">
        <v>3.14</v>
      </c>
      <c r="I15" s="59">
        <v>6.48</v>
      </c>
      <c r="J15" s="59">
        <v>0.19</v>
      </c>
      <c r="K15" s="71">
        <v>0</v>
      </c>
    </row>
    <row r="16" spans="2:12" ht="24.95" customHeight="1">
      <c r="B16" s="50">
        <v>8</v>
      </c>
      <c r="C16" s="57">
        <v>221.4</v>
      </c>
      <c r="D16" s="58">
        <v>5.2</v>
      </c>
      <c r="E16" s="105">
        <v>1.7</v>
      </c>
      <c r="F16" s="105">
        <v>2.98</v>
      </c>
      <c r="G16" s="58">
        <v>2.6</v>
      </c>
      <c r="H16" s="59">
        <v>3.03</v>
      </c>
      <c r="I16" s="59">
        <v>6.43</v>
      </c>
      <c r="J16" s="59">
        <v>0.33</v>
      </c>
      <c r="K16" s="71">
        <v>0</v>
      </c>
    </row>
    <row r="17" spans="1:16" ht="24.95" customHeight="1">
      <c r="B17" s="50">
        <v>9</v>
      </c>
      <c r="C17" s="57">
        <v>221.7</v>
      </c>
      <c r="D17" s="58">
        <v>5.3</v>
      </c>
      <c r="E17" s="105">
        <v>2</v>
      </c>
      <c r="F17" s="105">
        <v>2.8</v>
      </c>
      <c r="G17" s="58">
        <v>2.7</v>
      </c>
      <c r="H17" s="59">
        <v>3.03</v>
      </c>
      <c r="I17" s="59">
        <v>5.43</v>
      </c>
      <c r="J17" s="59">
        <v>0.13</v>
      </c>
      <c r="K17" s="71">
        <v>0</v>
      </c>
    </row>
    <row r="18" spans="1:16" ht="24.95" customHeight="1">
      <c r="B18" s="51">
        <v>10</v>
      </c>
      <c r="C18" s="57">
        <v>221.34</v>
      </c>
      <c r="D18" s="58">
        <v>5.4</v>
      </c>
      <c r="E18" s="105">
        <v>1.8</v>
      </c>
      <c r="F18" s="105">
        <v>3</v>
      </c>
      <c r="G18" s="58">
        <v>2.7</v>
      </c>
      <c r="H18" s="59">
        <v>3.12</v>
      </c>
      <c r="I18" s="59">
        <v>6.27</v>
      </c>
      <c r="J18" s="59">
        <v>0.08</v>
      </c>
      <c r="K18" s="72">
        <v>0</v>
      </c>
    </row>
    <row r="19" spans="1:16" ht="24.95" customHeight="1">
      <c r="B19" s="52" t="s">
        <v>4</v>
      </c>
      <c r="C19" s="53">
        <f>MAX(C9:C18)</f>
        <v>226.63</v>
      </c>
      <c r="D19" s="53">
        <f t="shared" ref="D19:I19" si="0">MAX(D9:D18)</f>
        <v>5.5</v>
      </c>
      <c r="E19" s="53">
        <f t="shared" si="0"/>
        <v>2.2000000000000002</v>
      </c>
      <c r="F19" s="53">
        <f t="shared" si="0"/>
        <v>4.5</v>
      </c>
      <c r="G19" s="53">
        <f t="shared" si="0"/>
        <v>4.2</v>
      </c>
      <c r="H19" s="53">
        <f t="shared" si="0"/>
        <v>3.18</v>
      </c>
      <c r="I19" s="53">
        <f t="shared" si="0"/>
        <v>6.8</v>
      </c>
      <c r="J19" s="53">
        <f t="shared" ref="J19" si="1">MAX(J9:J18)</f>
        <v>0.39</v>
      </c>
      <c r="K19" s="73">
        <f t="shared" ref="K19" si="2">MAX(K9:K18)</f>
        <v>0</v>
      </c>
    </row>
    <row r="20" spans="1:16" ht="24.95" customHeight="1">
      <c r="B20" s="54" t="s">
        <v>5</v>
      </c>
      <c r="C20" s="55">
        <f>MIN(C9:C18)</f>
        <v>220.89</v>
      </c>
      <c r="D20" s="55">
        <f t="shared" ref="D20:I20" si="3">MIN(D9:D18)</f>
        <v>4.8</v>
      </c>
      <c r="E20" s="55">
        <f t="shared" si="3"/>
        <v>1.5</v>
      </c>
      <c r="F20" s="55">
        <f t="shared" si="3"/>
        <v>2.8</v>
      </c>
      <c r="G20" s="55">
        <f t="shared" si="3"/>
        <v>2.6</v>
      </c>
      <c r="H20" s="55">
        <f t="shared" si="3"/>
        <v>2.85</v>
      </c>
      <c r="I20" s="55">
        <f t="shared" si="3"/>
        <v>4.9800000000000004</v>
      </c>
      <c r="J20" s="55">
        <f t="shared" ref="J20" si="4">MIN(J9:J18)</f>
        <v>0.08</v>
      </c>
      <c r="K20" s="74">
        <f t="shared" ref="K20" si="5">MIN(K9:K18)</f>
        <v>0</v>
      </c>
    </row>
    <row r="21" spans="1:16" ht="24.95" customHeight="1">
      <c r="B21" s="56" t="s">
        <v>6</v>
      </c>
      <c r="C21" s="112">
        <f>AVERAGE(C9:C18)</f>
        <v>222.815</v>
      </c>
      <c r="D21" s="112">
        <f t="shared" ref="D21:I21" si="6">AVERAGE(D9:D18)</f>
        <v>5.26</v>
      </c>
      <c r="E21" s="112">
        <f t="shared" si="6"/>
        <v>1.7900000000000003</v>
      </c>
      <c r="F21" s="112">
        <f t="shared" si="6"/>
        <v>3.5279999999999996</v>
      </c>
      <c r="G21" s="112">
        <f t="shared" si="6"/>
        <v>3.2</v>
      </c>
      <c r="H21" s="112">
        <f t="shared" si="6"/>
        <v>3.0520000000000005</v>
      </c>
      <c r="I21" s="112">
        <f t="shared" si="6"/>
        <v>6.1159999999999997</v>
      </c>
      <c r="J21" s="112">
        <f t="shared" ref="J21" si="7">AVERAGE(J9:J18)</f>
        <v>0.191</v>
      </c>
      <c r="K21" s="113">
        <f t="shared" ref="K21" si="8">AVERAGE(K9:K18)</f>
        <v>0</v>
      </c>
    </row>
    <row r="22" spans="1:16" ht="24.95" customHeight="1">
      <c r="B22" s="65" t="s">
        <v>82</v>
      </c>
      <c r="C22" s="103" t="str">
        <f>IF(C19&gt;C5+C6,"NG",IF(C20&lt;C5-C7,"NG",IF(C19&lt;C5-C7,"NG","OK")))</f>
        <v>OK</v>
      </c>
      <c r="D22" s="103" t="str">
        <f>IF(D19&gt;D5,"NG",IF(D20&gt;D5,"NG","OK"))</f>
        <v>OK</v>
      </c>
      <c r="E22" s="103" t="str">
        <f>IF(E19&gt;E6,"NG",IF(E20&lt;E7,"NG","OK"))</f>
        <v>OK</v>
      </c>
      <c r="F22" s="103" t="str">
        <f t="shared" ref="F22:K22" si="9">IF(F19&gt;F5,"NG",IF(F20&gt;F5,"NG","OK"))</f>
        <v>OK</v>
      </c>
      <c r="G22" s="103" t="str">
        <f t="shared" si="9"/>
        <v>OK</v>
      </c>
      <c r="H22" s="103" t="str">
        <f t="shared" si="9"/>
        <v>OK</v>
      </c>
      <c r="I22" s="103" t="str">
        <f t="shared" si="9"/>
        <v>OK</v>
      </c>
      <c r="J22" s="103" t="str">
        <f t="shared" si="9"/>
        <v>OK</v>
      </c>
      <c r="K22" s="104" t="str">
        <f t="shared" si="9"/>
        <v>OK</v>
      </c>
    </row>
    <row r="23" spans="1:16" ht="105" customHeight="1">
      <c r="B23" s="8" t="s">
        <v>33</v>
      </c>
      <c r="C23" s="271" t="s">
        <v>30</v>
      </c>
      <c r="D23" s="272"/>
      <c r="E23" s="272"/>
      <c r="F23" s="272"/>
      <c r="G23" s="272"/>
      <c r="H23" s="272"/>
      <c r="I23" s="272"/>
      <c r="J23" s="272"/>
      <c r="K23" s="273"/>
    </row>
    <row r="24" spans="1:16" ht="49.5" customHeight="1">
      <c r="B24" s="32" t="s">
        <v>9</v>
      </c>
      <c r="C24" s="274" t="s">
        <v>114</v>
      </c>
      <c r="D24" s="275"/>
      <c r="E24" s="274"/>
      <c r="F24" s="274"/>
      <c r="G24" s="274"/>
      <c r="H24" s="274"/>
      <c r="I24" s="274"/>
      <c r="J24" s="274"/>
      <c r="K24" s="276"/>
    </row>
    <row r="25" spans="1:16" ht="16.5" thickBot="1">
      <c r="B25" s="75"/>
      <c r="C25" s="270"/>
      <c r="D25" s="270"/>
      <c r="E25" s="270"/>
      <c r="F25" s="76"/>
      <c r="G25" s="76"/>
      <c r="H25" s="76"/>
      <c r="I25" s="76"/>
      <c r="J25" s="76"/>
      <c r="K25" s="77"/>
    </row>
    <row r="26" spans="1:16">
      <c r="A26" s="78"/>
      <c r="B26" s="79"/>
      <c r="C26" s="264"/>
      <c r="D26" s="264"/>
      <c r="E26" s="264"/>
      <c r="F26" s="80"/>
      <c r="G26" s="80"/>
      <c r="H26" s="80"/>
      <c r="I26" s="80" t="str">
        <f>'1'!S42</f>
        <v xml:space="preserve"> QR-QC-RE-003-0001</v>
      </c>
      <c r="J26" s="80"/>
      <c r="K26" s="81">
        <v>44229</v>
      </c>
    </row>
    <row r="27" spans="1:16">
      <c r="B27" s="3"/>
      <c r="D27" s="4"/>
      <c r="E27" s="5"/>
      <c r="F27" s="5"/>
      <c r="G27" s="5"/>
      <c r="H27" s="3"/>
      <c r="I27" s="3"/>
      <c r="J27" s="3"/>
      <c r="K27" s="3"/>
    </row>
    <row r="28" spans="1:16" ht="15.75" customHeight="1">
      <c r="B28" s="4"/>
      <c r="C28" s="6"/>
      <c r="D28" s="6"/>
      <c r="E28" s="6"/>
      <c r="F28" s="6"/>
      <c r="G28" s="7"/>
      <c r="K28" s="6"/>
      <c r="M28" s="4"/>
      <c r="P28" s="4"/>
    </row>
    <row r="29" spans="1:16">
      <c r="B29" s="4"/>
      <c r="C29" s="6"/>
      <c r="D29" s="6"/>
      <c r="E29" s="6"/>
      <c r="F29" s="6"/>
      <c r="G29" s="7"/>
      <c r="K29" s="6"/>
      <c r="M29" s="4"/>
      <c r="P29" s="4"/>
    </row>
    <row r="30" spans="1:16" ht="15.75" customHeight="1">
      <c r="B30" s="4"/>
      <c r="C30" s="6"/>
      <c r="D30" s="6"/>
      <c r="E30" s="6"/>
      <c r="F30" s="6"/>
      <c r="G30" s="7"/>
      <c r="K30" s="6"/>
      <c r="M30" s="4"/>
      <c r="P30" s="4"/>
    </row>
    <row r="31" spans="1:16">
      <c r="B31" s="4"/>
      <c r="C31" s="6"/>
      <c r="D31" s="6"/>
      <c r="E31" s="6"/>
      <c r="F31" s="6"/>
      <c r="G31" s="7"/>
      <c r="K31" s="6"/>
      <c r="M31" s="4"/>
      <c r="P31" s="4"/>
    </row>
    <row r="32" spans="1:16">
      <c r="B32" s="4"/>
      <c r="C32" s="6"/>
      <c r="D32" s="6"/>
      <c r="E32" s="6"/>
      <c r="F32" s="6"/>
      <c r="G32" s="7"/>
      <c r="K32" s="6"/>
      <c r="M32" s="4"/>
      <c r="P32" s="4"/>
    </row>
    <row r="33" spans="2:16">
      <c r="B33" s="4"/>
      <c r="C33" s="6"/>
      <c r="D33" s="6"/>
      <c r="E33" s="6"/>
      <c r="F33" s="6"/>
      <c r="G33" s="7"/>
      <c r="K33" s="6"/>
      <c r="M33" s="4"/>
      <c r="P33" s="4"/>
    </row>
    <row r="34" spans="2:16">
      <c r="E34" s="6"/>
      <c r="F34" s="6"/>
      <c r="G34" s="7"/>
      <c r="M34" s="4"/>
      <c r="N34" s="4"/>
      <c r="O34" s="4"/>
      <c r="P34" s="4"/>
    </row>
    <row r="35" spans="2:16">
      <c r="M35" s="4"/>
      <c r="N35" s="4"/>
      <c r="O35" s="4"/>
      <c r="P35" s="4"/>
    </row>
    <row r="36" spans="2:16">
      <c r="M36" s="4"/>
      <c r="N36" s="4"/>
      <c r="O36" s="4"/>
      <c r="P36" s="4"/>
    </row>
    <row r="37" spans="2:16">
      <c r="M37" s="4"/>
      <c r="N37" s="4"/>
      <c r="O37" s="4"/>
      <c r="P37" s="4"/>
    </row>
    <row r="38" spans="2:16">
      <c r="M38" s="4"/>
      <c r="N38" s="4"/>
      <c r="O38" s="4"/>
      <c r="P38" s="4"/>
    </row>
  </sheetData>
  <mergeCells count="8">
    <mergeCell ref="C26:E26"/>
    <mergeCell ref="B2:K2"/>
    <mergeCell ref="C3:D3"/>
    <mergeCell ref="C25:E25"/>
    <mergeCell ref="C23:K23"/>
    <mergeCell ref="C24:K24"/>
    <mergeCell ref="F3:H3"/>
    <mergeCell ref="J3:K3"/>
  </mergeCells>
  <conditionalFormatting sqref="K9:K18">
    <cfRule type="expression" dxfId="14" priority="35">
      <formula>OR(K9&gt;K$5)</formula>
    </cfRule>
  </conditionalFormatting>
  <conditionalFormatting sqref="E22">
    <cfRule type="containsText" dxfId="13" priority="32" operator="containsText" text="NG">
      <formula>NOT(ISERROR(SEARCH("NG",E22)))</formula>
    </cfRule>
  </conditionalFormatting>
  <conditionalFormatting sqref="D22">
    <cfRule type="containsText" dxfId="12" priority="31" operator="containsText" text="NG">
      <formula>NOT(ISERROR(SEARCH("NG",D22)))</formula>
    </cfRule>
  </conditionalFormatting>
  <conditionalFormatting sqref="F22:K22">
    <cfRule type="containsText" dxfId="11" priority="30" operator="containsText" text="NG">
      <formula>NOT(ISERROR(SEARCH("NG",F22)))</formula>
    </cfRule>
  </conditionalFormatting>
  <conditionalFormatting sqref="C14:C18">
    <cfRule type="expression" dxfId="10" priority="14">
      <formula>OR(C14&gt;C$5+C$6,C14&lt;C$5-C$7)</formula>
    </cfRule>
  </conditionalFormatting>
  <conditionalFormatting sqref="D14:D18">
    <cfRule type="expression" dxfId="9" priority="13">
      <formula>OR(D14&gt;D$5)</formula>
    </cfRule>
  </conditionalFormatting>
  <conditionalFormatting sqref="F14:J18">
    <cfRule type="expression" dxfId="8" priority="12">
      <formula>OR(F14&gt;F$5)</formula>
    </cfRule>
  </conditionalFormatting>
  <conditionalFormatting sqref="E14:E18">
    <cfRule type="expression" dxfId="7" priority="11">
      <formula>OR(E14&gt;E$6,E14&lt;E$7)</formula>
    </cfRule>
  </conditionalFormatting>
  <conditionalFormatting sqref="F14:F18">
    <cfRule type="expression" dxfId="6" priority="10">
      <formula>OR(F14&gt;F$6,F14&lt;F$7)</formula>
    </cfRule>
  </conditionalFormatting>
  <conditionalFormatting sqref="C22">
    <cfRule type="containsText" dxfId="5" priority="7" operator="containsText" text="NG">
      <formula>NOT(ISERROR(SEARCH("NG",C22)))</formula>
    </cfRule>
  </conditionalFormatting>
  <conditionalFormatting sqref="C9:C13">
    <cfRule type="expression" dxfId="4" priority="5">
      <formula>OR(C9&gt;C$5+C$6,C9&lt;C$5-C$7)</formula>
    </cfRule>
  </conditionalFormatting>
  <conditionalFormatting sqref="D9:D13">
    <cfRule type="expression" dxfId="3" priority="4">
      <formula>OR(D9&gt;D$5)</formula>
    </cfRule>
  </conditionalFormatting>
  <conditionalFormatting sqref="F9:J13">
    <cfRule type="expression" dxfId="2" priority="3">
      <formula>OR(F9&gt;F$5)</formula>
    </cfRule>
  </conditionalFormatting>
  <conditionalFormatting sqref="E9:E13">
    <cfRule type="expression" dxfId="1" priority="2">
      <formula>OR(E9&gt;E$6,E9&lt;E$7)</formula>
    </cfRule>
  </conditionalFormatting>
  <conditionalFormatting sqref="F9:F13">
    <cfRule type="expression" dxfId="0" priority="1">
      <formula>OR(F9&gt;F$6,F9&lt;F$7)</formula>
    </cfRule>
  </conditionalFormatting>
  <printOptions horizontalCentered="1"/>
  <pageMargins left="0.25" right="0.25" top="0.5" bottom="0" header="0" footer="0"/>
  <pageSetup paperSize="9" scale="8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</vt:lpstr>
      <vt:lpstr>2</vt:lpstr>
      <vt:lpstr>'1'!Print_Area</vt:lpstr>
      <vt:lpstr>'2'!Print_Area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Chung QA</dc:creator>
  <cp:lastModifiedBy>THI HANG_Doan</cp:lastModifiedBy>
  <cp:lastPrinted>2021-12-06T09:08:33Z</cp:lastPrinted>
  <dcterms:created xsi:type="dcterms:W3CDTF">2019-03-22T01:38:31Z</dcterms:created>
  <dcterms:modified xsi:type="dcterms:W3CDTF">2022-12-13T10:21:47Z</dcterms:modified>
</cp:coreProperties>
</file>