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mu\OneDrive - Royal Holloway University of London\University-SNUG\Project\Target-Swarm-Attacks-master\results\"/>
    </mc:Choice>
  </mc:AlternateContent>
  <xr:revisionPtr revIDLastSave="6" documentId="13_ncr:40009_{33D99CDB-AAEE-4B10-A710-CAB0EE04F289}" xr6:coauthVersionLast="43" xr6:coauthVersionMax="43" xr10:uidLastSave="{E31225D2-B05A-45A7-B5ED-7D0218843148}"/>
  <bookViews>
    <workbookView xWindow="40920" yWindow="-1470" windowWidth="29040" windowHeight="15990" xr2:uid="{00000000-000D-0000-FFFF-FFFF00000000}"/>
  </bookViews>
  <sheets>
    <sheet name="VAR-500-None-Hostile-Trust-No I" sheetId="1" r:id="rId1"/>
    <sheet name="Hostile IDS" sheetId="4" r:id="rId2"/>
    <sheet name="Hostile- Trust" sheetId="2" r:id="rId3"/>
    <sheet name="Hostile-No Trust" sheetId="3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2" hidden="1">'Hostile- Trust'!$A$1:$Q$100</definedName>
    <definedName name="_xlnm._FilterDatabase" localSheetId="3" hidden="1">'Hostile-No Trust'!$A$1:$R$104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4" i="4" l="1"/>
  <c r="Q15" i="4"/>
  <c r="R15" i="4" s="1"/>
  <c r="Q16" i="4"/>
  <c r="R16" i="4" s="1"/>
  <c r="S16" i="4" s="1"/>
  <c r="U16" i="4" s="1"/>
  <c r="Q17" i="4"/>
  <c r="R17" i="4" s="1"/>
  <c r="S17" i="4" s="1"/>
  <c r="U17" i="4" s="1"/>
  <c r="Q18" i="4"/>
  <c r="Q19" i="4"/>
  <c r="R19" i="4" s="1"/>
  <c r="Q20" i="4"/>
  <c r="R20" i="4" s="1"/>
  <c r="S20" i="4" s="1"/>
  <c r="U20" i="4" s="1"/>
  <c r="Q21" i="4"/>
  <c r="R21" i="4" s="1"/>
  <c r="S21" i="4" s="1"/>
  <c r="U21" i="4" s="1"/>
  <c r="Q22" i="4"/>
  <c r="R22" i="4" s="1"/>
  <c r="Q23" i="4"/>
  <c r="R23" i="4" s="1"/>
  <c r="Q13" i="4"/>
  <c r="P23" i="4"/>
  <c r="N23" i="4"/>
  <c r="M23" i="4"/>
  <c r="O23" i="4" s="1"/>
  <c r="P22" i="4"/>
  <c r="N22" i="4"/>
  <c r="M22" i="4"/>
  <c r="O22" i="4" s="1"/>
  <c r="P21" i="4"/>
  <c r="N21" i="4"/>
  <c r="M21" i="4"/>
  <c r="O21" i="4" s="1"/>
  <c r="P20" i="4"/>
  <c r="N20" i="4"/>
  <c r="M20" i="4"/>
  <c r="O20" i="4" s="1"/>
  <c r="P19" i="4"/>
  <c r="N19" i="4"/>
  <c r="M19" i="4"/>
  <c r="O19" i="4" s="1"/>
  <c r="P18" i="4"/>
  <c r="N18" i="4"/>
  <c r="M18" i="4"/>
  <c r="O18" i="4" s="1"/>
  <c r="P17" i="4"/>
  <c r="N17" i="4"/>
  <c r="M17" i="4"/>
  <c r="O17" i="4" s="1"/>
  <c r="P16" i="4"/>
  <c r="N16" i="4"/>
  <c r="M16" i="4"/>
  <c r="O16" i="4" s="1"/>
  <c r="P15" i="4"/>
  <c r="N15" i="4"/>
  <c r="M15" i="4"/>
  <c r="O15" i="4" s="1"/>
  <c r="P14" i="4"/>
  <c r="N14" i="4"/>
  <c r="M14" i="4"/>
  <c r="O14" i="4" s="1"/>
  <c r="P13" i="4"/>
  <c r="N13" i="4"/>
  <c r="M13" i="4"/>
  <c r="O13" i="4" s="1"/>
  <c r="R4" i="4"/>
  <c r="R5" i="4"/>
  <c r="R8" i="4"/>
  <c r="R9" i="4"/>
  <c r="R12" i="4"/>
  <c r="R2" i="4"/>
  <c r="Q3" i="4"/>
  <c r="R3" i="4" s="1"/>
  <c r="Q4" i="4"/>
  <c r="Q5" i="4"/>
  <c r="Q6" i="4"/>
  <c r="R6" i="4" s="1"/>
  <c r="Q7" i="4"/>
  <c r="R7" i="4" s="1"/>
  <c r="Q8" i="4"/>
  <c r="Q9" i="4"/>
  <c r="Q10" i="4"/>
  <c r="R10" i="4" s="1"/>
  <c r="Q11" i="4"/>
  <c r="R11" i="4" s="1"/>
  <c r="Q12" i="4"/>
  <c r="Q2" i="4"/>
  <c r="R18" i="4" l="1"/>
  <c r="S18" i="4" s="1"/>
  <c r="U18" i="4" s="1"/>
  <c r="R14" i="4"/>
  <c r="S14" i="4" s="1"/>
  <c r="U14" i="4" s="1"/>
  <c r="S22" i="4"/>
  <c r="U22" i="4" s="1"/>
  <c r="S23" i="4"/>
  <c r="U23" i="4" s="1"/>
  <c r="S19" i="4"/>
  <c r="U19" i="4" s="1"/>
  <c r="R13" i="4"/>
  <c r="S13" i="4" s="1"/>
  <c r="U13" i="4" s="1"/>
  <c r="S15" i="4"/>
  <c r="U15" i="4" s="1"/>
  <c r="S12" i="4"/>
  <c r="U12" i="4" s="1"/>
  <c r="P12" i="4"/>
  <c r="N12" i="4"/>
  <c r="M12" i="4"/>
  <c r="O12" i="4" s="1"/>
  <c r="S11" i="4"/>
  <c r="U11" i="4" s="1"/>
  <c r="P11" i="4"/>
  <c r="N11" i="4"/>
  <c r="M11" i="4"/>
  <c r="O11" i="4" s="1"/>
  <c r="S10" i="4"/>
  <c r="U10" i="4" s="1"/>
  <c r="P10" i="4"/>
  <c r="N10" i="4"/>
  <c r="M10" i="4"/>
  <c r="O10" i="4" s="1"/>
  <c r="S9" i="4"/>
  <c r="U9" i="4" s="1"/>
  <c r="P9" i="4"/>
  <c r="N9" i="4"/>
  <c r="M9" i="4"/>
  <c r="O9" i="4" s="1"/>
  <c r="S8" i="4"/>
  <c r="U8" i="4" s="1"/>
  <c r="P8" i="4"/>
  <c r="N8" i="4"/>
  <c r="M8" i="4"/>
  <c r="O8" i="4" s="1"/>
  <c r="S7" i="4"/>
  <c r="U7" i="4" s="1"/>
  <c r="P7" i="4"/>
  <c r="N7" i="4"/>
  <c r="M7" i="4"/>
  <c r="O7" i="4" s="1"/>
  <c r="S6" i="4"/>
  <c r="U6" i="4" s="1"/>
  <c r="P6" i="4"/>
  <c r="N6" i="4"/>
  <c r="M6" i="4"/>
  <c r="O6" i="4" s="1"/>
  <c r="S5" i="4"/>
  <c r="U5" i="4" s="1"/>
  <c r="P5" i="4"/>
  <c r="N5" i="4"/>
  <c r="M5" i="4"/>
  <c r="O5" i="4" s="1"/>
  <c r="S4" i="4"/>
  <c r="U4" i="4" s="1"/>
  <c r="P4" i="4"/>
  <c r="N4" i="4"/>
  <c r="M4" i="4"/>
  <c r="O4" i="4" s="1"/>
  <c r="S3" i="4"/>
  <c r="U3" i="4" s="1"/>
  <c r="P3" i="4"/>
  <c r="N3" i="4"/>
  <c r="M3" i="4"/>
  <c r="O3" i="4" s="1"/>
  <c r="S2" i="4"/>
  <c r="U2" i="4" s="1"/>
  <c r="P2" i="4"/>
  <c r="N2" i="4"/>
  <c r="M2" i="4"/>
  <c r="O2" i="4" s="1"/>
  <c r="Q3" i="1" l="1"/>
  <c r="Q4" i="1"/>
  <c r="Q5" i="1"/>
  <c r="Q6" i="1"/>
  <c r="Q7" i="1"/>
  <c r="Q8" i="1"/>
  <c r="Q9" i="1"/>
  <c r="Q10" i="1"/>
  <c r="Q11" i="1"/>
  <c r="Q12" i="1"/>
  <c r="Q2" i="1"/>
  <c r="R47" i="2"/>
  <c r="R48" i="2"/>
  <c r="R49" i="2"/>
  <c r="R50" i="2"/>
  <c r="R51" i="2"/>
  <c r="R52" i="2"/>
  <c r="R53" i="2"/>
  <c r="R54" i="2"/>
  <c r="R55" i="2"/>
  <c r="R56" i="2"/>
  <c r="R46" i="2"/>
  <c r="L91" i="3"/>
  <c r="M91" i="3" s="1"/>
  <c r="L92" i="3"/>
  <c r="M92" i="3" s="1"/>
  <c r="L93" i="3"/>
  <c r="M93" i="3" s="1"/>
  <c r="L94" i="3"/>
  <c r="M94" i="3" s="1"/>
  <c r="L95" i="3"/>
  <c r="M95" i="3" s="1"/>
  <c r="L96" i="3"/>
  <c r="M96" i="3" s="1"/>
  <c r="L97" i="3"/>
  <c r="M97" i="3" s="1"/>
  <c r="L98" i="3"/>
  <c r="M98" i="3" s="1"/>
  <c r="L99" i="3"/>
  <c r="M99" i="3" s="1"/>
  <c r="L100" i="3"/>
  <c r="M100" i="3" s="1"/>
  <c r="L90" i="3"/>
  <c r="M90" i="3" s="1"/>
  <c r="L80" i="3"/>
  <c r="M80" i="3" s="1"/>
  <c r="L81" i="3"/>
  <c r="M81" i="3" s="1"/>
  <c r="L82" i="3"/>
  <c r="M82" i="3" s="1"/>
  <c r="L83" i="3"/>
  <c r="M83" i="3" s="1"/>
  <c r="L84" i="3"/>
  <c r="M84" i="3" s="1"/>
  <c r="L85" i="3"/>
  <c r="M85" i="3" s="1"/>
  <c r="L86" i="3"/>
  <c r="M86" i="3" s="1"/>
  <c r="L87" i="3"/>
  <c r="M87" i="3" s="1"/>
  <c r="L88" i="3"/>
  <c r="M88" i="3" s="1"/>
  <c r="L89" i="3"/>
  <c r="M89" i="3" s="1"/>
  <c r="L79" i="3"/>
  <c r="M79" i="3" s="1"/>
  <c r="L69" i="3"/>
  <c r="M69" i="3" s="1"/>
  <c r="L70" i="3"/>
  <c r="M70" i="3" s="1"/>
  <c r="L71" i="3"/>
  <c r="M71" i="3" s="1"/>
  <c r="L72" i="3"/>
  <c r="M72" i="3" s="1"/>
  <c r="L73" i="3"/>
  <c r="M73" i="3" s="1"/>
  <c r="L74" i="3"/>
  <c r="M74" i="3" s="1"/>
  <c r="L75" i="3"/>
  <c r="M75" i="3" s="1"/>
  <c r="L76" i="3"/>
  <c r="M76" i="3" s="1"/>
  <c r="L77" i="3"/>
  <c r="M77" i="3" s="1"/>
  <c r="L78" i="3"/>
  <c r="M78" i="3" s="1"/>
  <c r="L68" i="3"/>
  <c r="M68" i="3" s="1"/>
  <c r="L58" i="3"/>
  <c r="M58" i="3" s="1"/>
  <c r="L59" i="3"/>
  <c r="M59" i="3" s="1"/>
  <c r="L60" i="3"/>
  <c r="M60" i="3" s="1"/>
  <c r="L61" i="3"/>
  <c r="M61" i="3" s="1"/>
  <c r="L62" i="3"/>
  <c r="M62" i="3" s="1"/>
  <c r="L63" i="3"/>
  <c r="M63" i="3" s="1"/>
  <c r="L64" i="3"/>
  <c r="M64" i="3" s="1"/>
  <c r="L65" i="3"/>
  <c r="M65" i="3" s="1"/>
  <c r="L66" i="3"/>
  <c r="M66" i="3" s="1"/>
  <c r="L67" i="3"/>
  <c r="M67" i="3" s="1"/>
  <c r="L57" i="3"/>
  <c r="M57" i="3" s="1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M53" i="3" s="1"/>
  <c r="L54" i="3"/>
  <c r="M54" i="3" s="1"/>
  <c r="L55" i="3"/>
  <c r="M55" i="3" s="1"/>
  <c r="L56" i="3"/>
  <c r="M56" i="3" s="1"/>
  <c r="L46" i="3"/>
  <c r="M46" i="3" s="1"/>
  <c r="L36" i="3"/>
  <c r="M36" i="3" s="1"/>
  <c r="L37" i="3"/>
  <c r="M37" i="3" s="1"/>
  <c r="L38" i="3"/>
  <c r="M38" i="3" s="1"/>
  <c r="L39" i="3"/>
  <c r="M39" i="3" s="1"/>
  <c r="L40" i="3"/>
  <c r="M40" i="3" s="1"/>
  <c r="L41" i="3"/>
  <c r="M41" i="3" s="1"/>
  <c r="L42" i="3"/>
  <c r="M42" i="3" s="1"/>
  <c r="L43" i="3"/>
  <c r="M43" i="3" s="1"/>
  <c r="L44" i="3"/>
  <c r="M44" i="3" s="1"/>
  <c r="L45" i="3"/>
  <c r="M45" i="3" s="1"/>
  <c r="L35" i="3"/>
  <c r="M35" i="3" s="1"/>
  <c r="L25" i="3"/>
  <c r="M25" i="3" s="1"/>
  <c r="L26" i="3"/>
  <c r="M26" i="3" s="1"/>
  <c r="L27" i="3"/>
  <c r="M27" i="3" s="1"/>
  <c r="L28" i="3"/>
  <c r="M28" i="3" s="1"/>
  <c r="L29" i="3"/>
  <c r="M29" i="3" s="1"/>
  <c r="L30" i="3"/>
  <c r="M30" i="3" s="1"/>
  <c r="L31" i="3"/>
  <c r="M31" i="3" s="1"/>
  <c r="L32" i="3"/>
  <c r="M32" i="3" s="1"/>
  <c r="L33" i="3"/>
  <c r="M33" i="3" s="1"/>
  <c r="L34" i="3"/>
  <c r="M34" i="3" s="1"/>
  <c r="L24" i="3"/>
  <c r="M24" i="3" s="1"/>
  <c r="L14" i="3"/>
  <c r="M14" i="3" s="1"/>
  <c r="L15" i="3"/>
  <c r="M15" i="3" s="1"/>
  <c r="L16" i="3"/>
  <c r="M16" i="3" s="1"/>
  <c r="L17" i="3"/>
  <c r="M17" i="3" s="1"/>
  <c r="L18" i="3"/>
  <c r="M18" i="3" s="1"/>
  <c r="L19" i="3"/>
  <c r="M19" i="3" s="1"/>
  <c r="L20" i="3"/>
  <c r="M20" i="3" s="1"/>
  <c r="L21" i="3"/>
  <c r="M21" i="3" s="1"/>
  <c r="L22" i="3"/>
  <c r="M22" i="3" s="1"/>
  <c r="L23" i="3"/>
  <c r="M23" i="3" s="1"/>
  <c r="L13" i="3"/>
  <c r="M13" i="3" s="1"/>
  <c r="L3" i="3"/>
  <c r="M3" i="3" s="1"/>
  <c r="L4" i="3"/>
  <c r="M4" i="3" s="1"/>
  <c r="L5" i="3"/>
  <c r="M5" i="3" s="1"/>
  <c r="L6" i="3"/>
  <c r="M6" i="3" s="1"/>
  <c r="L7" i="3"/>
  <c r="M7" i="3" s="1"/>
  <c r="L8" i="3"/>
  <c r="M8" i="3" s="1"/>
  <c r="L9" i="3"/>
  <c r="M9" i="3" s="1"/>
  <c r="L10" i="3"/>
  <c r="M10" i="3" s="1"/>
  <c r="L11" i="3"/>
  <c r="M11" i="3" s="1"/>
  <c r="L12" i="3"/>
  <c r="M12" i="3" s="1"/>
  <c r="L2" i="3"/>
  <c r="M2" i="3" s="1"/>
  <c r="S48" i="2" l="1"/>
  <c r="T48" i="2" s="1"/>
  <c r="S50" i="2"/>
  <c r="W50" i="2" s="1"/>
  <c r="S51" i="2"/>
  <c r="W51" i="2" s="1"/>
  <c r="S52" i="2"/>
  <c r="T52" i="2" s="1"/>
  <c r="S54" i="2"/>
  <c r="W54" i="2" s="1"/>
  <c r="S55" i="2"/>
  <c r="W55" i="2" s="1"/>
  <c r="S56" i="2"/>
  <c r="T56" i="2" s="1"/>
  <c r="R3" i="1"/>
  <c r="S3" i="1" s="1"/>
  <c r="R4" i="1"/>
  <c r="R5" i="1"/>
  <c r="S5" i="1" s="1"/>
  <c r="R7" i="1"/>
  <c r="S7" i="1" s="1"/>
  <c r="R8" i="1"/>
  <c r="R9" i="1"/>
  <c r="S9" i="1" s="1"/>
  <c r="R11" i="1"/>
  <c r="V11" i="1" s="1"/>
  <c r="R12" i="1"/>
  <c r="V12" i="1" s="1"/>
  <c r="R2" i="1"/>
  <c r="V2" i="1" s="1"/>
  <c r="V3" i="1"/>
  <c r="V5" i="1"/>
  <c r="R6" i="1"/>
  <c r="S6" i="1" s="1"/>
  <c r="V6" i="1"/>
  <c r="V7" i="1"/>
  <c r="V9" i="1"/>
  <c r="R10" i="1"/>
  <c r="S10" i="1" s="1"/>
  <c r="V10" i="1"/>
  <c r="W46" i="2"/>
  <c r="W48" i="2"/>
  <c r="W52" i="2"/>
  <c r="W56" i="2"/>
  <c r="S47" i="2"/>
  <c r="W47" i="2" s="1"/>
  <c r="S49" i="2"/>
  <c r="W49" i="2" s="1"/>
  <c r="S53" i="2"/>
  <c r="W53" i="2" s="1"/>
  <c r="S46" i="2"/>
  <c r="T46" i="2" s="1"/>
  <c r="W2" i="2"/>
  <c r="R100" i="3"/>
  <c r="N100" i="3"/>
  <c r="O100" i="3" s="1"/>
  <c r="P100" i="3" s="1"/>
  <c r="S100" i="3" s="1"/>
  <c r="R99" i="3"/>
  <c r="N99" i="3"/>
  <c r="O99" i="3" s="1"/>
  <c r="P99" i="3" s="1"/>
  <c r="S99" i="3" s="1"/>
  <c r="R98" i="3"/>
  <c r="N98" i="3"/>
  <c r="O98" i="3" s="1"/>
  <c r="P98" i="3" s="1"/>
  <c r="S98" i="3" s="1"/>
  <c r="R97" i="3"/>
  <c r="N97" i="3"/>
  <c r="O97" i="3" s="1"/>
  <c r="P97" i="3" s="1"/>
  <c r="S97" i="3" s="1"/>
  <c r="R96" i="3"/>
  <c r="N96" i="3"/>
  <c r="O96" i="3" s="1"/>
  <c r="P96" i="3" s="1"/>
  <c r="S96" i="3" s="1"/>
  <c r="R95" i="3"/>
  <c r="N95" i="3"/>
  <c r="O95" i="3" s="1"/>
  <c r="P95" i="3" s="1"/>
  <c r="S95" i="3" s="1"/>
  <c r="R94" i="3"/>
  <c r="N94" i="3"/>
  <c r="O94" i="3" s="1"/>
  <c r="P94" i="3" s="1"/>
  <c r="S94" i="3" s="1"/>
  <c r="R93" i="3"/>
  <c r="N93" i="3"/>
  <c r="O93" i="3" s="1"/>
  <c r="P93" i="3" s="1"/>
  <c r="S93" i="3" s="1"/>
  <c r="R92" i="3"/>
  <c r="N92" i="3"/>
  <c r="O92" i="3" s="1"/>
  <c r="P92" i="3" s="1"/>
  <c r="S92" i="3" s="1"/>
  <c r="R91" i="3"/>
  <c r="N91" i="3"/>
  <c r="O91" i="3" s="1"/>
  <c r="P91" i="3" s="1"/>
  <c r="S91" i="3" s="1"/>
  <c r="R90" i="3"/>
  <c r="N90" i="3"/>
  <c r="O90" i="3" s="1"/>
  <c r="P90" i="3" s="1"/>
  <c r="S90" i="3" s="1"/>
  <c r="R89" i="3"/>
  <c r="N89" i="3"/>
  <c r="O89" i="3" s="1"/>
  <c r="P89" i="3" s="1"/>
  <c r="S89" i="3" s="1"/>
  <c r="R88" i="3"/>
  <c r="N88" i="3"/>
  <c r="O88" i="3" s="1"/>
  <c r="P88" i="3" s="1"/>
  <c r="S88" i="3" s="1"/>
  <c r="R87" i="3"/>
  <c r="N87" i="3"/>
  <c r="O87" i="3" s="1"/>
  <c r="P87" i="3" s="1"/>
  <c r="S87" i="3" s="1"/>
  <c r="R86" i="3"/>
  <c r="N86" i="3"/>
  <c r="O86" i="3" s="1"/>
  <c r="P86" i="3" s="1"/>
  <c r="S86" i="3" s="1"/>
  <c r="R85" i="3"/>
  <c r="N85" i="3"/>
  <c r="O85" i="3" s="1"/>
  <c r="P85" i="3" s="1"/>
  <c r="S85" i="3" s="1"/>
  <c r="R84" i="3"/>
  <c r="N84" i="3"/>
  <c r="O84" i="3" s="1"/>
  <c r="P84" i="3" s="1"/>
  <c r="S84" i="3" s="1"/>
  <c r="R83" i="3"/>
  <c r="N83" i="3"/>
  <c r="O83" i="3" s="1"/>
  <c r="P83" i="3" s="1"/>
  <c r="S83" i="3" s="1"/>
  <c r="R82" i="3"/>
  <c r="N82" i="3"/>
  <c r="O82" i="3" s="1"/>
  <c r="P82" i="3" s="1"/>
  <c r="S82" i="3" s="1"/>
  <c r="R81" i="3"/>
  <c r="N81" i="3"/>
  <c r="O81" i="3" s="1"/>
  <c r="P81" i="3" s="1"/>
  <c r="S81" i="3" s="1"/>
  <c r="R80" i="3"/>
  <c r="N80" i="3"/>
  <c r="O80" i="3" s="1"/>
  <c r="P80" i="3" s="1"/>
  <c r="S80" i="3" s="1"/>
  <c r="R79" i="3"/>
  <c r="N79" i="3"/>
  <c r="O79" i="3" s="1"/>
  <c r="P79" i="3" s="1"/>
  <c r="S79" i="3" s="1"/>
  <c r="R78" i="3"/>
  <c r="N78" i="3"/>
  <c r="O78" i="3" s="1"/>
  <c r="P78" i="3" s="1"/>
  <c r="S78" i="3" s="1"/>
  <c r="R77" i="3"/>
  <c r="N77" i="3"/>
  <c r="O77" i="3" s="1"/>
  <c r="P77" i="3" s="1"/>
  <c r="S77" i="3" s="1"/>
  <c r="R76" i="3"/>
  <c r="N76" i="3"/>
  <c r="O76" i="3" s="1"/>
  <c r="P76" i="3" s="1"/>
  <c r="S76" i="3" s="1"/>
  <c r="R75" i="3"/>
  <c r="N75" i="3"/>
  <c r="O75" i="3" s="1"/>
  <c r="P75" i="3" s="1"/>
  <c r="S75" i="3" s="1"/>
  <c r="R74" i="3"/>
  <c r="N74" i="3"/>
  <c r="O74" i="3" s="1"/>
  <c r="P74" i="3" s="1"/>
  <c r="S74" i="3" s="1"/>
  <c r="R73" i="3"/>
  <c r="N73" i="3"/>
  <c r="O73" i="3" s="1"/>
  <c r="P73" i="3" s="1"/>
  <c r="S73" i="3" s="1"/>
  <c r="R72" i="3"/>
  <c r="N72" i="3"/>
  <c r="O72" i="3" s="1"/>
  <c r="P72" i="3" s="1"/>
  <c r="S72" i="3" s="1"/>
  <c r="R71" i="3"/>
  <c r="N71" i="3"/>
  <c r="O71" i="3" s="1"/>
  <c r="P71" i="3" s="1"/>
  <c r="S71" i="3" s="1"/>
  <c r="R70" i="3"/>
  <c r="N70" i="3"/>
  <c r="O70" i="3" s="1"/>
  <c r="P70" i="3" s="1"/>
  <c r="S70" i="3" s="1"/>
  <c r="R69" i="3"/>
  <c r="N69" i="3"/>
  <c r="O69" i="3" s="1"/>
  <c r="P69" i="3" s="1"/>
  <c r="S69" i="3" s="1"/>
  <c r="R68" i="3"/>
  <c r="N68" i="3"/>
  <c r="O68" i="3" s="1"/>
  <c r="P68" i="3" s="1"/>
  <c r="S68" i="3" s="1"/>
  <c r="R67" i="3"/>
  <c r="N67" i="3"/>
  <c r="O67" i="3" s="1"/>
  <c r="P67" i="3" s="1"/>
  <c r="S67" i="3" s="1"/>
  <c r="R66" i="3"/>
  <c r="N66" i="3"/>
  <c r="O66" i="3" s="1"/>
  <c r="P66" i="3" s="1"/>
  <c r="S66" i="3" s="1"/>
  <c r="R65" i="3"/>
  <c r="N65" i="3"/>
  <c r="O65" i="3" s="1"/>
  <c r="P65" i="3" s="1"/>
  <c r="S65" i="3" s="1"/>
  <c r="R64" i="3"/>
  <c r="N64" i="3"/>
  <c r="O64" i="3" s="1"/>
  <c r="P64" i="3" s="1"/>
  <c r="S64" i="3" s="1"/>
  <c r="R63" i="3"/>
  <c r="N63" i="3"/>
  <c r="O63" i="3" s="1"/>
  <c r="P63" i="3" s="1"/>
  <c r="S63" i="3" s="1"/>
  <c r="R62" i="3"/>
  <c r="N62" i="3"/>
  <c r="O62" i="3" s="1"/>
  <c r="P62" i="3" s="1"/>
  <c r="S62" i="3" s="1"/>
  <c r="R61" i="3"/>
  <c r="N61" i="3"/>
  <c r="O61" i="3" s="1"/>
  <c r="P61" i="3" s="1"/>
  <c r="S61" i="3" s="1"/>
  <c r="R60" i="3"/>
  <c r="N60" i="3"/>
  <c r="O60" i="3" s="1"/>
  <c r="P60" i="3" s="1"/>
  <c r="S60" i="3" s="1"/>
  <c r="R59" i="3"/>
  <c r="N59" i="3"/>
  <c r="O59" i="3" s="1"/>
  <c r="P59" i="3" s="1"/>
  <c r="S59" i="3" s="1"/>
  <c r="R58" i="3"/>
  <c r="N58" i="3"/>
  <c r="O58" i="3" s="1"/>
  <c r="P58" i="3" s="1"/>
  <c r="S58" i="3" s="1"/>
  <c r="R57" i="3"/>
  <c r="N57" i="3"/>
  <c r="O57" i="3" s="1"/>
  <c r="P57" i="3" s="1"/>
  <c r="S57" i="3" s="1"/>
  <c r="R56" i="3"/>
  <c r="N56" i="3"/>
  <c r="O56" i="3" s="1"/>
  <c r="P56" i="3" s="1"/>
  <c r="S56" i="3" s="1"/>
  <c r="R55" i="3"/>
  <c r="N55" i="3"/>
  <c r="O55" i="3" s="1"/>
  <c r="P55" i="3" s="1"/>
  <c r="S55" i="3" s="1"/>
  <c r="R54" i="3"/>
  <c r="N54" i="3"/>
  <c r="O54" i="3" s="1"/>
  <c r="P54" i="3" s="1"/>
  <c r="S54" i="3" s="1"/>
  <c r="R53" i="3"/>
  <c r="N53" i="3"/>
  <c r="O53" i="3" s="1"/>
  <c r="P53" i="3" s="1"/>
  <c r="S53" i="3" s="1"/>
  <c r="R52" i="3"/>
  <c r="N52" i="3"/>
  <c r="O52" i="3" s="1"/>
  <c r="P52" i="3" s="1"/>
  <c r="S52" i="3" s="1"/>
  <c r="R51" i="3"/>
  <c r="N51" i="3"/>
  <c r="O51" i="3" s="1"/>
  <c r="P51" i="3" s="1"/>
  <c r="S51" i="3" s="1"/>
  <c r="R50" i="3"/>
  <c r="N50" i="3"/>
  <c r="O50" i="3" s="1"/>
  <c r="P50" i="3" s="1"/>
  <c r="S50" i="3" s="1"/>
  <c r="R49" i="3"/>
  <c r="N49" i="3"/>
  <c r="O49" i="3" s="1"/>
  <c r="P49" i="3" s="1"/>
  <c r="S49" i="3" s="1"/>
  <c r="R48" i="3"/>
  <c r="N48" i="3"/>
  <c r="O48" i="3" s="1"/>
  <c r="P48" i="3" s="1"/>
  <c r="S48" i="3" s="1"/>
  <c r="R47" i="3"/>
  <c r="N47" i="3"/>
  <c r="O47" i="3" s="1"/>
  <c r="P47" i="3" s="1"/>
  <c r="S47" i="3" s="1"/>
  <c r="R46" i="3"/>
  <c r="N46" i="3"/>
  <c r="O46" i="3" s="1"/>
  <c r="P46" i="3" s="1"/>
  <c r="S46" i="3" s="1"/>
  <c r="R45" i="3"/>
  <c r="N45" i="3"/>
  <c r="O45" i="3" s="1"/>
  <c r="P45" i="3" s="1"/>
  <c r="S45" i="3" s="1"/>
  <c r="R44" i="3"/>
  <c r="N44" i="3"/>
  <c r="O44" i="3" s="1"/>
  <c r="P44" i="3" s="1"/>
  <c r="S44" i="3" s="1"/>
  <c r="R43" i="3"/>
  <c r="N43" i="3"/>
  <c r="O43" i="3" s="1"/>
  <c r="P43" i="3" s="1"/>
  <c r="S43" i="3" s="1"/>
  <c r="R42" i="3"/>
  <c r="N42" i="3"/>
  <c r="O42" i="3" s="1"/>
  <c r="P42" i="3" s="1"/>
  <c r="S42" i="3" s="1"/>
  <c r="R41" i="3"/>
  <c r="N41" i="3"/>
  <c r="O41" i="3" s="1"/>
  <c r="P41" i="3" s="1"/>
  <c r="S41" i="3" s="1"/>
  <c r="R40" i="3"/>
  <c r="N40" i="3"/>
  <c r="O40" i="3" s="1"/>
  <c r="P40" i="3" s="1"/>
  <c r="S40" i="3" s="1"/>
  <c r="R39" i="3"/>
  <c r="N39" i="3"/>
  <c r="O39" i="3" s="1"/>
  <c r="P39" i="3" s="1"/>
  <c r="S39" i="3" s="1"/>
  <c r="R38" i="3"/>
  <c r="N38" i="3"/>
  <c r="O38" i="3" s="1"/>
  <c r="P38" i="3" s="1"/>
  <c r="S38" i="3" s="1"/>
  <c r="R37" i="3"/>
  <c r="N37" i="3"/>
  <c r="O37" i="3" s="1"/>
  <c r="P37" i="3" s="1"/>
  <c r="S37" i="3" s="1"/>
  <c r="R36" i="3"/>
  <c r="N36" i="3"/>
  <c r="O36" i="3" s="1"/>
  <c r="P36" i="3" s="1"/>
  <c r="S36" i="3" s="1"/>
  <c r="R35" i="3"/>
  <c r="N35" i="3"/>
  <c r="O35" i="3" s="1"/>
  <c r="P35" i="3" s="1"/>
  <c r="S35" i="3" s="1"/>
  <c r="R34" i="3"/>
  <c r="N34" i="3"/>
  <c r="O34" i="3" s="1"/>
  <c r="P34" i="3" s="1"/>
  <c r="S34" i="3" s="1"/>
  <c r="R33" i="3"/>
  <c r="N33" i="3"/>
  <c r="O33" i="3" s="1"/>
  <c r="P33" i="3" s="1"/>
  <c r="S33" i="3" s="1"/>
  <c r="R32" i="3"/>
  <c r="N32" i="3"/>
  <c r="O32" i="3" s="1"/>
  <c r="P32" i="3" s="1"/>
  <c r="S32" i="3" s="1"/>
  <c r="R31" i="3"/>
  <c r="N31" i="3"/>
  <c r="O31" i="3" s="1"/>
  <c r="P31" i="3" s="1"/>
  <c r="S31" i="3" s="1"/>
  <c r="R30" i="3"/>
  <c r="N30" i="3"/>
  <c r="O30" i="3" s="1"/>
  <c r="P30" i="3" s="1"/>
  <c r="S30" i="3" s="1"/>
  <c r="R29" i="3"/>
  <c r="N29" i="3"/>
  <c r="O29" i="3" s="1"/>
  <c r="P29" i="3" s="1"/>
  <c r="S29" i="3" s="1"/>
  <c r="R28" i="3"/>
  <c r="N28" i="3"/>
  <c r="O28" i="3" s="1"/>
  <c r="P28" i="3" s="1"/>
  <c r="S28" i="3" s="1"/>
  <c r="R27" i="3"/>
  <c r="N27" i="3"/>
  <c r="O27" i="3" s="1"/>
  <c r="P27" i="3" s="1"/>
  <c r="S27" i="3" s="1"/>
  <c r="R26" i="3"/>
  <c r="N26" i="3"/>
  <c r="O26" i="3" s="1"/>
  <c r="P26" i="3" s="1"/>
  <c r="S26" i="3" s="1"/>
  <c r="R25" i="3"/>
  <c r="N25" i="3"/>
  <c r="O25" i="3" s="1"/>
  <c r="P25" i="3" s="1"/>
  <c r="S25" i="3" s="1"/>
  <c r="R24" i="3"/>
  <c r="N24" i="3"/>
  <c r="O24" i="3" s="1"/>
  <c r="P24" i="3" s="1"/>
  <c r="S24" i="3" s="1"/>
  <c r="R23" i="3"/>
  <c r="N23" i="3"/>
  <c r="O23" i="3" s="1"/>
  <c r="P23" i="3" s="1"/>
  <c r="S23" i="3" s="1"/>
  <c r="R22" i="3"/>
  <c r="N22" i="3"/>
  <c r="O22" i="3" s="1"/>
  <c r="P22" i="3" s="1"/>
  <c r="S22" i="3" s="1"/>
  <c r="R21" i="3"/>
  <c r="N21" i="3"/>
  <c r="O21" i="3" s="1"/>
  <c r="P21" i="3" s="1"/>
  <c r="S21" i="3" s="1"/>
  <c r="R20" i="3"/>
  <c r="N20" i="3"/>
  <c r="O20" i="3" s="1"/>
  <c r="P20" i="3" s="1"/>
  <c r="S20" i="3" s="1"/>
  <c r="R19" i="3"/>
  <c r="N19" i="3"/>
  <c r="O19" i="3" s="1"/>
  <c r="P19" i="3" s="1"/>
  <c r="S19" i="3" s="1"/>
  <c r="R18" i="3"/>
  <c r="N18" i="3"/>
  <c r="O18" i="3" s="1"/>
  <c r="P18" i="3" s="1"/>
  <c r="S18" i="3" s="1"/>
  <c r="R17" i="3"/>
  <c r="N17" i="3"/>
  <c r="O17" i="3" s="1"/>
  <c r="P17" i="3" s="1"/>
  <c r="S17" i="3" s="1"/>
  <c r="R16" i="3"/>
  <c r="N16" i="3"/>
  <c r="O16" i="3" s="1"/>
  <c r="P16" i="3" s="1"/>
  <c r="S16" i="3" s="1"/>
  <c r="R15" i="3"/>
  <c r="N15" i="3"/>
  <c r="O15" i="3" s="1"/>
  <c r="P15" i="3" s="1"/>
  <c r="S15" i="3" s="1"/>
  <c r="R14" i="3"/>
  <c r="N14" i="3"/>
  <c r="O14" i="3" s="1"/>
  <c r="P14" i="3" s="1"/>
  <c r="S14" i="3" s="1"/>
  <c r="R13" i="3"/>
  <c r="N13" i="3"/>
  <c r="O13" i="3" s="1"/>
  <c r="P13" i="3" s="1"/>
  <c r="S13" i="3" s="1"/>
  <c r="R12" i="3"/>
  <c r="N12" i="3"/>
  <c r="O12" i="3" s="1"/>
  <c r="P12" i="3" s="1"/>
  <c r="S12" i="3" s="1"/>
  <c r="R11" i="3"/>
  <c r="N11" i="3"/>
  <c r="O11" i="3" s="1"/>
  <c r="P11" i="3" s="1"/>
  <c r="S11" i="3" s="1"/>
  <c r="R10" i="3"/>
  <c r="N10" i="3"/>
  <c r="O10" i="3" s="1"/>
  <c r="P10" i="3" s="1"/>
  <c r="S10" i="3" s="1"/>
  <c r="R9" i="3"/>
  <c r="N9" i="3"/>
  <c r="O9" i="3" s="1"/>
  <c r="P9" i="3" s="1"/>
  <c r="S9" i="3" s="1"/>
  <c r="R8" i="3"/>
  <c r="N8" i="3"/>
  <c r="O8" i="3" s="1"/>
  <c r="P8" i="3" s="1"/>
  <c r="S8" i="3" s="1"/>
  <c r="R7" i="3"/>
  <c r="N7" i="3"/>
  <c r="O7" i="3" s="1"/>
  <c r="P7" i="3" s="1"/>
  <c r="S7" i="3" s="1"/>
  <c r="R6" i="3"/>
  <c r="N6" i="3"/>
  <c r="O6" i="3" s="1"/>
  <c r="P6" i="3" s="1"/>
  <c r="S6" i="3" s="1"/>
  <c r="R5" i="3"/>
  <c r="N5" i="3"/>
  <c r="O5" i="3" s="1"/>
  <c r="P5" i="3" s="1"/>
  <c r="S5" i="3" s="1"/>
  <c r="R4" i="3"/>
  <c r="N4" i="3"/>
  <c r="O4" i="3" s="1"/>
  <c r="P4" i="3" s="1"/>
  <c r="S4" i="3" s="1"/>
  <c r="R3" i="3"/>
  <c r="N3" i="3"/>
  <c r="O3" i="3" s="1"/>
  <c r="P3" i="3" s="1"/>
  <c r="S3" i="3" s="1"/>
  <c r="R2" i="3"/>
  <c r="N2" i="3"/>
  <c r="O2" i="3" s="1"/>
  <c r="P2" i="3" s="1"/>
  <c r="O100" i="2"/>
  <c r="N100" i="2"/>
  <c r="L100" i="2"/>
  <c r="K100" i="2"/>
  <c r="O99" i="2"/>
  <c r="N99" i="2"/>
  <c r="L99" i="2"/>
  <c r="K99" i="2"/>
  <c r="O98" i="2"/>
  <c r="N98" i="2"/>
  <c r="L98" i="2"/>
  <c r="K98" i="2"/>
  <c r="O97" i="2"/>
  <c r="N97" i="2"/>
  <c r="L97" i="2"/>
  <c r="K97" i="2"/>
  <c r="O96" i="2"/>
  <c r="N96" i="2"/>
  <c r="L96" i="2"/>
  <c r="K96" i="2"/>
  <c r="O95" i="2"/>
  <c r="N95" i="2"/>
  <c r="L95" i="2"/>
  <c r="K95" i="2"/>
  <c r="O94" i="2"/>
  <c r="N94" i="2"/>
  <c r="L94" i="2"/>
  <c r="K94" i="2"/>
  <c r="O93" i="2"/>
  <c r="N93" i="2"/>
  <c r="L93" i="2"/>
  <c r="K93" i="2"/>
  <c r="M93" i="2" s="1"/>
  <c r="Q93" i="2" s="1"/>
  <c r="O92" i="2"/>
  <c r="N92" i="2"/>
  <c r="L92" i="2"/>
  <c r="K92" i="2"/>
  <c r="M92" i="2" s="1"/>
  <c r="O91" i="2"/>
  <c r="N91" i="2"/>
  <c r="L91" i="2"/>
  <c r="K91" i="2"/>
  <c r="M91" i="2" s="1"/>
  <c r="O90" i="2"/>
  <c r="N90" i="2"/>
  <c r="L90" i="2"/>
  <c r="K90" i="2"/>
  <c r="M90" i="2" s="1"/>
  <c r="O89" i="2"/>
  <c r="N89" i="2"/>
  <c r="L89" i="2"/>
  <c r="K89" i="2"/>
  <c r="M89" i="2" s="1"/>
  <c r="Q89" i="2" s="1"/>
  <c r="O88" i="2"/>
  <c r="N88" i="2"/>
  <c r="L88" i="2"/>
  <c r="K88" i="2"/>
  <c r="M88" i="2" s="1"/>
  <c r="O87" i="2"/>
  <c r="N87" i="2"/>
  <c r="L87" i="2"/>
  <c r="K87" i="2"/>
  <c r="M87" i="2" s="1"/>
  <c r="O86" i="2"/>
  <c r="N86" i="2"/>
  <c r="L86" i="2"/>
  <c r="K86" i="2"/>
  <c r="M86" i="2" s="1"/>
  <c r="O85" i="2"/>
  <c r="N85" i="2"/>
  <c r="L85" i="2"/>
  <c r="K85" i="2"/>
  <c r="M85" i="2" s="1"/>
  <c r="P85" i="2" s="1"/>
  <c r="O84" i="2"/>
  <c r="N84" i="2"/>
  <c r="L84" i="2"/>
  <c r="K84" i="2"/>
  <c r="M84" i="2" s="1"/>
  <c r="O83" i="2"/>
  <c r="N83" i="2"/>
  <c r="L83" i="2"/>
  <c r="K83" i="2"/>
  <c r="M83" i="2" s="1"/>
  <c r="O82" i="2"/>
  <c r="N82" i="2"/>
  <c r="L82" i="2"/>
  <c r="K82" i="2"/>
  <c r="M82" i="2" s="1"/>
  <c r="O81" i="2"/>
  <c r="N81" i="2"/>
  <c r="L81" i="2"/>
  <c r="K81" i="2"/>
  <c r="O80" i="2"/>
  <c r="N80" i="2"/>
  <c r="L80" i="2"/>
  <c r="K80" i="2"/>
  <c r="O79" i="2"/>
  <c r="N79" i="2"/>
  <c r="L79" i="2"/>
  <c r="K79" i="2"/>
  <c r="O78" i="2"/>
  <c r="N78" i="2"/>
  <c r="L78" i="2"/>
  <c r="K78" i="2"/>
  <c r="O77" i="2"/>
  <c r="N77" i="2"/>
  <c r="L77" i="2"/>
  <c r="K77" i="2"/>
  <c r="M77" i="2" s="1"/>
  <c r="Q77" i="2" s="1"/>
  <c r="O76" i="2"/>
  <c r="N76" i="2"/>
  <c r="L76" i="2"/>
  <c r="K76" i="2"/>
  <c r="M76" i="2" s="1"/>
  <c r="O75" i="2"/>
  <c r="N75" i="2"/>
  <c r="L75" i="2"/>
  <c r="K75" i="2"/>
  <c r="M75" i="2" s="1"/>
  <c r="O74" i="2"/>
  <c r="N74" i="2"/>
  <c r="L74" i="2"/>
  <c r="K74" i="2"/>
  <c r="O73" i="2"/>
  <c r="N73" i="2"/>
  <c r="L73" i="2"/>
  <c r="K73" i="2"/>
  <c r="M73" i="2" s="1"/>
  <c r="Q73" i="2" s="1"/>
  <c r="O72" i="2"/>
  <c r="N72" i="2"/>
  <c r="L72" i="2"/>
  <c r="K72" i="2"/>
  <c r="M72" i="2" s="1"/>
  <c r="O71" i="2"/>
  <c r="N71" i="2"/>
  <c r="L71" i="2"/>
  <c r="K71" i="2"/>
  <c r="M71" i="2" s="1"/>
  <c r="O70" i="2"/>
  <c r="N70" i="2"/>
  <c r="L70" i="2"/>
  <c r="K70" i="2"/>
  <c r="M70" i="2" s="1"/>
  <c r="O69" i="2"/>
  <c r="N69" i="2"/>
  <c r="L69" i="2"/>
  <c r="K69" i="2"/>
  <c r="M69" i="2" s="1"/>
  <c r="P69" i="2" s="1"/>
  <c r="O68" i="2"/>
  <c r="N68" i="2"/>
  <c r="L68" i="2"/>
  <c r="K68" i="2"/>
  <c r="M68" i="2" s="1"/>
  <c r="O67" i="2"/>
  <c r="N67" i="2"/>
  <c r="L67" i="2"/>
  <c r="K67" i="2"/>
  <c r="M67" i="2" s="1"/>
  <c r="O66" i="2"/>
  <c r="N66" i="2"/>
  <c r="L66" i="2"/>
  <c r="K66" i="2"/>
  <c r="M66" i="2" s="1"/>
  <c r="O65" i="2"/>
  <c r="N65" i="2"/>
  <c r="L65" i="2"/>
  <c r="K65" i="2"/>
  <c r="O64" i="2"/>
  <c r="N64" i="2"/>
  <c r="L64" i="2"/>
  <c r="K64" i="2"/>
  <c r="O63" i="2"/>
  <c r="N63" i="2"/>
  <c r="L63" i="2"/>
  <c r="K63" i="2"/>
  <c r="O62" i="2"/>
  <c r="N62" i="2"/>
  <c r="L62" i="2"/>
  <c r="K62" i="2"/>
  <c r="O61" i="2"/>
  <c r="N61" i="2"/>
  <c r="L61" i="2"/>
  <c r="K61" i="2"/>
  <c r="O60" i="2"/>
  <c r="N60" i="2"/>
  <c r="L60" i="2"/>
  <c r="K60" i="2"/>
  <c r="M60" i="2" s="1"/>
  <c r="O59" i="2"/>
  <c r="N59" i="2"/>
  <c r="L59" i="2"/>
  <c r="K59" i="2"/>
  <c r="M59" i="2" s="1"/>
  <c r="O58" i="2"/>
  <c r="N58" i="2"/>
  <c r="L58" i="2"/>
  <c r="K58" i="2"/>
  <c r="M58" i="2" s="1"/>
  <c r="O57" i="2"/>
  <c r="N57" i="2"/>
  <c r="L57" i="2"/>
  <c r="K57" i="2"/>
  <c r="M57" i="2" s="1"/>
  <c r="Q57" i="2" s="1"/>
  <c r="O56" i="2"/>
  <c r="N56" i="2"/>
  <c r="L56" i="2"/>
  <c r="K56" i="2"/>
  <c r="M56" i="2" s="1"/>
  <c r="O55" i="2"/>
  <c r="N55" i="2"/>
  <c r="L55" i="2"/>
  <c r="K55" i="2"/>
  <c r="M55" i="2" s="1"/>
  <c r="O54" i="2"/>
  <c r="N54" i="2"/>
  <c r="L54" i="2"/>
  <c r="K54" i="2"/>
  <c r="M54" i="2" s="1"/>
  <c r="O53" i="2"/>
  <c r="N53" i="2"/>
  <c r="L53" i="2"/>
  <c r="K53" i="2"/>
  <c r="M53" i="2" s="1"/>
  <c r="P53" i="2" s="1"/>
  <c r="O52" i="2"/>
  <c r="N52" i="2"/>
  <c r="L52" i="2"/>
  <c r="K52" i="2"/>
  <c r="M52" i="2" s="1"/>
  <c r="O51" i="2"/>
  <c r="N51" i="2"/>
  <c r="L51" i="2"/>
  <c r="K51" i="2"/>
  <c r="M51" i="2" s="1"/>
  <c r="O50" i="2"/>
  <c r="N50" i="2"/>
  <c r="L50" i="2"/>
  <c r="K50" i="2"/>
  <c r="M50" i="2" s="1"/>
  <c r="O49" i="2"/>
  <c r="N49" i="2"/>
  <c r="L49" i="2"/>
  <c r="K49" i="2"/>
  <c r="O48" i="2"/>
  <c r="N48" i="2"/>
  <c r="L48" i="2"/>
  <c r="K48" i="2"/>
  <c r="O47" i="2"/>
  <c r="N47" i="2"/>
  <c r="L47" i="2"/>
  <c r="K47" i="2"/>
  <c r="O46" i="2"/>
  <c r="N46" i="2"/>
  <c r="L46" i="2"/>
  <c r="K46" i="2"/>
  <c r="O45" i="2"/>
  <c r="N45" i="2"/>
  <c r="L45" i="2"/>
  <c r="K45" i="2"/>
  <c r="O44" i="2"/>
  <c r="N44" i="2"/>
  <c r="L44" i="2"/>
  <c r="K44" i="2"/>
  <c r="O43" i="2"/>
  <c r="N43" i="2"/>
  <c r="L43" i="2"/>
  <c r="K43" i="2"/>
  <c r="O42" i="2"/>
  <c r="N42" i="2"/>
  <c r="L42" i="2"/>
  <c r="K42" i="2"/>
  <c r="O41" i="2"/>
  <c r="N41" i="2"/>
  <c r="L41" i="2"/>
  <c r="K41" i="2"/>
  <c r="O40" i="2"/>
  <c r="N40" i="2"/>
  <c r="L40" i="2"/>
  <c r="K40" i="2"/>
  <c r="O39" i="2"/>
  <c r="N39" i="2"/>
  <c r="L39" i="2"/>
  <c r="K39" i="2"/>
  <c r="O38" i="2"/>
  <c r="N38" i="2"/>
  <c r="L38" i="2"/>
  <c r="K38" i="2"/>
  <c r="O37" i="2"/>
  <c r="N37" i="2"/>
  <c r="L37" i="2"/>
  <c r="K37" i="2"/>
  <c r="M37" i="2" s="1"/>
  <c r="P37" i="2" s="1"/>
  <c r="O36" i="2"/>
  <c r="N36" i="2"/>
  <c r="L36" i="2"/>
  <c r="K36" i="2"/>
  <c r="O35" i="2"/>
  <c r="N35" i="2"/>
  <c r="L35" i="2"/>
  <c r="K35" i="2"/>
  <c r="O34" i="2"/>
  <c r="N34" i="2"/>
  <c r="L34" i="2"/>
  <c r="K34" i="2"/>
  <c r="O33" i="2"/>
  <c r="N33" i="2"/>
  <c r="L33" i="2"/>
  <c r="K33" i="2"/>
  <c r="O32" i="2"/>
  <c r="N32" i="2"/>
  <c r="L32" i="2"/>
  <c r="K32" i="2"/>
  <c r="O31" i="2"/>
  <c r="N31" i="2"/>
  <c r="L31" i="2"/>
  <c r="K31" i="2"/>
  <c r="O30" i="2"/>
  <c r="N30" i="2"/>
  <c r="L30" i="2"/>
  <c r="K30" i="2"/>
  <c r="O29" i="2"/>
  <c r="N29" i="2"/>
  <c r="L29" i="2"/>
  <c r="K29" i="2"/>
  <c r="O28" i="2"/>
  <c r="N28" i="2"/>
  <c r="L28" i="2"/>
  <c r="K28" i="2"/>
  <c r="O27" i="2"/>
  <c r="N27" i="2"/>
  <c r="L27" i="2"/>
  <c r="K27" i="2"/>
  <c r="O26" i="2"/>
  <c r="N26" i="2"/>
  <c r="L26" i="2"/>
  <c r="K26" i="2"/>
  <c r="O25" i="2"/>
  <c r="N25" i="2"/>
  <c r="L25" i="2"/>
  <c r="K25" i="2"/>
  <c r="O24" i="2"/>
  <c r="N24" i="2"/>
  <c r="L24" i="2"/>
  <c r="K24" i="2"/>
  <c r="O23" i="2"/>
  <c r="N23" i="2"/>
  <c r="L23" i="2"/>
  <c r="K23" i="2"/>
  <c r="O22" i="2"/>
  <c r="N22" i="2"/>
  <c r="L22" i="2"/>
  <c r="K22" i="2"/>
  <c r="O21" i="2"/>
  <c r="N21" i="2"/>
  <c r="L21" i="2"/>
  <c r="K21" i="2"/>
  <c r="O20" i="2"/>
  <c r="N20" i="2"/>
  <c r="L20" i="2"/>
  <c r="K20" i="2"/>
  <c r="O19" i="2"/>
  <c r="N19" i="2"/>
  <c r="L19" i="2"/>
  <c r="K19" i="2"/>
  <c r="O18" i="2"/>
  <c r="N18" i="2"/>
  <c r="L18" i="2"/>
  <c r="K18" i="2"/>
  <c r="O17" i="2"/>
  <c r="N17" i="2"/>
  <c r="L17" i="2"/>
  <c r="K17" i="2"/>
  <c r="O16" i="2"/>
  <c r="N16" i="2"/>
  <c r="L16" i="2"/>
  <c r="K16" i="2"/>
  <c r="O15" i="2"/>
  <c r="N15" i="2"/>
  <c r="L15" i="2"/>
  <c r="K15" i="2"/>
  <c r="O14" i="2"/>
  <c r="N14" i="2"/>
  <c r="L14" i="2"/>
  <c r="K14" i="2"/>
  <c r="O13" i="2"/>
  <c r="N13" i="2"/>
  <c r="L13" i="2"/>
  <c r="K13" i="2"/>
  <c r="O12" i="2"/>
  <c r="N12" i="2"/>
  <c r="L12" i="2"/>
  <c r="K12" i="2"/>
  <c r="O11" i="2"/>
  <c r="N11" i="2"/>
  <c r="L11" i="2"/>
  <c r="K11" i="2"/>
  <c r="O10" i="2"/>
  <c r="N10" i="2"/>
  <c r="L10" i="2"/>
  <c r="K10" i="2"/>
  <c r="O9" i="2"/>
  <c r="N9" i="2"/>
  <c r="L9" i="2"/>
  <c r="K9" i="2"/>
  <c r="M9" i="2" s="1"/>
  <c r="P9" i="2" s="1"/>
  <c r="O8" i="2"/>
  <c r="N8" i="2"/>
  <c r="L8" i="2"/>
  <c r="K8" i="2"/>
  <c r="O7" i="2"/>
  <c r="N7" i="2"/>
  <c r="L7" i="2"/>
  <c r="K7" i="2"/>
  <c r="O6" i="2"/>
  <c r="N6" i="2"/>
  <c r="L6" i="2"/>
  <c r="K6" i="2"/>
  <c r="O5" i="2"/>
  <c r="N5" i="2"/>
  <c r="L5" i="2"/>
  <c r="K5" i="2"/>
  <c r="M5" i="2" s="1"/>
  <c r="O4" i="2"/>
  <c r="N4" i="2"/>
  <c r="L4" i="2"/>
  <c r="K4" i="2"/>
  <c r="O3" i="2"/>
  <c r="N3" i="2"/>
  <c r="L3" i="2"/>
  <c r="K3" i="2"/>
  <c r="M3" i="2" s="1"/>
  <c r="O2" i="2"/>
  <c r="N2" i="2"/>
  <c r="L2" i="2"/>
  <c r="K2" i="2"/>
  <c r="M2" i="2" s="1"/>
  <c r="R2" i="2" s="1"/>
  <c r="S2" i="2" s="1"/>
  <c r="T54" i="2" l="1"/>
  <c r="T50" i="2"/>
  <c r="T53" i="2"/>
  <c r="T49" i="2"/>
  <c r="T55" i="2"/>
  <c r="T51" i="2"/>
  <c r="T47" i="2"/>
  <c r="V8" i="1"/>
  <c r="S8" i="1"/>
  <c r="V4" i="1"/>
  <c r="S4" i="1"/>
  <c r="S2" i="1"/>
  <c r="S12" i="1"/>
  <c r="S11" i="1"/>
  <c r="M97" i="2"/>
  <c r="Q97" i="2" s="1"/>
  <c r="M45" i="2"/>
  <c r="P45" i="2" s="1"/>
  <c r="M21" i="2"/>
  <c r="P21" i="2" s="1"/>
  <c r="M29" i="2"/>
  <c r="P29" i="2" s="1"/>
  <c r="M34" i="2"/>
  <c r="Q34" i="2" s="1"/>
  <c r="M61" i="2"/>
  <c r="P61" i="2" s="1"/>
  <c r="M49" i="2"/>
  <c r="P49" i="2" s="1"/>
  <c r="M10" i="2"/>
  <c r="Q10" i="2" s="1"/>
  <c r="M11" i="2"/>
  <c r="P11" i="2" s="1"/>
  <c r="M12" i="2"/>
  <c r="Q12" i="2" s="1"/>
  <c r="M13" i="2"/>
  <c r="P13" i="2" s="1"/>
  <c r="M14" i="2"/>
  <c r="P14" i="2" s="1"/>
  <c r="M15" i="2"/>
  <c r="P15" i="2" s="1"/>
  <c r="M16" i="2"/>
  <c r="Q16" i="2" s="1"/>
  <c r="M17" i="2"/>
  <c r="Q17" i="2" s="1"/>
  <c r="M22" i="2"/>
  <c r="P22" i="2" s="1"/>
  <c r="M23" i="2"/>
  <c r="Q23" i="2" s="1"/>
  <c r="M24" i="2"/>
  <c r="Q24" i="2" s="1"/>
  <c r="M25" i="2"/>
  <c r="P25" i="2" s="1"/>
  <c r="M30" i="2"/>
  <c r="P30" i="2" s="1"/>
  <c r="M31" i="2"/>
  <c r="P31" i="2" s="1"/>
  <c r="M32" i="2"/>
  <c r="Q32" i="2" s="1"/>
  <c r="M33" i="2"/>
  <c r="Q33" i="2" s="1"/>
  <c r="M65" i="2"/>
  <c r="P65" i="2" s="1"/>
  <c r="M38" i="2"/>
  <c r="M39" i="2"/>
  <c r="P39" i="2" s="1"/>
  <c r="M40" i="2"/>
  <c r="Q40" i="2" s="1"/>
  <c r="M41" i="2"/>
  <c r="Q41" i="2" s="1"/>
  <c r="M42" i="2"/>
  <c r="Q42" i="2" s="1"/>
  <c r="M43" i="2"/>
  <c r="P43" i="2" s="1"/>
  <c r="M44" i="2"/>
  <c r="P44" i="2" s="1"/>
  <c r="M81" i="2"/>
  <c r="P81" i="2" s="1"/>
  <c r="M100" i="2"/>
  <c r="Q100" i="2" s="1"/>
  <c r="P5" i="2"/>
  <c r="Q5" i="2"/>
  <c r="P17" i="2"/>
  <c r="P41" i="2"/>
  <c r="M6" i="2"/>
  <c r="Q6" i="2" s="1"/>
  <c r="M7" i="2"/>
  <c r="Q7" i="2" s="1"/>
  <c r="M8" i="2"/>
  <c r="Q8" i="2" s="1"/>
  <c r="M35" i="2"/>
  <c r="Q35" i="2" s="1"/>
  <c r="M74" i="2"/>
  <c r="Q74" i="2" s="1"/>
  <c r="Q9" i="2"/>
  <c r="M18" i="2"/>
  <c r="Q18" i="2" s="1"/>
  <c r="M19" i="2"/>
  <c r="Q19" i="2" s="1"/>
  <c r="M26" i="2"/>
  <c r="Q26" i="2" s="1"/>
  <c r="M27" i="2"/>
  <c r="P27" i="2" s="1"/>
  <c r="M28" i="2"/>
  <c r="Q28" i="2" s="1"/>
  <c r="Q37" i="2"/>
  <c r="M46" i="2"/>
  <c r="P46" i="2" s="1"/>
  <c r="M47" i="2"/>
  <c r="Q47" i="2" s="1"/>
  <c r="M48" i="2"/>
  <c r="Q48" i="2" s="1"/>
  <c r="M62" i="2"/>
  <c r="Q62" i="2" s="1"/>
  <c r="M63" i="2"/>
  <c r="P63" i="2" s="1"/>
  <c r="M64" i="2"/>
  <c r="Q64" i="2" s="1"/>
  <c r="M78" i="2"/>
  <c r="Q78" i="2" s="1"/>
  <c r="M79" i="2"/>
  <c r="P79" i="2" s="1"/>
  <c r="M80" i="2"/>
  <c r="P80" i="2" s="1"/>
  <c r="M94" i="2"/>
  <c r="P94" i="2" s="1"/>
  <c r="M95" i="2"/>
  <c r="P95" i="2" s="1"/>
  <c r="M96" i="2"/>
  <c r="Q96" i="2" s="1"/>
  <c r="M98" i="2"/>
  <c r="P98" i="2" s="1"/>
  <c r="M99" i="2"/>
  <c r="Q99" i="2" s="1"/>
  <c r="P103" i="3"/>
  <c r="P102" i="3"/>
  <c r="P101" i="3"/>
  <c r="S2" i="3"/>
  <c r="P34" i="2"/>
  <c r="P55" i="2"/>
  <c r="Q55" i="2"/>
  <c r="Q70" i="2"/>
  <c r="P70" i="2"/>
  <c r="P71" i="2"/>
  <c r="Q71" i="2"/>
  <c r="Q86" i="2"/>
  <c r="P86" i="2"/>
  <c r="Q88" i="2"/>
  <c r="P88" i="2"/>
  <c r="Q44" i="2"/>
  <c r="Q58" i="2"/>
  <c r="P58" i="2"/>
  <c r="P59" i="2"/>
  <c r="Q59" i="2"/>
  <c r="Q60" i="2"/>
  <c r="P60" i="2"/>
  <c r="P75" i="2"/>
  <c r="Q75" i="2"/>
  <c r="Q76" i="2"/>
  <c r="P76" i="2"/>
  <c r="Q90" i="2"/>
  <c r="P90" i="2"/>
  <c r="P91" i="2"/>
  <c r="Q91" i="2"/>
  <c r="Q92" i="2"/>
  <c r="P92" i="2"/>
  <c r="Q54" i="2"/>
  <c r="P54" i="2"/>
  <c r="P7" i="2"/>
  <c r="Q38" i="2"/>
  <c r="P38" i="2"/>
  <c r="P40" i="2"/>
  <c r="P47" i="2"/>
  <c r="P64" i="2"/>
  <c r="Q94" i="2"/>
  <c r="Q15" i="2"/>
  <c r="Q31" i="2"/>
  <c r="Q56" i="2"/>
  <c r="P56" i="2"/>
  <c r="Q72" i="2"/>
  <c r="P72" i="2"/>
  <c r="P87" i="2"/>
  <c r="Q87" i="2"/>
  <c r="Q2" i="2"/>
  <c r="U2" i="2" s="1"/>
  <c r="X2" i="2" s="1"/>
  <c r="P2" i="2"/>
  <c r="P3" i="2"/>
  <c r="Q3" i="2"/>
  <c r="M4" i="2"/>
  <c r="M20" i="2"/>
  <c r="M36" i="2"/>
  <c r="Q50" i="2"/>
  <c r="P50" i="2"/>
  <c r="P51" i="2"/>
  <c r="Q51" i="2"/>
  <c r="Q52" i="2"/>
  <c r="P52" i="2"/>
  <c r="Q66" i="2"/>
  <c r="P66" i="2"/>
  <c r="P67" i="2"/>
  <c r="Q67" i="2"/>
  <c r="Q68" i="2"/>
  <c r="P68" i="2"/>
  <c r="Q82" i="2"/>
  <c r="P82" i="2"/>
  <c r="P83" i="2"/>
  <c r="Q83" i="2"/>
  <c r="Q84" i="2"/>
  <c r="P84" i="2"/>
  <c r="Q98" i="2"/>
  <c r="Q69" i="2"/>
  <c r="Q85" i="2"/>
  <c r="Q53" i="2"/>
  <c r="Q65" i="2"/>
  <c r="P57" i="2"/>
  <c r="P73" i="2"/>
  <c r="P77" i="2"/>
  <c r="P89" i="2"/>
  <c r="P93" i="2"/>
  <c r="P97" i="2"/>
  <c r="P100" i="2"/>
  <c r="Q45" i="2" l="1"/>
  <c r="P10" i="2"/>
  <c r="Q14" i="2"/>
  <c r="Q21" i="2"/>
  <c r="P33" i="2"/>
  <c r="P35" i="2"/>
  <c r="Q13" i="2"/>
  <c r="Q22" i="2"/>
  <c r="Q25" i="2"/>
  <c r="Q49" i="2"/>
  <c r="P28" i="2"/>
  <c r="P99" i="2"/>
  <c r="Q30" i="2"/>
  <c r="Q81" i="2"/>
  <c r="Q29" i="2"/>
  <c r="Q27" i="2"/>
  <c r="Q61" i="2"/>
  <c r="Q46" i="2"/>
  <c r="P23" i="2"/>
  <c r="P6" i="2"/>
  <c r="P12" i="2"/>
  <c r="P18" i="2"/>
  <c r="P62" i="2"/>
  <c r="Q43" i="2"/>
  <c r="Q11" i="2"/>
  <c r="P96" i="2"/>
  <c r="Q80" i="2"/>
  <c r="Q63" i="2"/>
  <c r="Q39" i="2"/>
  <c r="P24" i="2"/>
  <c r="P74" i="2"/>
  <c r="P42" i="2"/>
  <c r="P26" i="2"/>
  <c r="P32" i="2"/>
  <c r="P19" i="2"/>
  <c r="P16" i="2"/>
  <c r="Q79" i="2"/>
  <c r="Q95" i="2"/>
  <c r="P78" i="2"/>
  <c r="P48" i="2"/>
  <c r="P8" i="2"/>
  <c r="P104" i="3"/>
  <c r="Q36" i="2"/>
  <c r="P36" i="2"/>
  <c r="Q20" i="2"/>
  <c r="P20" i="2"/>
  <c r="Q4" i="2"/>
  <c r="P4" i="2"/>
</calcChain>
</file>

<file path=xl/sharedStrings.xml><?xml version="1.0" encoding="utf-8"?>
<sst xmlns="http://schemas.openxmlformats.org/spreadsheetml/2006/main" count="92" uniqueCount="47">
  <si>
    <t>Entities</t>
  </si>
  <si>
    <t>Malicious</t>
  </si>
  <si>
    <t>Detectors</t>
  </si>
  <si>
    <t>Separation</t>
  </si>
  <si>
    <t>Average Time to Find</t>
  </si>
  <si>
    <t>Standard Deviation</t>
  </si>
  <si>
    <t>Time Out Count</t>
  </si>
  <si>
    <t>Searchers Extinct Count</t>
  </si>
  <si>
    <t>Percentage where searcher was killed</t>
  </si>
  <si>
    <t>Time Out Max Value</t>
  </si>
  <si>
    <t>Success Rate</t>
  </si>
  <si>
    <t>Mean ln(x)</t>
  </si>
  <si>
    <t>SDln(x)</t>
  </si>
  <si>
    <t>Average Good Finds</t>
  </si>
  <si>
    <t>Average False Positives</t>
  </si>
  <si>
    <t>Average False Negatives</t>
  </si>
  <si>
    <t>mean(ln(x))</t>
  </si>
  <si>
    <t>SD(ln(x))</t>
  </si>
  <si>
    <t>Total time</t>
  </si>
  <si>
    <t>No of successes</t>
  </si>
  <si>
    <t>New Average</t>
  </si>
  <si>
    <t>P(Mean)</t>
  </si>
  <si>
    <t>Success Rate delta</t>
  </si>
  <si>
    <t>Average Time delta</t>
  </si>
  <si>
    <t>Average time difference relative</t>
  </si>
  <si>
    <t>Lognorm.dist of Trust</t>
  </si>
  <si>
    <t>corrected probabiliity</t>
  </si>
  <si>
    <t>Relative Performance</t>
  </si>
  <si>
    <t>Win/loss</t>
  </si>
  <si>
    <t>Success rate of trust</t>
  </si>
  <si>
    <t>% point delta</t>
  </si>
  <si>
    <t>perform logical analysis and overall performance versus the trust scenario. There is marginal benefit in hostile scenario and hopefully clear benefit in benign.</t>
  </si>
  <si>
    <t>Lognorm.dist of Var</t>
  </si>
  <si>
    <t>corrected probability</t>
  </si>
  <si>
    <t>P(Trust achieve benign mean)</t>
  </si>
  <si>
    <t>p(TrustVar achieves benign)</t>
  </si>
  <si>
    <t>confirm that where secure authentication cannot be established, the benefits of trust are precarious yet can be used in a time-manged approach.</t>
  </si>
  <si>
    <t>Lognorm.dist of no trust</t>
  </si>
  <si>
    <t>%</t>
  </si>
  <si>
    <t>Total Time</t>
  </si>
  <si>
    <t>no of successes</t>
  </si>
  <si>
    <t>New Avergae</t>
  </si>
  <si>
    <t>lognormdist of no IDS</t>
  </si>
  <si>
    <t>Corrected Prob</t>
  </si>
  <si>
    <t>Relative Perf</t>
  </si>
  <si>
    <t>Win/Loss</t>
  </si>
  <si>
    <t>lognorm.dist of 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</si>
</sst>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33" borderId="0" xfId="0" applyFill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Time to Find a Target With 10</a:t>
            </a:r>
            <a:r>
              <a:rPr lang="en-GB" baseline="0"/>
              <a:t> Unit Separation in Hostile Environment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Trust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'VAR-500-None-Hostile-Trust-No I'!$A$2:$A$12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 Trust'!$D$46:$D$56</c:f>
              <c:numCache>
                <c:formatCode>General</c:formatCode>
                <c:ptCount val="11"/>
                <c:pt idx="0">
                  <c:v>460.07</c:v>
                </c:pt>
                <c:pt idx="1">
                  <c:v>499.77142857142798</c:v>
                </c:pt>
                <c:pt idx="2">
                  <c:v>272.47552447552403</c:v>
                </c:pt>
                <c:pt idx="3">
                  <c:v>215.046153846153</c:v>
                </c:pt>
                <c:pt idx="4">
                  <c:v>138.03960396039599</c:v>
                </c:pt>
                <c:pt idx="5">
                  <c:v>114.09876543209801</c:v>
                </c:pt>
                <c:pt idx="6">
                  <c:v>85.82</c:v>
                </c:pt>
                <c:pt idx="7">
                  <c:v>71.439024390243901</c:v>
                </c:pt>
                <c:pt idx="8">
                  <c:v>72.898550724637602</c:v>
                </c:pt>
                <c:pt idx="9">
                  <c:v>70.851351351351298</c:v>
                </c:pt>
                <c:pt idx="10">
                  <c:v>66.171717171717106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4-416A-A052-D5A9DD226101}"/>
            </c:ext>
          </c:extLst>
        </c:ser>
        <c:ser>
          <c:idx val="0"/>
          <c:order val="1"/>
          <c:tx>
            <c:v>Variable Trust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'VAR-500-None-Hostile-Trust-No I'!$A$2:$A$12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'VAR-500-None-Hostile-Trust-No I'!$E$2:$E$12</c:f>
              <c:numCache>
                <c:formatCode>General</c:formatCode>
                <c:ptCount val="11"/>
                <c:pt idx="0">
                  <c:v>1443.5619999999999</c:v>
                </c:pt>
                <c:pt idx="1">
                  <c:v>1341.4939999999999</c:v>
                </c:pt>
                <c:pt idx="2">
                  <c:v>1329.8520000000001</c:v>
                </c:pt>
                <c:pt idx="3">
                  <c:v>1142.2819999999999</c:v>
                </c:pt>
                <c:pt idx="4">
                  <c:v>1038.0440000000001</c:v>
                </c:pt>
                <c:pt idx="5">
                  <c:v>893.19200000000001</c:v>
                </c:pt>
                <c:pt idx="6">
                  <c:v>938.524</c:v>
                </c:pt>
                <c:pt idx="7">
                  <c:v>1014.996</c:v>
                </c:pt>
                <c:pt idx="8">
                  <c:v>984.35199999999998</c:v>
                </c:pt>
                <c:pt idx="9">
                  <c:v>944.19600000000003</c:v>
                </c:pt>
                <c:pt idx="10">
                  <c:v>904.28599999999994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4-416A-A052-D5A9DD226101}"/>
            </c:ext>
          </c:extLst>
        </c:ser>
        <c:ser>
          <c:idx val="2"/>
          <c:order val="2"/>
          <c:tx>
            <c:v>No Trust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'VAR-500-None-Hostile-Trust-No I'!$A$2:$A$12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Trust'!$E$46:$E$56</c:f>
              <c:numCache>
                <c:formatCode>General</c:formatCode>
                <c:ptCount val="11"/>
                <c:pt idx="0">
                  <c:v>1422.63</c:v>
                </c:pt>
                <c:pt idx="1">
                  <c:v>1439.1759999999999</c:v>
                </c:pt>
                <c:pt idx="2">
                  <c:v>1302.7080000000001</c:v>
                </c:pt>
                <c:pt idx="3">
                  <c:v>1310.1600000000001</c:v>
                </c:pt>
                <c:pt idx="4">
                  <c:v>1337.914</c:v>
                </c:pt>
                <c:pt idx="5">
                  <c:v>1409.2080000000001</c:v>
                </c:pt>
                <c:pt idx="6">
                  <c:v>1443.2280000000001</c:v>
                </c:pt>
                <c:pt idx="7">
                  <c:v>1387.5139999999999</c:v>
                </c:pt>
                <c:pt idx="8">
                  <c:v>1486.712</c:v>
                </c:pt>
                <c:pt idx="9">
                  <c:v>1442.3240000000001</c:v>
                </c:pt>
                <c:pt idx="10">
                  <c:v>1419.4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94-416A-A052-D5A9DD226101}"/>
            </c:ext>
          </c:extLst>
        </c:ser>
        <c:ser>
          <c:idx val="4"/>
          <c:order val="3"/>
          <c:tx>
            <c:v>1 Detector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'Hostile IDS'!$E$13:$E$23</c:f>
              <c:numCache>
                <c:formatCode>General</c:formatCode>
                <c:ptCount val="11"/>
                <c:pt idx="0">
                  <c:v>1634.002</c:v>
                </c:pt>
                <c:pt idx="1">
                  <c:v>1553.7819999999999</c:v>
                </c:pt>
                <c:pt idx="2">
                  <c:v>1287.0219999999999</c:v>
                </c:pt>
                <c:pt idx="3">
                  <c:v>1087.644</c:v>
                </c:pt>
                <c:pt idx="4">
                  <c:v>997.00800000000004</c:v>
                </c:pt>
                <c:pt idx="5">
                  <c:v>986.68600000000004</c:v>
                </c:pt>
                <c:pt idx="6">
                  <c:v>925.72400000000005</c:v>
                </c:pt>
                <c:pt idx="7">
                  <c:v>916.178</c:v>
                </c:pt>
                <c:pt idx="8">
                  <c:v>1016.0839999999999</c:v>
                </c:pt>
                <c:pt idx="9">
                  <c:v>915.37599999999998</c:v>
                </c:pt>
                <c:pt idx="10">
                  <c:v>965.85599999999999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3-4D35-9BD5-DE280A7DC75F}"/>
            </c:ext>
          </c:extLst>
        </c:ser>
        <c:ser>
          <c:idx val="3"/>
          <c:order val="4"/>
          <c:tx>
            <c:v>Benign Equivalent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'[4]HUNTER-500-None-Benign-Trust-No'!$E$13:$E$23</c:f>
              <c:numCache>
                <c:formatCode>General</c:formatCode>
                <c:ptCount val="11"/>
                <c:pt idx="0">
                  <c:v>1303.046</c:v>
                </c:pt>
                <c:pt idx="1">
                  <c:v>1328.6959999999999</c:v>
                </c:pt>
                <c:pt idx="2">
                  <c:v>940.18399999999997</c:v>
                </c:pt>
                <c:pt idx="3">
                  <c:v>511.65600000000001</c:v>
                </c:pt>
                <c:pt idx="4">
                  <c:v>317.702</c:v>
                </c:pt>
                <c:pt idx="5">
                  <c:v>184.15600000000001</c:v>
                </c:pt>
                <c:pt idx="6">
                  <c:v>126.97</c:v>
                </c:pt>
                <c:pt idx="7">
                  <c:v>105.652</c:v>
                </c:pt>
                <c:pt idx="8">
                  <c:v>87.212000000000003</c:v>
                </c:pt>
                <c:pt idx="9">
                  <c:v>81.325999999999993</c:v>
                </c:pt>
                <c:pt idx="10">
                  <c:v>70.921999999999997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0-43B5-9AF3-0359D885D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575288"/>
        <c:axId val="686572008"/>
      </c:lineChart>
      <c:catAx>
        <c:axId val="686575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72008"/>
        <c:crosses val="autoZero"/>
        <c:auto val="1"/>
        <c:lblAlgn val="ctr"/>
        <c:lblOffset val="100"/>
        <c:noMultiLvlLbl val="0"/>
      </c:catAx>
      <c:valAx>
        <c:axId val="68657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7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Searches in a hostile environment</a:t>
            </a:r>
            <a:r>
              <a:rPr lang="en-GB" baseline="0"/>
              <a:t> that are complete within the mean time of the benign equivalent setup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Trust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'VAR-500-None-Hostile-Trust-No I'!$A$2:$A$12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'VAR-500-None-Hostile-Trust-No I'!$S$2:$S$12</c:f>
              <c:numCache>
                <c:formatCode>General</c:formatCode>
                <c:ptCount val="11"/>
                <c:pt idx="0">
                  <c:v>26.657554462120856</c:v>
                </c:pt>
                <c:pt idx="1">
                  <c:v>23.829786929787115</c:v>
                </c:pt>
                <c:pt idx="2">
                  <c:v>21.515492146693312</c:v>
                </c:pt>
                <c:pt idx="3">
                  <c:v>19.013415447385537</c:v>
                </c:pt>
                <c:pt idx="4">
                  <c:v>15.602309624338281</c:v>
                </c:pt>
                <c:pt idx="5">
                  <c:v>11.540169740372718</c:v>
                </c:pt>
                <c:pt idx="6">
                  <c:v>13.61326571884886</c:v>
                </c:pt>
                <c:pt idx="7">
                  <c:v>11.515426584028742</c:v>
                </c:pt>
                <c:pt idx="8">
                  <c:v>8.3904263335831342</c:v>
                </c:pt>
                <c:pt idx="9">
                  <c:v>8.4860896439700575</c:v>
                </c:pt>
                <c:pt idx="10">
                  <c:v>10.092863347950844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D-4F77-AD49-9D2F298B3903}"/>
            </c:ext>
          </c:extLst>
        </c:ser>
        <c:ser>
          <c:idx val="1"/>
          <c:order val="1"/>
          <c:tx>
            <c:v>Variable Trust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'VAR-500-None-Hostile-Trust-No I'!$A$2:$A$12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 Trust'!$T$46:$T$56</c:f>
              <c:numCache>
                <c:formatCode>General</c:formatCode>
                <c:ptCount val="11"/>
                <c:pt idx="0">
                  <c:v>64.72159141956719</c:v>
                </c:pt>
                <c:pt idx="1">
                  <c:v>67.572290766339279</c:v>
                </c:pt>
                <c:pt idx="2">
                  <c:v>57.171440357378735</c:v>
                </c:pt>
                <c:pt idx="3">
                  <c:v>40.281319146150551</c:v>
                </c:pt>
                <c:pt idx="4">
                  <c:v>27.785827749724245</c:v>
                </c:pt>
                <c:pt idx="5">
                  <c:v>13.210151638337958</c:v>
                </c:pt>
                <c:pt idx="6">
                  <c:v>6.9054502160537172</c:v>
                </c:pt>
                <c:pt idx="7">
                  <c:v>6.488051822001478</c:v>
                </c:pt>
                <c:pt idx="8">
                  <c:v>3.9514974672787173</c:v>
                </c:pt>
                <c:pt idx="9">
                  <c:v>3.8713832974230131</c:v>
                </c:pt>
                <c:pt idx="10">
                  <c:v>2.9240398112790289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D-4F77-AD49-9D2F298B3903}"/>
            </c:ext>
          </c:extLst>
        </c:ser>
        <c:ser>
          <c:idx val="2"/>
          <c:order val="2"/>
          <c:tx>
            <c:v>No Trust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'VAR-500-None-Hostile-Trust-No I'!$A$2:$A$12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Trust'!$M$46:$M$56</c:f>
              <c:numCache>
                <c:formatCode>General</c:formatCode>
                <c:ptCount val="11"/>
                <c:pt idx="0">
                  <c:v>66.514581354444289</c:v>
                </c:pt>
                <c:pt idx="1">
                  <c:v>67.035609763597364</c:v>
                </c:pt>
                <c:pt idx="2">
                  <c:v>58.266714605524243</c:v>
                </c:pt>
                <c:pt idx="3">
                  <c:v>36.875485900978049</c:v>
                </c:pt>
                <c:pt idx="4">
                  <c:v>24.207064459263883</c:v>
                </c:pt>
                <c:pt idx="5">
                  <c:v>9.6184070835665167</c:v>
                </c:pt>
                <c:pt idx="6">
                  <c:v>7.3207849863300991</c:v>
                </c:pt>
                <c:pt idx="7">
                  <c:v>4.7627305678062068</c:v>
                </c:pt>
                <c:pt idx="8">
                  <c:v>3.7939716588512633</c:v>
                </c:pt>
                <c:pt idx="9">
                  <c:v>3.1480943977460818</c:v>
                </c:pt>
                <c:pt idx="10">
                  <c:v>1.6502125887248638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D-4EF4-A9D9-F584D94BD18E}"/>
            </c:ext>
          </c:extLst>
        </c:ser>
        <c:ser>
          <c:idx val="6"/>
          <c:order val="3"/>
          <c:tx>
            <c:v>1 Detector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'Hostile IDS'!$R$13:$R$23</c:f>
              <c:numCache>
                <c:formatCode>General</c:formatCode>
                <c:ptCount val="11"/>
                <c:pt idx="0">
                  <c:v>44.57349791263244</c:v>
                </c:pt>
                <c:pt idx="1">
                  <c:v>45.912803611340308</c:v>
                </c:pt>
                <c:pt idx="2">
                  <c:v>42.946260920784894</c:v>
                </c:pt>
                <c:pt idx="3">
                  <c:v>41.716742012130595</c:v>
                </c:pt>
                <c:pt idx="4">
                  <c:v>40.741283869041283</c:v>
                </c:pt>
                <c:pt idx="5">
                  <c:v>41.357599189980533</c:v>
                </c:pt>
                <c:pt idx="6">
                  <c:v>44.457370779266824</c:v>
                </c:pt>
                <c:pt idx="7">
                  <c:v>43.58581758465504</c:v>
                </c:pt>
                <c:pt idx="8">
                  <c:v>44.336874392288394</c:v>
                </c:pt>
                <c:pt idx="9">
                  <c:v>42.678571832737951</c:v>
                </c:pt>
                <c:pt idx="10">
                  <c:v>47.252888493835542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42-44FB-B5C4-9083B30FF20D}"/>
            </c:ext>
          </c:extLst>
        </c:ser>
        <c:ser>
          <c:idx val="3"/>
          <c:order val="4"/>
          <c:tx>
            <c:v>Benign Trust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'VAR-500-None-Hostile-Trust-No I'!$A$2:$A$12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'[1]HUNTER-500-None-Benign-Trust-No'!$P$13:$P$23</c:f>
              <c:numCache>
                <c:formatCode>General</c:formatCode>
                <c:ptCount val="11"/>
                <c:pt idx="0">
                  <c:v>69.68959501348273</c:v>
                </c:pt>
                <c:pt idx="1">
                  <c:v>70.118563012797736</c:v>
                </c:pt>
                <c:pt idx="2">
                  <c:v>69.770857561484718</c:v>
                </c:pt>
                <c:pt idx="3">
                  <c:v>69.099052032802007</c:v>
                </c:pt>
                <c:pt idx="4">
                  <c:v>67.417819613697688</c:v>
                </c:pt>
                <c:pt idx="5">
                  <c:v>63.638692106602853</c:v>
                </c:pt>
                <c:pt idx="6">
                  <c:v>60.927375386411683</c:v>
                </c:pt>
                <c:pt idx="7">
                  <c:v>59.926332719872462</c:v>
                </c:pt>
                <c:pt idx="8">
                  <c:v>58.252863624578943</c:v>
                </c:pt>
                <c:pt idx="9">
                  <c:v>57.433783341569743</c:v>
                </c:pt>
                <c:pt idx="10">
                  <c:v>55.597731667941531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8D-4EF4-A9D9-F584D94BD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549320"/>
        <c:axId val="549545056"/>
      </c:lineChart>
      <c:catAx>
        <c:axId val="549549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Independent Entities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45056"/>
        <c:crosses val="autoZero"/>
        <c:auto val="1"/>
        <c:lblAlgn val="ctr"/>
        <c:lblOffset val="100"/>
        <c:noMultiLvlLbl val="0"/>
      </c:catAx>
      <c:valAx>
        <c:axId val="5495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Points in faviour of using t</a:t>
            </a:r>
            <a:r>
              <a:rPr lang="en-GB" baseline="0"/>
              <a:t>rust over Variable Trust at 10 unit separation in a hostile environment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'Hostile- Trust'!$W$46:$W$56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BA6-A574-42C9581A6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58832"/>
        <c:axId val="549559488"/>
      </c:areaChart>
      <c:catAx>
        <c:axId val="54955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Independent</a:t>
                </a:r>
                <a:r>
                  <a:rPr lang="en-GB" baseline="0"/>
                  <a:t> Entities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59488"/>
        <c:crosses val="autoZero"/>
        <c:auto val="1"/>
        <c:lblAlgn val="ctr"/>
        <c:lblOffset val="100"/>
        <c:noMultiLvlLbl val="0"/>
      </c:catAx>
      <c:valAx>
        <c:axId val="5495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5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results of</a:t>
            </a:r>
            <a:r>
              <a:rPr lang="en-GB" baseline="0"/>
              <a:t> comparing overall performance of trust and no trust searcher performance in a malicious environment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Sep 5- 1 Malicious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Trust'!$S$2:$S$12</c:f>
              <c:numCache>
                <c:formatCode>General</c:formatCode>
                <c:ptCount val="11"/>
                <c:pt idx="0">
                  <c:v>-19.546754824146017</c:v>
                </c:pt>
                <c:pt idx="1">
                  <c:v>-21.241494989387565</c:v>
                </c:pt>
                <c:pt idx="2">
                  <c:v>-28.346960634713735</c:v>
                </c:pt>
                <c:pt idx="3">
                  <c:v>-28.356448157367041</c:v>
                </c:pt>
                <c:pt idx="4">
                  <c:v>-31.292475598840429</c:v>
                </c:pt>
                <c:pt idx="5">
                  <c:v>-33.190555097712057</c:v>
                </c:pt>
                <c:pt idx="6">
                  <c:v>-34.45944919478714</c:v>
                </c:pt>
                <c:pt idx="7">
                  <c:v>-37.873462214288224</c:v>
                </c:pt>
                <c:pt idx="8">
                  <c:v>-39.285714285714057</c:v>
                </c:pt>
                <c:pt idx="9">
                  <c:v>-40.579710144927503</c:v>
                </c:pt>
                <c:pt idx="10">
                  <c:v>-41.24087591240869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B-495C-9780-F826F956DF85}"/>
            </c:ext>
          </c:extLst>
        </c:ser>
        <c:ser>
          <c:idx val="1"/>
          <c:order val="1"/>
          <c:tx>
            <c:v>Sep 5- 5 Malicious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Trust'!$S$13:$S$23</c:f>
              <c:numCache>
                <c:formatCode>General</c:formatCode>
                <c:ptCount val="11"/>
                <c:pt idx="0">
                  <c:v>-0.77093544558833882</c:v>
                </c:pt>
                <c:pt idx="1">
                  <c:v>-1.2301484857652589</c:v>
                </c:pt>
                <c:pt idx="2">
                  <c:v>-0.83334534028811635</c:v>
                </c:pt>
                <c:pt idx="3">
                  <c:v>-8.5443554202274452</c:v>
                </c:pt>
                <c:pt idx="4">
                  <c:v>-6.179759291988141</c:v>
                </c:pt>
                <c:pt idx="5">
                  <c:v>-8.2750582084791251</c:v>
                </c:pt>
                <c:pt idx="6">
                  <c:v>-13.291139239693218</c:v>
                </c:pt>
                <c:pt idx="7">
                  <c:v>-7.8034682080924007</c:v>
                </c:pt>
                <c:pt idx="8">
                  <c:v>-12.189054726368099</c:v>
                </c:pt>
                <c:pt idx="9">
                  <c:v>-14.350064350064295</c:v>
                </c:pt>
                <c:pt idx="10">
                  <c:v>-16.489361702127592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9B-495C-9780-F826F956DF85}"/>
            </c:ext>
          </c:extLst>
        </c:ser>
        <c:ser>
          <c:idx val="2"/>
          <c:order val="2"/>
          <c:tx>
            <c:v>Sep 5- 10 Malicious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Trust'!$S$24:$S$34</c:f>
              <c:numCache>
                <c:formatCode>General</c:formatCode>
                <c:ptCount val="11"/>
                <c:pt idx="0">
                  <c:v>6.8420846852167259</c:v>
                </c:pt>
                <c:pt idx="1">
                  <c:v>11.016262484833279</c:v>
                </c:pt>
                <c:pt idx="2">
                  <c:v>10.175799751316283</c:v>
                </c:pt>
                <c:pt idx="3">
                  <c:v>6.947626477963337</c:v>
                </c:pt>
                <c:pt idx="4">
                  <c:v>9.5947558522285092</c:v>
                </c:pt>
                <c:pt idx="5">
                  <c:v>6.7536889900147496</c:v>
                </c:pt>
                <c:pt idx="6">
                  <c:v>7.1428571428573004</c:v>
                </c:pt>
                <c:pt idx="7">
                  <c:v>5.3097345132743996</c:v>
                </c:pt>
                <c:pt idx="8">
                  <c:v>3.3617929562433977</c:v>
                </c:pt>
                <c:pt idx="9">
                  <c:v>3.475935828877097</c:v>
                </c:pt>
                <c:pt idx="10">
                  <c:v>0.96839959225289984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9B-495C-9780-F826F956DF85}"/>
            </c:ext>
          </c:extLst>
        </c:ser>
        <c:ser>
          <c:idx val="3"/>
          <c:order val="3"/>
          <c:tx>
            <c:v>Sep 10- 1 Malicious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Trust'!$S$35:$S$45</c:f>
              <c:numCache>
                <c:formatCode>General</c:formatCode>
                <c:ptCount val="11"/>
                <c:pt idx="0">
                  <c:v>-5.1119874269721866</c:v>
                </c:pt>
                <c:pt idx="1">
                  <c:v>-3.5428918470388204</c:v>
                </c:pt>
                <c:pt idx="2">
                  <c:v>-3.4370387662064794</c:v>
                </c:pt>
                <c:pt idx="3">
                  <c:v>-7.9564145228370293</c:v>
                </c:pt>
                <c:pt idx="4">
                  <c:v>-3.431937756313086</c:v>
                </c:pt>
                <c:pt idx="5">
                  <c:v>-0.45314247703390764</c:v>
                </c:pt>
                <c:pt idx="6">
                  <c:v>-2.0291354662267391</c:v>
                </c:pt>
                <c:pt idx="7">
                  <c:v>-0.50505049916584888</c:v>
                </c:pt>
                <c:pt idx="8">
                  <c:v>-1.5995872033022773</c:v>
                </c:pt>
                <c:pt idx="9">
                  <c:v>-5.8035714285713969</c:v>
                </c:pt>
                <c:pt idx="10">
                  <c:v>-5.6792873051224042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9B-495C-9780-F826F956DF85}"/>
            </c:ext>
          </c:extLst>
        </c:ser>
        <c:ser>
          <c:idx val="4"/>
          <c:order val="4"/>
          <c:tx>
            <c:v>Sep 10- 5 Malicious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Trust'!$S$46:$S$56</c:f>
              <c:numCache>
                <c:formatCode>General</c:formatCode>
                <c:ptCount val="11"/>
                <c:pt idx="0">
                  <c:v>23.04114116177854</c:v>
                </c:pt>
                <c:pt idx="1">
                  <c:v>25.898284711878773</c:v>
                </c:pt>
                <c:pt idx="2">
                  <c:v>28.073294780982355</c:v>
                </c:pt>
                <c:pt idx="3">
                  <c:v>29.50332142960853</c:v>
                </c:pt>
                <c:pt idx="4">
                  <c:v>33.198811821722053</c:v>
                </c:pt>
                <c:pt idx="5">
                  <c:v>36.059240020195915</c:v>
                </c:pt>
                <c:pt idx="6">
                  <c:v>33.333334735159667</c:v>
                </c:pt>
                <c:pt idx="7">
                  <c:v>35.910652970335811</c:v>
                </c:pt>
                <c:pt idx="8">
                  <c:v>37.873462474224837</c:v>
                </c:pt>
                <c:pt idx="9">
                  <c:v>37.108013969853239</c:v>
                </c:pt>
                <c:pt idx="10">
                  <c:v>33.472454090199264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9B-495C-9780-F826F956DF85}"/>
            </c:ext>
          </c:extLst>
        </c:ser>
        <c:ser>
          <c:idx val="5"/>
          <c:order val="5"/>
          <c:tx>
            <c:v>Sep 10- 10 Malicious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Trust'!$S$57:$S$67</c:f>
              <c:numCache>
                <c:formatCode>General</c:formatCode>
                <c:ptCount val="11"/>
                <c:pt idx="0">
                  <c:v>36.028817888041139</c:v>
                </c:pt>
                <c:pt idx="1">
                  <c:v>37.252496668561882</c:v>
                </c:pt>
                <c:pt idx="2">
                  <c:v>39.387069838247804</c:v>
                </c:pt>
                <c:pt idx="3">
                  <c:v>40.123816156392692</c:v>
                </c:pt>
                <c:pt idx="4">
                  <c:v>40.910554288796888</c:v>
                </c:pt>
                <c:pt idx="5">
                  <c:v>44.164084422482873</c:v>
                </c:pt>
                <c:pt idx="6">
                  <c:v>43.633262578456595</c:v>
                </c:pt>
                <c:pt idx="7">
                  <c:v>45.238710581449837</c:v>
                </c:pt>
                <c:pt idx="8">
                  <c:v>43.283662974384747</c:v>
                </c:pt>
                <c:pt idx="9">
                  <c:v>43.985066812901458</c:v>
                </c:pt>
                <c:pt idx="10">
                  <c:v>44.162022056148523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9B-495C-9780-F826F956DF85}"/>
            </c:ext>
          </c:extLst>
        </c:ser>
        <c:ser>
          <c:idx val="6"/>
          <c:order val="6"/>
          <c:tx>
            <c:v>Sep 15- 1 Malicious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Trust'!$S$68:$S$78</c:f>
              <c:numCache>
                <c:formatCode>General</c:formatCode>
                <c:ptCount val="11"/>
                <c:pt idx="0">
                  <c:v>3.5355043212565054</c:v>
                </c:pt>
                <c:pt idx="1">
                  <c:v>3.0714991725197818</c:v>
                </c:pt>
                <c:pt idx="2">
                  <c:v>3.3443694825940726</c:v>
                </c:pt>
                <c:pt idx="3">
                  <c:v>8.1222549007168681</c:v>
                </c:pt>
                <c:pt idx="4">
                  <c:v>11.231500780666687</c:v>
                </c:pt>
                <c:pt idx="5">
                  <c:v>16.057568022891793</c:v>
                </c:pt>
                <c:pt idx="6">
                  <c:v>20.922118100094846</c:v>
                </c:pt>
                <c:pt idx="7">
                  <c:v>21.839085877210373</c:v>
                </c:pt>
                <c:pt idx="8">
                  <c:v>25.872534391388847</c:v>
                </c:pt>
                <c:pt idx="9">
                  <c:v>28.247261367647901</c:v>
                </c:pt>
                <c:pt idx="10">
                  <c:v>25.642965205282341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9B-495C-9780-F826F956DF85}"/>
            </c:ext>
          </c:extLst>
        </c:ser>
        <c:ser>
          <c:idx val="7"/>
          <c:order val="7"/>
          <c:tx>
            <c:v>Sep 15- 5 Malicious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Trust'!$S$79:$S$89</c:f>
              <c:numCache>
                <c:formatCode>General</c:formatCode>
                <c:ptCount val="11"/>
                <c:pt idx="0">
                  <c:v>32.780251380653922</c:v>
                </c:pt>
                <c:pt idx="1">
                  <c:v>32.006091302569558</c:v>
                </c:pt>
                <c:pt idx="2">
                  <c:v>37.16329393988169</c:v>
                </c:pt>
                <c:pt idx="3">
                  <c:v>41.51826377418692</c:v>
                </c:pt>
                <c:pt idx="4">
                  <c:v>43.952321581985395</c:v>
                </c:pt>
                <c:pt idx="5">
                  <c:v>47.017917390749069</c:v>
                </c:pt>
                <c:pt idx="6">
                  <c:v>46.376999739059649</c:v>
                </c:pt>
                <c:pt idx="7">
                  <c:v>46.550850473675709</c:v>
                </c:pt>
                <c:pt idx="8">
                  <c:v>48.469690612529881</c:v>
                </c:pt>
                <c:pt idx="9">
                  <c:v>47.880621224268204</c:v>
                </c:pt>
                <c:pt idx="10">
                  <c:v>47.863100891615687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9B-495C-9780-F826F956DF85}"/>
            </c:ext>
          </c:extLst>
        </c:ser>
        <c:ser>
          <c:idx val="8"/>
          <c:order val="8"/>
          <c:tx>
            <c:v>Sep 15- 10 Malicious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Trust'!$S$90:$S$100</c:f>
              <c:numCache>
                <c:formatCode>General</c:formatCode>
                <c:ptCount val="11"/>
                <c:pt idx="0">
                  <c:v>41.615831306326058</c:v>
                </c:pt>
                <c:pt idx="1">
                  <c:v>44.713457056133727</c:v>
                </c:pt>
                <c:pt idx="2">
                  <c:v>44.949099783215686</c:v>
                </c:pt>
                <c:pt idx="3">
                  <c:v>46.387669028358403</c:v>
                </c:pt>
                <c:pt idx="4">
                  <c:v>47.809626299314267</c:v>
                </c:pt>
                <c:pt idx="5">
                  <c:v>48.320154344853513</c:v>
                </c:pt>
                <c:pt idx="6">
                  <c:v>49.247521517609798</c:v>
                </c:pt>
                <c:pt idx="7">
                  <c:v>49.25833313425214</c:v>
                </c:pt>
                <c:pt idx="8">
                  <c:v>48.862203284107864</c:v>
                </c:pt>
                <c:pt idx="9">
                  <c:v>49.620254052214939</c:v>
                </c:pt>
                <c:pt idx="10">
                  <c:v>49.622209695575712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9B-495C-9780-F826F956D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7810456"/>
        <c:axId val="467805864"/>
      </c:barChart>
      <c:catAx>
        <c:axId val="46781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Swarm Entities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  <c:auto val="1"/>
        <c:lblAlgn val="ctr"/>
        <c:lblOffset val="100"/>
        <c:noMultiLvlLbl val="0"/>
      </c:catAx>
      <c:valAx>
        <c:axId val="46780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% Point advantage</a:t>
                </a:r>
                <a:r>
                  <a:rPr lang="en-GB" sz="1400" baseline="0"/>
                  <a:t> of not using Trust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1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Sep 5- 1 Malicious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Trust'!$P$2:$P$12</c:f>
              <c:numCache>
                <c:formatCode>General</c:formatCode>
                <c:ptCount val="11"/>
                <c:pt idx="0">
                  <c:v>-0.19546754824146018</c:v>
                </c:pt>
                <c:pt idx="1">
                  <c:v>-0.21241494989387566</c:v>
                </c:pt>
                <c:pt idx="2">
                  <c:v>-0.28346960634713736</c:v>
                </c:pt>
                <c:pt idx="3">
                  <c:v>-0.28356448157367042</c:v>
                </c:pt>
                <c:pt idx="4">
                  <c:v>-0.3129247559884043</c:v>
                </c:pt>
                <c:pt idx="5">
                  <c:v>-0.3319055509771206</c:v>
                </c:pt>
                <c:pt idx="6">
                  <c:v>-0.3445944919478714</c:v>
                </c:pt>
                <c:pt idx="7">
                  <c:v>-0.37873462214288223</c:v>
                </c:pt>
                <c:pt idx="8">
                  <c:v>-0.39285714285714057</c:v>
                </c:pt>
                <c:pt idx="9">
                  <c:v>-0.40579710144927505</c:v>
                </c:pt>
                <c:pt idx="10">
                  <c:v>-0.41240875912408692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3-41C7-87AB-D455237E5663}"/>
            </c:ext>
          </c:extLst>
        </c:ser>
        <c:ser>
          <c:idx val="3"/>
          <c:order val="1"/>
          <c:tx>
            <c:v>Sep 10- 1 Malicious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Trust'!$P$35:$P$45</c:f>
              <c:numCache>
                <c:formatCode>General</c:formatCode>
                <c:ptCount val="11"/>
                <c:pt idx="0">
                  <c:v>-5.1119874269721866E-2</c:v>
                </c:pt>
                <c:pt idx="1">
                  <c:v>-3.5428918470388204E-2</c:v>
                </c:pt>
                <c:pt idx="2">
                  <c:v>-3.4370387662064794E-2</c:v>
                </c:pt>
                <c:pt idx="3">
                  <c:v>-7.9564145228370298E-2</c:v>
                </c:pt>
                <c:pt idx="4">
                  <c:v>-3.431937756313086E-2</c:v>
                </c:pt>
                <c:pt idx="5">
                  <c:v>-4.5314247703390764E-3</c:v>
                </c:pt>
                <c:pt idx="6">
                  <c:v>-2.0291354662267391E-2</c:v>
                </c:pt>
                <c:pt idx="7">
                  <c:v>-5.0505049916584888E-3</c:v>
                </c:pt>
                <c:pt idx="8">
                  <c:v>-1.5995872033022773E-2</c:v>
                </c:pt>
                <c:pt idx="9">
                  <c:v>-5.8035714285713969E-2</c:v>
                </c:pt>
                <c:pt idx="10">
                  <c:v>-5.6792873051224046E-2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3-41C7-87AB-D455237E5663}"/>
            </c:ext>
          </c:extLst>
        </c:ser>
        <c:ser>
          <c:idx val="6"/>
          <c:order val="2"/>
          <c:tx>
            <c:v>Sep 15- 1 Malicious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Trust'!$P$68:$P$78</c:f>
              <c:numCache>
                <c:formatCode>General</c:formatCode>
                <c:ptCount val="11"/>
                <c:pt idx="0">
                  <c:v>3.5355043212565052E-2</c:v>
                </c:pt>
                <c:pt idx="1">
                  <c:v>3.0714991725197816E-2</c:v>
                </c:pt>
                <c:pt idx="2">
                  <c:v>3.3443694825940729E-2</c:v>
                </c:pt>
                <c:pt idx="3">
                  <c:v>8.1222549007168687E-2</c:v>
                </c:pt>
                <c:pt idx="4">
                  <c:v>0.11231500780666687</c:v>
                </c:pt>
                <c:pt idx="5">
                  <c:v>0.16057568022891794</c:v>
                </c:pt>
                <c:pt idx="6">
                  <c:v>0.20922118100094844</c:v>
                </c:pt>
                <c:pt idx="7">
                  <c:v>0.21839085877210374</c:v>
                </c:pt>
                <c:pt idx="8">
                  <c:v>0.25872534391388846</c:v>
                </c:pt>
                <c:pt idx="9">
                  <c:v>0.28247261367647902</c:v>
                </c:pt>
                <c:pt idx="10">
                  <c:v>0.25642965205282342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A3-41C7-87AB-D455237E5663}"/>
            </c:ext>
          </c:extLst>
        </c:ser>
        <c:ser>
          <c:idx val="1"/>
          <c:order val="3"/>
          <c:tx>
            <c:v>Sep 5- 5 Malicious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Trust'!$P$13:$P$23</c:f>
              <c:numCache>
                <c:formatCode>General</c:formatCode>
                <c:ptCount val="11"/>
                <c:pt idx="0">
                  <c:v>-7.7093544558833882E-3</c:v>
                </c:pt>
                <c:pt idx="1">
                  <c:v>-1.2301484857652589E-2</c:v>
                </c:pt>
                <c:pt idx="2">
                  <c:v>-8.3334534028811635E-3</c:v>
                </c:pt>
                <c:pt idx="3">
                  <c:v>-8.5443554202274452E-2</c:v>
                </c:pt>
                <c:pt idx="4">
                  <c:v>-6.1797592919881406E-2</c:v>
                </c:pt>
                <c:pt idx="5">
                  <c:v>-8.2750582084791247E-2</c:v>
                </c:pt>
                <c:pt idx="6">
                  <c:v>-0.13291139239693217</c:v>
                </c:pt>
                <c:pt idx="7">
                  <c:v>-7.8034682080924012E-2</c:v>
                </c:pt>
                <c:pt idx="8">
                  <c:v>-0.12189054726368098</c:v>
                </c:pt>
                <c:pt idx="9">
                  <c:v>-0.14350064350064295</c:v>
                </c:pt>
                <c:pt idx="10">
                  <c:v>-0.16489361702127592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A3-41C7-87AB-D455237E5663}"/>
            </c:ext>
          </c:extLst>
        </c:ser>
        <c:ser>
          <c:idx val="4"/>
          <c:order val="4"/>
          <c:tx>
            <c:v>Sep 10- 5 Malicious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Trust'!$P$46:$P$56</c:f>
              <c:numCache>
                <c:formatCode>General</c:formatCode>
                <c:ptCount val="11"/>
                <c:pt idx="0">
                  <c:v>0.23041141161778539</c:v>
                </c:pt>
                <c:pt idx="1">
                  <c:v>0.25898284711878772</c:v>
                </c:pt>
                <c:pt idx="2">
                  <c:v>0.28073294780982355</c:v>
                </c:pt>
                <c:pt idx="3">
                  <c:v>0.29503321429608531</c:v>
                </c:pt>
                <c:pt idx="4">
                  <c:v>0.33198811821722052</c:v>
                </c:pt>
                <c:pt idx="5">
                  <c:v>0.36059240020195915</c:v>
                </c:pt>
                <c:pt idx="6">
                  <c:v>0.33333334735159664</c:v>
                </c:pt>
                <c:pt idx="7">
                  <c:v>0.3591065297033581</c:v>
                </c:pt>
                <c:pt idx="8">
                  <c:v>0.37873462474224839</c:v>
                </c:pt>
                <c:pt idx="9">
                  <c:v>0.37108013969853237</c:v>
                </c:pt>
                <c:pt idx="10">
                  <c:v>0.33472454090199261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A3-41C7-87AB-D455237E5663}"/>
            </c:ext>
          </c:extLst>
        </c:ser>
        <c:ser>
          <c:idx val="7"/>
          <c:order val="5"/>
          <c:tx>
            <c:v>Sep 15- 5 Malicious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Trust'!$P$79:$P$89</c:f>
              <c:numCache>
                <c:formatCode>General</c:formatCode>
                <c:ptCount val="11"/>
                <c:pt idx="0">
                  <c:v>0.32780251380653924</c:v>
                </c:pt>
                <c:pt idx="1">
                  <c:v>0.32006091302569561</c:v>
                </c:pt>
                <c:pt idx="2">
                  <c:v>0.37163293939881692</c:v>
                </c:pt>
                <c:pt idx="3">
                  <c:v>0.4151826377418692</c:v>
                </c:pt>
                <c:pt idx="4">
                  <c:v>0.43952321581985393</c:v>
                </c:pt>
                <c:pt idx="5">
                  <c:v>0.4701791739074907</c:v>
                </c:pt>
                <c:pt idx="6">
                  <c:v>0.46376999739059649</c:v>
                </c:pt>
                <c:pt idx="7">
                  <c:v>0.46550850473675709</c:v>
                </c:pt>
                <c:pt idx="8">
                  <c:v>0.48469690612529881</c:v>
                </c:pt>
                <c:pt idx="9">
                  <c:v>0.47880621224268205</c:v>
                </c:pt>
                <c:pt idx="10">
                  <c:v>0.4786310089161569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A3-41C7-87AB-D455237E5663}"/>
            </c:ext>
          </c:extLst>
        </c:ser>
        <c:ser>
          <c:idx val="2"/>
          <c:order val="6"/>
          <c:tx>
            <c:v>Sep 5- 10 Malicious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Trust'!$P$24:$P$34</c:f>
              <c:numCache>
                <c:formatCode>General</c:formatCode>
                <c:ptCount val="11"/>
                <c:pt idx="0">
                  <c:v>6.8420846852167261E-2</c:v>
                </c:pt>
                <c:pt idx="1">
                  <c:v>0.11016262484833278</c:v>
                </c:pt>
                <c:pt idx="2">
                  <c:v>0.10175799751316283</c:v>
                </c:pt>
                <c:pt idx="3">
                  <c:v>6.9476264779633368E-2</c:v>
                </c:pt>
                <c:pt idx="4">
                  <c:v>9.5947558522285092E-2</c:v>
                </c:pt>
                <c:pt idx="5">
                  <c:v>6.7536889900147501E-2</c:v>
                </c:pt>
                <c:pt idx="6">
                  <c:v>7.1428571428573007E-2</c:v>
                </c:pt>
                <c:pt idx="7">
                  <c:v>5.3097345132744E-2</c:v>
                </c:pt>
                <c:pt idx="8">
                  <c:v>3.3617929562433979E-2</c:v>
                </c:pt>
                <c:pt idx="9">
                  <c:v>3.475935828877097E-2</c:v>
                </c:pt>
                <c:pt idx="10">
                  <c:v>9.6839959225289984E-3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A3-41C7-87AB-D455237E5663}"/>
            </c:ext>
          </c:extLst>
        </c:ser>
        <c:ser>
          <c:idx val="5"/>
          <c:order val="7"/>
          <c:tx>
            <c:v>Sep 10- 10 Malicious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Trust'!$P$57:$P$67</c:f>
              <c:numCache>
                <c:formatCode>General</c:formatCode>
                <c:ptCount val="11"/>
                <c:pt idx="0">
                  <c:v>0.36028817888041142</c:v>
                </c:pt>
                <c:pt idx="1">
                  <c:v>0.37252496668561885</c:v>
                </c:pt>
                <c:pt idx="2">
                  <c:v>0.39387069838247807</c:v>
                </c:pt>
                <c:pt idx="3">
                  <c:v>0.40123816156392689</c:v>
                </c:pt>
                <c:pt idx="4">
                  <c:v>0.40910554288796885</c:v>
                </c:pt>
                <c:pt idx="5">
                  <c:v>0.44164084422482874</c:v>
                </c:pt>
                <c:pt idx="6">
                  <c:v>0.43633262578456594</c:v>
                </c:pt>
                <c:pt idx="7">
                  <c:v>0.45238710581449837</c:v>
                </c:pt>
                <c:pt idx="8">
                  <c:v>0.43283662974384746</c:v>
                </c:pt>
                <c:pt idx="9">
                  <c:v>0.43985066812901458</c:v>
                </c:pt>
                <c:pt idx="10">
                  <c:v>0.44162022056148525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A3-41C7-87AB-D455237E5663}"/>
            </c:ext>
          </c:extLst>
        </c:ser>
        <c:ser>
          <c:idx val="8"/>
          <c:order val="8"/>
          <c:tx>
            <c:v>Sep 15- 10 Malicious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Trust'!$P$90:$P$100</c:f>
              <c:numCache>
                <c:formatCode>General</c:formatCode>
                <c:ptCount val="11"/>
                <c:pt idx="0">
                  <c:v>0.41615831306326057</c:v>
                </c:pt>
                <c:pt idx="1">
                  <c:v>0.44713457056133726</c:v>
                </c:pt>
                <c:pt idx="2">
                  <c:v>0.44949099783215685</c:v>
                </c:pt>
                <c:pt idx="3">
                  <c:v>0.46387669028358403</c:v>
                </c:pt>
                <c:pt idx="4">
                  <c:v>0.47809626299314267</c:v>
                </c:pt>
                <c:pt idx="5">
                  <c:v>0.48320154344853516</c:v>
                </c:pt>
                <c:pt idx="6">
                  <c:v>0.49247521517609799</c:v>
                </c:pt>
                <c:pt idx="7">
                  <c:v>0.49258333134252141</c:v>
                </c:pt>
                <c:pt idx="8">
                  <c:v>0.48862203284107864</c:v>
                </c:pt>
                <c:pt idx="9">
                  <c:v>0.4962025405221494</c:v>
                </c:pt>
                <c:pt idx="10">
                  <c:v>0.49622209695575714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A3-41C7-87AB-D455237E5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7810456"/>
        <c:axId val="467805864"/>
      </c:barChart>
      <c:catAx>
        <c:axId val="46781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  <c:auto val="1"/>
        <c:lblAlgn val="ctr"/>
        <c:lblOffset val="100"/>
        <c:noMultiLvlLbl val="0"/>
      </c:catAx>
      <c:valAx>
        <c:axId val="46780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1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Chart Title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Sep 5- 1 Malicious</c:v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Trust'!$P$2:$P$12</c:f>
              <c:numCache>
                <c:formatCode>General</c:formatCode>
                <c:ptCount val="11"/>
                <c:pt idx="0">
                  <c:v>-0.19546754824146018</c:v>
                </c:pt>
                <c:pt idx="1">
                  <c:v>-0.21241494989387566</c:v>
                </c:pt>
                <c:pt idx="2">
                  <c:v>-0.28346960634713736</c:v>
                </c:pt>
                <c:pt idx="3">
                  <c:v>-0.28356448157367042</c:v>
                </c:pt>
                <c:pt idx="4">
                  <c:v>-0.3129247559884043</c:v>
                </c:pt>
                <c:pt idx="5">
                  <c:v>-0.3319055509771206</c:v>
                </c:pt>
                <c:pt idx="6">
                  <c:v>-0.3445944919478714</c:v>
                </c:pt>
                <c:pt idx="7">
                  <c:v>-0.37873462214288223</c:v>
                </c:pt>
                <c:pt idx="8">
                  <c:v>-0.39285714285714057</c:v>
                </c:pt>
                <c:pt idx="9">
                  <c:v>-0.40579710144927505</c:v>
                </c:pt>
                <c:pt idx="10">
                  <c:v>-0.41240875912408692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0-448F-9EFC-A218574E63E9}"/>
            </c:ext>
          </c:extLst>
        </c:ser>
        <c:ser>
          <c:idx val="1"/>
          <c:order val="1"/>
          <c:tx>
            <c:v>Sep 5- 5 Malicious</c:v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Trust'!$P$13:$P$23</c:f>
              <c:numCache>
                <c:formatCode>General</c:formatCode>
                <c:ptCount val="11"/>
                <c:pt idx="0">
                  <c:v>-7.7093544558833882E-3</c:v>
                </c:pt>
                <c:pt idx="1">
                  <c:v>-1.2301484857652589E-2</c:v>
                </c:pt>
                <c:pt idx="2">
                  <c:v>-8.3334534028811635E-3</c:v>
                </c:pt>
                <c:pt idx="3">
                  <c:v>-8.5443554202274452E-2</c:v>
                </c:pt>
                <c:pt idx="4">
                  <c:v>-6.1797592919881406E-2</c:v>
                </c:pt>
                <c:pt idx="5">
                  <c:v>-8.2750582084791247E-2</c:v>
                </c:pt>
                <c:pt idx="6">
                  <c:v>-0.13291139239693217</c:v>
                </c:pt>
                <c:pt idx="7">
                  <c:v>-7.8034682080924012E-2</c:v>
                </c:pt>
                <c:pt idx="8">
                  <c:v>-0.12189054726368098</c:v>
                </c:pt>
                <c:pt idx="9">
                  <c:v>-0.14350064350064295</c:v>
                </c:pt>
                <c:pt idx="10">
                  <c:v>-0.16489361702127592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70-448F-9EFC-A218574E63E9}"/>
            </c:ext>
          </c:extLst>
        </c:ser>
        <c:ser>
          <c:idx val="2"/>
          <c:order val="2"/>
          <c:tx>
            <c:v>Sep 5- 10 Malicious</c:v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Trust'!$P$24:$P$34</c:f>
              <c:numCache>
                <c:formatCode>General</c:formatCode>
                <c:ptCount val="11"/>
                <c:pt idx="0">
                  <c:v>6.8420846852167261E-2</c:v>
                </c:pt>
                <c:pt idx="1">
                  <c:v>0.11016262484833278</c:v>
                </c:pt>
                <c:pt idx="2">
                  <c:v>0.10175799751316283</c:v>
                </c:pt>
                <c:pt idx="3">
                  <c:v>6.9476264779633368E-2</c:v>
                </c:pt>
                <c:pt idx="4">
                  <c:v>9.5947558522285092E-2</c:v>
                </c:pt>
                <c:pt idx="5">
                  <c:v>6.7536889900147501E-2</c:v>
                </c:pt>
                <c:pt idx="6">
                  <c:v>7.1428571428573007E-2</c:v>
                </c:pt>
                <c:pt idx="7">
                  <c:v>5.3097345132744E-2</c:v>
                </c:pt>
                <c:pt idx="8">
                  <c:v>3.3617929562433979E-2</c:v>
                </c:pt>
                <c:pt idx="9">
                  <c:v>3.475935828877097E-2</c:v>
                </c:pt>
                <c:pt idx="10">
                  <c:v>9.6839959225289984E-3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70-448F-9EFC-A218574E63E9}"/>
            </c:ext>
          </c:extLst>
        </c:ser>
        <c:ser>
          <c:idx val="3"/>
          <c:order val="3"/>
          <c:tx>
            <c:v>Sep 10- 1 Malicious</c:v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Trust'!$P$35:$P$45</c:f>
              <c:numCache>
                <c:formatCode>General</c:formatCode>
                <c:ptCount val="11"/>
                <c:pt idx="0">
                  <c:v>-5.1119874269721866E-2</c:v>
                </c:pt>
                <c:pt idx="1">
                  <c:v>-3.5428918470388204E-2</c:v>
                </c:pt>
                <c:pt idx="2">
                  <c:v>-3.4370387662064794E-2</c:v>
                </c:pt>
                <c:pt idx="3">
                  <c:v>-7.9564145228370298E-2</c:v>
                </c:pt>
                <c:pt idx="4">
                  <c:v>-3.431937756313086E-2</c:v>
                </c:pt>
                <c:pt idx="5">
                  <c:v>-4.5314247703390764E-3</c:v>
                </c:pt>
                <c:pt idx="6">
                  <c:v>-2.0291354662267391E-2</c:v>
                </c:pt>
                <c:pt idx="7">
                  <c:v>-5.0505049916584888E-3</c:v>
                </c:pt>
                <c:pt idx="8">
                  <c:v>-1.5995872033022773E-2</c:v>
                </c:pt>
                <c:pt idx="9">
                  <c:v>-5.8035714285713969E-2</c:v>
                </c:pt>
                <c:pt idx="10">
                  <c:v>-5.6792873051224046E-2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70-448F-9EFC-A218574E63E9}"/>
            </c:ext>
          </c:extLst>
        </c:ser>
        <c:ser>
          <c:idx val="4"/>
          <c:order val="4"/>
          <c:tx>
            <c:v>Sep 10- 5 Malicious</c:v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Trust'!$P$46:$P$56</c:f>
              <c:numCache>
                <c:formatCode>General</c:formatCode>
                <c:ptCount val="11"/>
                <c:pt idx="0">
                  <c:v>0.23041141161778539</c:v>
                </c:pt>
                <c:pt idx="1">
                  <c:v>0.25898284711878772</c:v>
                </c:pt>
                <c:pt idx="2">
                  <c:v>0.28073294780982355</c:v>
                </c:pt>
                <c:pt idx="3">
                  <c:v>0.29503321429608531</c:v>
                </c:pt>
                <c:pt idx="4">
                  <c:v>0.33198811821722052</c:v>
                </c:pt>
                <c:pt idx="5">
                  <c:v>0.36059240020195915</c:v>
                </c:pt>
                <c:pt idx="6">
                  <c:v>0.33333334735159664</c:v>
                </c:pt>
                <c:pt idx="7">
                  <c:v>0.3591065297033581</c:v>
                </c:pt>
                <c:pt idx="8">
                  <c:v>0.37873462474224839</c:v>
                </c:pt>
                <c:pt idx="9">
                  <c:v>0.37108013969853237</c:v>
                </c:pt>
                <c:pt idx="10">
                  <c:v>0.33472454090199261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70-448F-9EFC-A218574E63E9}"/>
            </c:ext>
          </c:extLst>
        </c:ser>
        <c:ser>
          <c:idx val="5"/>
          <c:order val="5"/>
          <c:tx>
            <c:v>Sep 10- 10 Malicious</c:v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Trust'!$P$57:$P$67</c:f>
              <c:numCache>
                <c:formatCode>General</c:formatCode>
                <c:ptCount val="11"/>
                <c:pt idx="0">
                  <c:v>0.36028817888041142</c:v>
                </c:pt>
                <c:pt idx="1">
                  <c:v>0.37252496668561885</c:v>
                </c:pt>
                <c:pt idx="2">
                  <c:v>0.39387069838247807</c:v>
                </c:pt>
                <c:pt idx="3">
                  <c:v>0.40123816156392689</c:v>
                </c:pt>
                <c:pt idx="4">
                  <c:v>0.40910554288796885</c:v>
                </c:pt>
                <c:pt idx="5">
                  <c:v>0.44164084422482874</c:v>
                </c:pt>
                <c:pt idx="6">
                  <c:v>0.43633262578456594</c:v>
                </c:pt>
                <c:pt idx="7">
                  <c:v>0.45238710581449837</c:v>
                </c:pt>
                <c:pt idx="8">
                  <c:v>0.43283662974384746</c:v>
                </c:pt>
                <c:pt idx="9">
                  <c:v>0.43985066812901458</c:v>
                </c:pt>
                <c:pt idx="10">
                  <c:v>0.44162022056148525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70-448F-9EFC-A218574E63E9}"/>
            </c:ext>
          </c:extLst>
        </c:ser>
        <c:ser>
          <c:idx val="6"/>
          <c:order val="6"/>
          <c:tx>
            <c:v>Sep 15- 1 Malicious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Trust'!$P$68:$P$78</c:f>
              <c:numCache>
                <c:formatCode>General</c:formatCode>
                <c:ptCount val="11"/>
                <c:pt idx="0">
                  <c:v>3.5355043212565052E-2</c:v>
                </c:pt>
                <c:pt idx="1">
                  <c:v>3.0714991725197816E-2</c:v>
                </c:pt>
                <c:pt idx="2">
                  <c:v>3.3443694825940729E-2</c:v>
                </c:pt>
                <c:pt idx="3">
                  <c:v>8.1222549007168687E-2</c:v>
                </c:pt>
                <c:pt idx="4">
                  <c:v>0.11231500780666687</c:v>
                </c:pt>
                <c:pt idx="5">
                  <c:v>0.16057568022891794</c:v>
                </c:pt>
                <c:pt idx="6">
                  <c:v>0.20922118100094844</c:v>
                </c:pt>
                <c:pt idx="7">
                  <c:v>0.21839085877210374</c:v>
                </c:pt>
                <c:pt idx="8">
                  <c:v>0.25872534391388846</c:v>
                </c:pt>
                <c:pt idx="9">
                  <c:v>0.28247261367647902</c:v>
                </c:pt>
                <c:pt idx="10">
                  <c:v>0.25642965205282342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70-448F-9EFC-A218574E63E9}"/>
            </c:ext>
          </c:extLst>
        </c:ser>
        <c:ser>
          <c:idx val="7"/>
          <c:order val="7"/>
          <c:tx>
            <c:v>Sep 15- 5 Malicious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Trust'!$P$79:$P$89</c:f>
              <c:numCache>
                <c:formatCode>General</c:formatCode>
                <c:ptCount val="11"/>
                <c:pt idx="0">
                  <c:v>0.32780251380653924</c:v>
                </c:pt>
                <c:pt idx="1">
                  <c:v>0.32006091302569561</c:v>
                </c:pt>
                <c:pt idx="2">
                  <c:v>0.37163293939881692</c:v>
                </c:pt>
                <c:pt idx="3">
                  <c:v>0.4151826377418692</c:v>
                </c:pt>
                <c:pt idx="4">
                  <c:v>0.43952321581985393</c:v>
                </c:pt>
                <c:pt idx="5">
                  <c:v>0.4701791739074907</c:v>
                </c:pt>
                <c:pt idx="6">
                  <c:v>0.46376999739059649</c:v>
                </c:pt>
                <c:pt idx="7">
                  <c:v>0.46550850473675709</c:v>
                </c:pt>
                <c:pt idx="8">
                  <c:v>0.48469690612529881</c:v>
                </c:pt>
                <c:pt idx="9">
                  <c:v>0.47880621224268205</c:v>
                </c:pt>
                <c:pt idx="10">
                  <c:v>0.4786310089161569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70-448F-9EFC-A218574E63E9}"/>
            </c:ext>
          </c:extLst>
        </c:ser>
        <c:ser>
          <c:idx val="8"/>
          <c:order val="8"/>
          <c:tx>
            <c:v>Sep 15- 10 Malicious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Trust'!$P$90:$P$100</c:f>
              <c:numCache>
                <c:formatCode>General</c:formatCode>
                <c:ptCount val="11"/>
                <c:pt idx="0">
                  <c:v>0.41615831306326057</c:v>
                </c:pt>
                <c:pt idx="1">
                  <c:v>0.44713457056133726</c:v>
                </c:pt>
                <c:pt idx="2">
                  <c:v>0.44949099783215685</c:v>
                </c:pt>
                <c:pt idx="3">
                  <c:v>0.46387669028358403</c:v>
                </c:pt>
                <c:pt idx="4">
                  <c:v>0.47809626299314267</c:v>
                </c:pt>
                <c:pt idx="5">
                  <c:v>0.48320154344853516</c:v>
                </c:pt>
                <c:pt idx="6">
                  <c:v>0.49247521517609799</c:v>
                </c:pt>
                <c:pt idx="7">
                  <c:v>0.49258333134252141</c:v>
                </c:pt>
                <c:pt idx="8">
                  <c:v>0.48862203284107864</c:v>
                </c:pt>
                <c:pt idx="9">
                  <c:v>0.4962025405221494</c:v>
                </c:pt>
                <c:pt idx="10">
                  <c:v>0.49622209695575714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70-448F-9EFC-A218574E63E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67810456"/>
        <c:axId val="467805864"/>
        <c:axId val="870677688"/>
      </c:surface3DChart>
      <c:catAx>
        <c:axId val="46781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  <c:auto val="1"/>
        <c:lblAlgn val="ctr"/>
        <c:lblOffset val="100"/>
        <c:noMultiLvlLbl val="0"/>
      </c:catAx>
      <c:valAx>
        <c:axId val="46780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10456"/>
        <c:crosses val="autoZero"/>
        <c:crossBetween val="midCat"/>
      </c:valAx>
      <c:serAx>
        <c:axId val="870677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Chart Title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Sep 5- 1 Malicious</c:v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Trust'!$P$2:$P$12</c:f>
              <c:numCache>
                <c:formatCode>General</c:formatCode>
                <c:ptCount val="11"/>
                <c:pt idx="0">
                  <c:v>-0.19546754824146018</c:v>
                </c:pt>
                <c:pt idx="1">
                  <c:v>-0.21241494989387566</c:v>
                </c:pt>
                <c:pt idx="2">
                  <c:v>-0.28346960634713736</c:v>
                </c:pt>
                <c:pt idx="3">
                  <c:v>-0.28356448157367042</c:v>
                </c:pt>
                <c:pt idx="4">
                  <c:v>-0.3129247559884043</c:v>
                </c:pt>
                <c:pt idx="5">
                  <c:v>-0.3319055509771206</c:v>
                </c:pt>
                <c:pt idx="6">
                  <c:v>-0.3445944919478714</c:v>
                </c:pt>
                <c:pt idx="7">
                  <c:v>-0.37873462214288223</c:v>
                </c:pt>
                <c:pt idx="8">
                  <c:v>-0.39285714285714057</c:v>
                </c:pt>
                <c:pt idx="9">
                  <c:v>-0.40579710144927505</c:v>
                </c:pt>
                <c:pt idx="10">
                  <c:v>-0.41240875912408692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9-4ED4-AF10-E564AE4C6E3F}"/>
            </c:ext>
          </c:extLst>
        </c:ser>
        <c:ser>
          <c:idx val="3"/>
          <c:order val="1"/>
          <c:tx>
            <c:v>Sep 10- 1 Malicious</c:v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Trust'!$P$35:$P$45</c:f>
              <c:numCache>
                <c:formatCode>General</c:formatCode>
                <c:ptCount val="11"/>
                <c:pt idx="0">
                  <c:v>-5.1119874269721866E-2</c:v>
                </c:pt>
                <c:pt idx="1">
                  <c:v>-3.5428918470388204E-2</c:v>
                </c:pt>
                <c:pt idx="2">
                  <c:v>-3.4370387662064794E-2</c:v>
                </c:pt>
                <c:pt idx="3">
                  <c:v>-7.9564145228370298E-2</c:v>
                </c:pt>
                <c:pt idx="4">
                  <c:v>-3.431937756313086E-2</c:v>
                </c:pt>
                <c:pt idx="5">
                  <c:v>-4.5314247703390764E-3</c:v>
                </c:pt>
                <c:pt idx="6">
                  <c:v>-2.0291354662267391E-2</c:v>
                </c:pt>
                <c:pt idx="7">
                  <c:v>-5.0505049916584888E-3</c:v>
                </c:pt>
                <c:pt idx="8">
                  <c:v>-1.5995872033022773E-2</c:v>
                </c:pt>
                <c:pt idx="9">
                  <c:v>-5.8035714285713969E-2</c:v>
                </c:pt>
                <c:pt idx="10">
                  <c:v>-5.6792873051224046E-2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69-4ED4-AF10-E564AE4C6E3F}"/>
            </c:ext>
          </c:extLst>
        </c:ser>
        <c:ser>
          <c:idx val="6"/>
          <c:order val="2"/>
          <c:tx>
            <c:v>Sep 15- 1 Malicious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Trust'!$P$68:$P$78</c:f>
              <c:numCache>
                <c:formatCode>General</c:formatCode>
                <c:ptCount val="11"/>
                <c:pt idx="0">
                  <c:v>3.5355043212565052E-2</c:v>
                </c:pt>
                <c:pt idx="1">
                  <c:v>3.0714991725197816E-2</c:v>
                </c:pt>
                <c:pt idx="2">
                  <c:v>3.3443694825940729E-2</c:v>
                </c:pt>
                <c:pt idx="3">
                  <c:v>8.1222549007168687E-2</c:v>
                </c:pt>
                <c:pt idx="4">
                  <c:v>0.11231500780666687</c:v>
                </c:pt>
                <c:pt idx="5">
                  <c:v>0.16057568022891794</c:v>
                </c:pt>
                <c:pt idx="6">
                  <c:v>0.20922118100094844</c:v>
                </c:pt>
                <c:pt idx="7">
                  <c:v>0.21839085877210374</c:v>
                </c:pt>
                <c:pt idx="8">
                  <c:v>0.25872534391388846</c:v>
                </c:pt>
                <c:pt idx="9">
                  <c:v>0.28247261367647902</c:v>
                </c:pt>
                <c:pt idx="10">
                  <c:v>0.25642965205282342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69-4ED4-AF10-E564AE4C6E3F}"/>
            </c:ext>
          </c:extLst>
        </c:ser>
        <c:ser>
          <c:idx val="1"/>
          <c:order val="3"/>
          <c:tx>
            <c:v>Sep 5- 5 Malicious</c:v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Trust'!$P$13:$P$23</c:f>
              <c:numCache>
                <c:formatCode>General</c:formatCode>
                <c:ptCount val="11"/>
                <c:pt idx="0">
                  <c:v>-7.7093544558833882E-3</c:v>
                </c:pt>
                <c:pt idx="1">
                  <c:v>-1.2301484857652589E-2</c:v>
                </c:pt>
                <c:pt idx="2">
                  <c:v>-8.3334534028811635E-3</c:v>
                </c:pt>
                <c:pt idx="3">
                  <c:v>-8.5443554202274452E-2</c:v>
                </c:pt>
                <c:pt idx="4">
                  <c:v>-6.1797592919881406E-2</c:v>
                </c:pt>
                <c:pt idx="5">
                  <c:v>-8.2750582084791247E-2</c:v>
                </c:pt>
                <c:pt idx="6">
                  <c:v>-0.13291139239693217</c:v>
                </c:pt>
                <c:pt idx="7">
                  <c:v>-7.8034682080924012E-2</c:v>
                </c:pt>
                <c:pt idx="8">
                  <c:v>-0.12189054726368098</c:v>
                </c:pt>
                <c:pt idx="9">
                  <c:v>-0.14350064350064295</c:v>
                </c:pt>
                <c:pt idx="10">
                  <c:v>-0.16489361702127592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69-4ED4-AF10-E564AE4C6E3F}"/>
            </c:ext>
          </c:extLst>
        </c:ser>
        <c:ser>
          <c:idx val="4"/>
          <c:order val="4"/>
          <c:tx>
            <c:v>Sep 10- 5 Malicious</c:v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Trust'!$P$46:$P$56</c:f>
              <c:numCache>
                <c:formatCode>General</c:formatCode>
                <c:ptCount val="11"/>
                <c:pt idx="0">
                  <c:v>0.23041141161778539</c:v>
                </c:pt>
                <c:pt idx="1">
                  <c:v>0.25898284711878772</c:v>
                </c:pt>
                <c:pt idx="2">
                  <c:v>0.28073294780982355</c:v>
                </c:pt>
                <c:pt idx="3">
                  <c:v>0.29503321429608531</c:v>
                </c:pt>
                <c:pt idx="4">
                  <c:v>0.33198811821722052</c:v>
                </c:pt>
                <c:pt idx="5">
                  <c:v>0.36059240020195915</c:v>
                </c:pt>
                <c:pt idx="6">
                  <c:v>0.33333334735159664</c:v>
                </c:pt>
                <c:pt idx="7">
                  <c:v>0.3591065297033581</c:v>
                </c:pt>
                <c:pt idx="8">
                  <c:v>0.37873462474224839</c:v>
                </c:pt>
                <c:pt idx="9">
                  <c:v>0.37108013969853237</c:v>
                </c:pt>
                <c:pt idx="10">
                  <c:v>0.33472454090199261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69-4ED4-AF10-E564AE4C6E3F}"/>
            </c:ext>
          </c:extLst>
        </c:ser>
        <c:ser>
          <c:idx val="7"/>
          <c:order val="5"/>
          <c:tx>
            <c:v>Sep 15- 5 Malicious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Trust'!$P$79:$P$89</c:f>
              <c:numCache>
                <c:formatCode>General</c:formatCode>
                <c:ptCount val="11"/>
                <c:pt idx="0">
                  <c:v>0.32780251380653924</c:v>
                </c:pt>
                <c:pt idx="1">
                  <c:v>0.32006091302569561</c:v>
                </c:pt>
                <c:pt idx="2">
                  <c:v>0.37163293939881692</c:v>
                </c:pt>
                <c:pt idx="3">
                  <c:v>0.4151826377418692</c:v>
                </c:pt>
                <c:pt idx="4">
                  <c:v>0.43952321581985393</c:v>
                </c:pt>
                <c:pt idx="5">
                  <c:v>0.4701791739074907</c:v>
                </c:pt>
                <c:pt idx="6">
                  <c:v>0.46376999739059649</c:v>
                </c:pt>
                <c:pt idx="7">
                  <c:v>0.46550850473675709</c:v>
                </c:pt>
                <c:pt idx="8">
                  <c:v>0.48469690612529881</c:v>
                </c:pt>
                <c:pt idx="9">
                  <c:v>0.47880621224268205</c:v>
                </c:pt>
                <c:pt idx="10">
                  <c:v>0.4786310089161569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69-4ED4-AF10-E564AE4C6E3F}"/>
            </c:ext>
          </c:extLst>
        </c:ser>
        <c:ser>
          <c:idx val="2"/>
          <c:order val="6"/>
          <c:tx>
            <c:v>Sep 5- 10 Malicious</c:v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Trust'!$P$24:$P$34</c:f>
              <c:numCache>
                <c:formatCode>General</c:formatCode>
                <c:ptCount val="11"/>
                <c:pt idx="0">
                  <c:v>6.8420846852167261E-2</c:v>
                </c:pt>
                <c:pt idx="1">
                  <c:v>0.11016262484833278</c:v>
                </c:pt>
                <c:pt idx="2">
                  <c:v>0.10175799751316283</c:v>
                </c:pt>
                <c:pt idx="3">
                  <c:v>6.9476264779633368E-2</c:v>
                </c:pt>
                <c:pt idx="4">
                  <c:v>9.5947558522285092E-2</c:v>
                </c:pt>
                <c:pt idx="5">
                  <c:v>6.7536889900147501E-2</c:v>
                </c:pt>
                <c:pt idx="6">
                  <c:v>7.1428571428573007E-2</c:v>
                </c:pt>
                <c:pt idx="7">
                  <c:v>5.3097345132744E-2</c:v>
                </c:pt>
                <c:pt idx="8">
                  <c:v>3.3617929562433979E-2</c:v>
                </c:pt>
                <c:pt idx="9">
                  <c:v>3.475935828877097E-2</c:v>
                </c:pt>
                <c:pt idx="10">
                  <c:v>9.6839959225289984E-3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69-4ED4-AF10-E564AE4C6E3F}"/>
            </c:ext>
          </c:extLst>
        </c:ser>
        <c:ser>
          <c:idx val="5"/>
          <c:order val="7"/>
          <c:tx>
            <c:v>Sep 10- 10 Malicious</c:v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Trust'!$P$57:$P$67</c:f>
              <c:numCache>
                <c:formatCode>General</c:formatCode>
                <c:ptCount val="11"/>
                <c:pt idx="0">
                  <c:v>0.36028817888041142</c:v>
                </c:pt>
                <c:pt idx="1">
                  <c:v>0.37252496668561885</c:v>
                </c:pt>
                <c:pt idx="2">
                  <c:v>0.39387069838247807</c:v>
                </c:pt>
                <c:pt idx="3">
                  <c:v>0.40123816156392689</c:v>
                </c:pt>
                <c:pt idx="4">
                  <c:v>0.40910554288796885</c:v>
                </c:pt>
                <c:pt idx="5">
                  <c:v>0.44164084422482874</c:v>
                </c:pt>
                <c:pt idx="6">
                  <c:v>0.43633262578456594</c:v>
                </c:pt>
                <c:pt idx="7">
                  <c:v>0.45238710581449837</c:v>
                </c:pt>
                <c:pt idx="8">
                  <c:v>0.43283662974384746</c:v>
                </c:pt>
                <c:pt idx="9">
                  <c:v>0.43985066812901458</c:v>
                </c:pt>
                <c:pt idx="10">
                  <c:v>0.44162022056148525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69-4ED4-AF10-E564AE4C6E3F}"/>
            </c:ext>
          </c:extLst>
        </c:ser>
        <c:ser>
          <c:idx val="8"/>
          <c:order val="8"/>
          <c:tx>
            <c:v>Sep 15- 10 Malicious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Trust'!$P$90:$P$100</c:f>
              <c:numCache>
                <c:formatCode>General</c:formatCode>
                <c:ptCount val="11"/>
                <c:pt idx="0">
                  <c:v>0.41615831306326057</c:v>
                </c:pt>
                <c:pt idx="1">
                  <c:v>0.44713457056133726</c:v>
                </c:pt>
                <c:pt idx="2">
                  <c:v>0.44949099783215685</c:v>
                </c:pt>
                <c:pt idx="3">
                  <c:v>0.46387669028358403</c:v>
                </c:pt>
                <c:pt idx="4">
                  <c:v>0.47809626299314267</c:v>
                </c:pt>
                <c:pt idx="5">
                  <c:v>0.48320154344853516</c:v>
                </c:pt>
                <c:pt idx="6">
                  <c:v>0.49247521517609799</c:v>
                </c:pt>
                <c:pt idx="7">
                  <c:v>0.49258333134252141</c:v>
                </c:pt>
                <c:pt idx="8">
                  <c:v>0.48862203284107864</c:v>
                </c:pt>
                <c:pt idx="9">
                  <c:v>0.4962025405221494</c:v>
                </c:pt>
                <c:pt idx="10">
                  <c:v>0.49622209695575714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69-4ED4-AF10-E564AE4C6E3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67810456"/>
        <c:axId val="467805864"/>
        <c:axId val="602315960"/>
      </c:surface3DChart>
      <c:catAx>
        <c:axId val="46781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  <c:auto val="1"/>
        <c:lblAlgn val="ctr"/>
        <c:lblOffset val="100"/>
        <c:noMultiLvlLbl val="0"/>
      </c:catAx>
      <c:valAx>
        <c:axId val="46780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10456"/>
        <c:crosses val="autoZero"/>
        <c:crossBetween val="midCat"/>
      </c:valAx>
      <c:serAx>
        <c:axId val="6023159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Chart Title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1"/>
        <c:ser>
          <c:idx val="0"/>
          <c:order val="0"/>
          <c:tx>
            <c:v>Sep 5- 1 Malicious</c:v>
          </c:tx>
          <c:spPr>
            <a:ln/>
            <a:effectLst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Trust'!$P$2:$P$12</c:f>
              <c:numCache>
                <c:formatCode>General</c:formatCode>
                <c:ptCount val="11"/>
                <c:pt idx="0">
                  <c:v>-0.19546754824146018</c:v>
                </c:pt>
                <c:pt idx="1">
                  <c:v>-0.21241494989387566</c:v>
                </c:pt>
                <c:pt idx="2">
                  <c:v>-0.28346960634713736</c:v>
                </c:pt>
                <c:pt idx="3">
                  <c:v>-0.28356448157367042</c:v>
                </c:pt>
                <c:pt idx="4">
                  <c:v>-0.3129247559884043</c:v>
                </c:pt>
                <c:pt idx="5">
                  <c:v>-0.3319055509771206</c:v>
                </c:pt>
                <c:pt idx="6">
                  <c:v>-0.3445944919478714</c:v>
                </c:pt>
                <c:pt idx="7">
                  <c:v>-0.37873462214288223</c:v>
                </c:pt>
                <c:pt idx="8">
                  <c:v>-0.39285714285714057</c:v>
                </c:pt>
                <c:pt idx="9">
                  <c:v>-0.40579710144927505</c:v>
                </c:pt>
                <c:pt idx="10">
                  <c:v>-0.41240875912408692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3-484B-B833-8F90DA1B96BE}"/>
            </c:ext>
          </c:extLst>
        </c:ser>
        <c:ser>
          <c:idx val="1"/>
          <c:order val="1"/>
          <c:tx>
            <c:v>Sep 5- 5 Malicious</c:v>
          </c:tx>
          <c:spPr>
            <a:ln/>
            <a:effectLst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Trust'!$P$13:$P$23</c:f>
              <c:numCache>
                <c:formatCode>General</c:formatCode>
                <c:ptCount val="11"/>
                <c:pt idx="0">
                  <c:v>-7.7093544558833882E-3</c:v>
                </c:pt>
                <c:pt idx="1">
                  <c:v>-1.2301484857652589E-2</c:v>
                </c:pt>
                <c:pt idx="2">
                  <c:v>-8.3334534028811635E-3</c:v>
                </c:pt>
                <c:pt idx="3">
                  <c:v>-8.5443554202274452E-2</c:v>
                </c:pt>
                <c:pt idx="4">
                  <c:v>-6.1797592919881406E-2</c:v>
                </c:pt>
                <c:pt idx="5">
                  <c:v>-8.2750582084791247E-2</c:v>
                </c:pt>
                <c:pt idx="6">
                  <c:v>-0.13291139239693217</c:v>
                </c:pt>
                <c:pt idx="7">
                  <c:v>-7.8034682080924012E-2</c:v>
                </c:pt>
                <c:pt idx="8">
                  <c:v>-0.12189054726368098</c:v>
                </c:pt>
                <c:pt idx="9">
                  <c:v>-0.14350064350064295</c:v>
                </c:pt>
                <c:pt idx="10">
                  <c:v>-0.16489361702127592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3-484B-B833-8F90DA1B96BE}"/>
            </c:ext>
          </c:extLst>
        </c:ser>
        <c:ser>
          <c:idx val="2"/>
          <c:order val="2"/>
          <c:tx>
            <c:v>Sep 5- 10 Malicious</c:v>
          </c:tx>
          <c:spPr>
            <a:ln/>
            <a:effectLst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Trust'!$P$24:$P$34</c:f>
              <c:numCache>
                <c:formatCode>General</c:formatCode>
                <c:ptCount val="11"/>
                <c:pt idx="0">
                  <c:v>6.8420846852167261E-2</c:v>
                </c:pt>
                <c:pt idx="1">
                  <c:v>0.11016262484833278</c:v>
                </c:pt>
                <c:pt idx="2">
                  <c:v>0.10175799751316283</c:v>
                </c:pt>
                <c:pt idx="3">
                  <c:v>6.9476264779633368E-2</c:v>
                </c:pt>
                <c:pt idx="4">
                  <c:v>9.5947558522285092E-2</c:v>
                </c:pt>
                <c:pt idx="5">
                  <c:v>6.7536889900147501E-2</c:v>
                </c:pt>
                <c:pt idx="6">
                  <c:v>7.1428571428573007E-2</c:v>
                </c:pt>
                <c:pt idx="7">
                  <c:v>5.3097345132744E-2</c:v>
                </c:pt>
                <c:pt idx="8">
                  <c:v>3.3617929562433979E-2</c:v>
                </c:pt>
                <c:pt idx="9">
                  <c:v>3.475935828877097E-2</c:v>
                </c:pt>
                <c:pt idx="10">
                  <c:v>9.6839959225289984E-3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3-484B-B833-8F90DA1B96BE}"/>
            </c:ext>
          </c:extLst>
        </c:ser>
        <c:ser>
          <c:idx val="3"/>
          <c:order val="3"/>
          <c:tx>
            <c:v>Sep 10- 1 Malicious</c:v>
          </c:tx>
          <c:spPr>
            <a:ln/>
            <a:effectLst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Trust'!$P$35:$P$45</c:f>
              <c:numCache>
                <c:formatCode>General</c:formatCode>
                <c:ptCount val="11"/>
                <c:pt idx="0">
                  <c:v>-5.1119874269721866E-2</c:v>
                </c:pt>
                <c:pt idx="1">
                  <c:v>-3.5428918470388204E-2</c:v>
                </c:pt>
                <c:pt idx="2">
                  <c:v>-3.4370387662064794E-2</c:v>
                </c:pt>
                <c:pt idx="3">
                  <c:v>-7.9564145228370298E-2</c:v>
                </c:pt>
                <c:pt idx="4">
                  <c:v>-3.431937756313086E-2</c:v>
                </c:pt>
                <c:pt idx="5">
                  <c:v>-4.5314247703390764E-3</c:v>
                </c:pt>
                <c:pt idx="6">
                  <c:v>-2.0291354662267391E-2</c:v>
                </c:pt>
                <c:pt idx="7">
                  <c:v>-5.0505049916584888E-3</c:v>
                </c:pt>
                <c:pt idx="8">
                  <c:v>-1.5995872033022773E-2</c:v>
                </c:pt>
                <c:pt idx="9">
                  <c:v>-5.8035714285713969E-2</c:v>
                </c:pt>
                <c:pt idx="10">
                  <c:v>-5.6792873051224046E-2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3-484B-B833-8F90DA1B96BE}"/>
            </c:ext>
          </c:extLst>
        </c:ser>
        <c:ser>
          <c:idx val="4"/>
          <c:order val="4"/>
          <c:tx>
            <c:v>Sep 10- 5 Malicious</c:v>
          </c:tx>
          <c:spPr>
            <a:ln/>
            <a:effectLst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Trust'!$P$46:$P$56</c:f>
              <c:numCache>
                <c:formatCode>General</c:formatCode>
                <c:ptCount val="11"/>
                <c:pt idx="0">
                  <c:v>0.23041141161778539</c:v>
                </c:pt>
                <c:pt idx="1">
                  <c:v>0.25898284711878772</c:v>
                </c:pt>
                <c:pt idx="2">
                  <c:v>0.28073294780982355</c:v>
                </c:pt>
                <c:pt idx="3">
                  <c:v>0.29503321429608531</c:v>
                </c:pt>
                <c:pt idx="4">
                  <c:v>0.33198811821722052</c:v>
                </c:pt>
                <c:pt idx="5">
                  <c:v>0.36059240020195915</c:v>
                </c:pt>
                <c:pt idx="6">
                  <c:v>0.33333334735159664</c:v>
                </c:pt>
                <c:pt idx="7">
                  <c:v>0.3591065297033581</c:v>
                </c:pt>
                <c:pt idx="8">
                  <c:v>0.37873462474224839</c:v>
                </c:pt>
                <c:pt idx="9">
                  <c:v>0.37108013969853237</c:v>
                </c:pt>
                <c:pt idx="10">
                  <c:v>0.33472454090199261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3-484B-B833-8F90DA1B96BE}"/>
            </c:ext>
          </c:extLst>
        </c:ser>
        <c:ser>
          <c:idx val="5"/>
          <c:order val="5"/>
          <c:tx>
            <c:v>Sep 10- 10 Malicious</c:v>
          </c:tx>
          <c:spPr>
            <a:ln/>
            <a:effectLst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Trust'!$P$57:$P$67</c:f>
              <c:numCache>
                <c:formatCode>General</c:formatCode>
                <c:ptCount val="11"/>
                <c:pt idx="0">
                  <c:v>0.36028817888041142</c:v>
                </c:pt>
                <c:pt idx="1">
                  <c:v>0.37252496668561885</c:v>
                </c:pt>
                <c:pt idx="2">
                  <c:v>0.39387069838247807</c:v>
                </c:pt>
                <c:pt idx="3">
                  <c:v>0.40123816156392689</c:v>
                </c:pt>
                <c:pt idx="4">
                  <c:v>0.40910554288796885</c:v>
                </c:pt>
                <c:pt idx="5">
                  <c:v>0.44164084422482874</c:v>
                </c:pt>
                <c:pt idx="6">
                  <c:v>0.43633262578456594</c:v>
                </c:pt>
                <c:pt idx="7">
                  <c:v>0.45238710581449837</c:v>
                </c:pt>
                <c:pt idx="8">
                  <c:v>0.43283662974384746</c:v>
                </c:pt>
                <c:pt idx="9">
                  <c:v>0.43985066812901458</c:v>
                </c:pt>
                <c:pt idx="10">
                  <c:v>0.44162022056148525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3-484B-B833-8F90DA1B96BE}"/>
            </c:ext>
          </c:extLst>
        </c:ser>
        <c:ser>
          <c:idx val="6"/>
          <c:order val="6"/>
          <c:tx>
            <c:v>Sep 15- 1 Malicious</c:v>
          </c:tx>
          <c:spPr>
            <a:ln/>
            <a:effectLst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Trust'!$P$68:$P$78</c:f>
              <c:numCache>
                <c:formatCode>General</c:formatCode>
                <c:ptCount val="11"/>
                <c:pt idx="0">
                  <c:v>3.5355043212565052E-2</c:v>
                </c:pt>
                <c:pt idx="1">
                  <c:v>3.0714991725197816E-2</c:v>
                </c:pt>
                <c:pt idx="2">
                  <c:v>3.3443694825940729E-2</c:v>
                </c:pt>
                <c:pt idx="3">
                  <c:v>8.1222549007168687E-2</c:v>
                </c:pt>
                <c:pt idx="4">
                  <c:v>0.11231500780666687</c:v>
                </c:pt>
                <c:pt idx="5">
                  <c:v>0.16057568022891794</c:v>
                </c:pt>
                <c:pt idx="6">
                  <c:v>0.20922118100094844</c:v>
                </c:pt>
                <c:pt idx="7">
                  <c:v>0.21839085877210374</c:v>
                </c:pt>
                <c:pt idx="8">
                  <c:v>0.25872534391388846</c:v>
                </c:pt>
                <c:pt idx="9">
                  <c:v>0.28247261367647902</c:v>
                </c:pt>
                <c:pt idx="10">
                  <c:v>0.25642965205282342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3-484B-B833-8F90DA1B96BE}"/>
            </c:ext>
          </c:extLst>
        </c:ser>
        <c:ser>
          <c:idx val="7"/>
          <c:order val="7"/>
          <c:tx>
            <c:v>Sep 15- 5 Malicious</c:v>
          </c:tx>
          <c:spPr>
            <a:ln/>
            <a:effectLst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Trust'!$P$79:$P$89</c:f>
              <c:numCache>
                <c:formatCode>General</c:formatCode>
                <c:ptCount val="11"/>
                <c:pt idx="0">
                  <c:v>0.32780251380653924</c:v>
                </c:pt>
                <c:pt idx="1">
                  <c:v>0.32006091302569561</c:v>
                </c:pt>
                <c:pt idx="2">
                  <c:v>0.37163293939881692</c:v>
                </c:pt>
                <c:pt idx="3">
                  <c:v>0.4151826377418692</c:v>
                </c:pt>
                <c:pt idx="4">
                  <c:v>0.43952321581985393</c:v>
                </c:pt>
                <c:pt idx="5">
                  <c:v>0.4701791739074907</c:v>
                </c:pt>
                <c:pt idx="6">
                  <c:v>0.46376999739059649</c:v>
                </c:pt>
                <c:pt idx="7">
                  <c:v>0.46550850473675709</c:v>
                </c:pt>
                <c:pt idx="8">
                  <c:v>0.48469690612529881</c:v>
                </c:pt>
                <c:pt idx="9">
                  <c:v>0.47880621224268205</c:v>
                </c:pt>
                <c:pt idx="10">
                  <c:v>0.4786310089161569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53-484B-B833-8F90DA1B96BE}"/>
            </c:ext>
          </c:extLst>
        </c:ser>
        <c:ser>
          <c:idx val="8"/>
          <c:order val="8"/>
          <c:tx>
            <c:v>Sep 15- 10 Malicious</c:v>
          </c:tx>
          <c:spPr>
            <a:ln/>
            <a:effectLst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Trust'!$P$90:$P$100</c:f>
              <c:numCache>
                <c:formatCode>General</c:formatCode>
                <c:ptCount val="11"/>
                <c:pt idx="0">
                  <c:v>0.41615831306326057</c:v>
                </c:pt>
                <c:pt idx="1">
                  <c:v>0.44713457056133726</c:v>
                </c:pt>
                <c:pt idx="2">
                  <c:v>0.44949099783215685</c:v>
                </c:pt>
                <c:pt idx="3">
                  <c:v>0.46387669028358403</c:v>
                </c:pt>
                <c:pt idx="4">
                  <c:v>0.47809626299314267</c:v>
                </c:pt>
                <c:pt idx="5">
                  <c:v>0.48320154344853516</c:v>
                </c:pt>
                <c:pt idx="6">
                  <c:v>0.49247521517609799</c:v>
                </c:pt>
                <c:pt idx="7">
                  <c:v>0.49258333134252141</c:v>
                </c:pt>
                <c:pt idx="8">
                  <c:v>0.48862203284107864</c:v>
                </c:pt>
                <c:pt idx="9">
                  <c:v>0.4962025405221494</c:v>
                </c:pt>
                <c:pt idx="10">
                  <c:v>0.49622209695575714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53-484B-B833-8F90DA1B96BE}"/>
            </c:ext>
          </c:extLst>
        </c:ser>
        <c:bandFmts>
          <c:bandFmt>
            <c:idx val="0"/>
            <c:spPr>
              <a:ln/>
              <a:effectLst/>
            </c:spPr>
          </c:bandFmt>
          <c:bandFmt>
            <c:idx val="1"/>
            <c:spPr>
              <a:ln/>
              <a:effectLst/>
            </c:spPr>
          </c:bandFmt>
          <c:bandFmt>
            <c:idx val="2"/>
            <c:spPr>
              <a:ln/>
              <a:effectLst/>
            </c:spPr>
          </c:bandFmt>
          <c:bandFmt>
            <c:idx val="3"/>
            <c:spPr>
              <a:ln/>
              <a:effectLst/>
            </c:spPr>
          </c:bandFmt>
          <c:bandFmt>
            <c:idx val="4"/>
            <c:spPr>
              <a:ln/>
              <a:effectLst/>
            </c:spPr>
          </c:bandFmt>
          <c:bandFmt>
            <c:idx val="5"/>
            <c:spPr>
              <a:ln/>
              <a:effectLst/>
            </c:spPr>
          </c:bandFmt>
          <c:bandFmt>
            <c:idx val="6"/>
            <c:spPr>
              <a:ln/>
              <a:effectLst/>
            </c:spPr>
          </c:bandFmt>
          <c:bandFmt>
            <c:idx val="7"/>
            <c:spPr>
              <a:ln/>
              <a:effectLst/>
            </c:spPr>
          </c:bandFmt>
          <c:bandFmt>
            <c:idx val="8"/>
            <c:spPr>
              <a:ln/>
              <a:effectLst/>
            </c:spPr>
          </c:bandFmt>
          <c:bandFmt>
            <c:idx val="9"/>
            <c:spPr>
              <a:ln/>
              <a:effectLst/>
            </c:spPr>
          </c:bandFmt>
          <c:bandFmt>
            <c:idx val="10"/>
            <c:spPr>
              <a:ln/>
              <a:effectLst/>
            </c:spPr>
          </c:bandFmt>
          <c:bandFmt>
            <c:idx val="11"/>
            <c:spPr>
              <a:ln/>
              <a:effectLst/>
            </c:spPr>
          </c:bandFmt>
          <c:bandFmt>
            <c:idx val="12"/>
            <c:spPr>
              <a:ln/>
              <a:effectLst/>
            </c:spPr>
          </c:bandFmt>
          <c:bandFmt>
            <c:idx val="13"/>
            <c:spPr>
              <a:ln/>
              <a:effectLst/>
            </c:spPr>
          </c:bandFmt>
          <c:bandFmt>
            <c:idx val="14"/>
            <c:spPr>
              <a:ln/>
              <a:effectLst/>
            </c:spPr>
          </c:bandFmt>
        </c:bandFmts>
        <c:axId val="467810456"/>
        <c:axId val="467805864"/>
        <c:axId val="870677688"/>
      </c:surfaceChart>
      <c:catAx>
        <c:axId val="46781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  <c:auto val="1"/>
        <c:lblAlgn val="ctr"/>
        <c:lblOffset val="100"/>
        <c:noMultiLvlLbl val="0"/>
      </c:catAx>
      <c:valAx>
        <c:axId val="46780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10456"/>
        <c:crosses val="autoZero"/>
        <c:crossBetween val="midCat"/>
      </c:valAx>
      <c:serAx>
        <c:axId val="870677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Chart Title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v>Sep 5- 1 Malicious</c:v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Trust'!$P$2:$P$12</c:f>
              <c:numCache>
                <c:formatCode>General</c:formatCode>
                <c:ptCount val="11"/>
                <c:pt idx="0">
                  <c:v>-0.19546754824146018</c:v>
                </c:pt>
                <c:pt idx="1">
                  <c:v>-0.21241494989387566</c:v>
                </c:pt>
                <c:pt idx="2">
                  <c:v>-0.28346960634713736</c:v>
                </c:pt>
                <c:pt idx="3">
                  <c:v>-0.28356448157367042</c:v>
                </c:pt>
                <c:pt idx="4">
                  <c:v>-0.3129247559884043</c:v>
                </c:pt>
                <c:pt idx="5">
                  <c:v>-0.3319055509771206</c:v>
                </c:pt>
                <c:pt idx="6">
                  <c:v>-0.3445944919478714</c:v>
                </c:pt>
                <c:pt idx="7">
                  <c:v>-0.37873462214288223</c:v>
                </c:pt>
                <c:pt idx="8">
                  <c:v>-0.39285714285714057</c:v>
                </c:pt>
                <c:pt idx="9">
                  <c:v>-0.40579710144927505</c:v>
                </c:pt>
                <c:pt idx="10">
                  <c:v>-0.41240875912408692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3-4487-88AA-F70109DE7D39}"/>
            </c:ext>
          </c:extLst>
        </c:ser>
        <c:ser>
          <c:idx val="3"/>
          <c:order val="1"/>
          <c:tx>
            <c:v>Sep 10- 1 Malicious</c:v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Trust'!$P$35:$P$45</c:f>
              <c:numCache>
                <c:formatCode>General</c:formatCode>
                <c:ptCount val="11"/>
                <c:pt idx="0">
                  <c:v>-5.1119874269721866E-2</c:v>
                </c:pt>
                <c:pt idx="1">
                  <c:v>-3.5428918470388204E-2</c:v>
                </c:pt>
                <c:pt idx="2">
                  <c:v>-3.4370387662064794E-2</c:v>
                </c:pt>
                <c:pt idx="3">
                  <c:v>-7.9564145228370298E-2</c:v>
                </c:pt>
                <c:pt idx="4">
                  <c:v>-3.431937756313086E-2</c:v>
                </c:pt>
                <c:pt idx="5">
                  <c:v>-4.5314247703390764E-3</c:v>
                </c:pt>
                <c:pt idx="6">
                  <c:v>-2.0291354662267391E-2</c:v>
                </c:pt>
                <c:pt idx="7">
                  <c:v>-5.0505049916584888E-3</c:v>
                </c:pt>
                <c:pt idx="8">
                  <c:v>-1.5995872033022773E-2</c:v>
                </c:pt>
                <c:pt idx="9">
                  <c:v>-5.8035714285713969E-2</c:v>
                </c:pt>
                <c:pt idx="10">
                  <c:v>-5.6792873051224046E-2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43-4487-88AA-F70109DE7D39}"/>
            </c:ext>
          </c:extLst>
        </c:ser>
        <c:ser>
          <c:idx val="6"/>
          <c:order val="2"/>
          <c:tx>
            <c:v>Sep 15- 1 Malicious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Trust'!$P$68:$P$78</c:f>
              <c:numCache>
                <c:formatCode>General</c:formatCode>
                <c:ptCount val="11"/>
                <c:pt idx="0">
                  <c:v>3.5355043212565052E-2</c:v>
                </c:pt>
                <c:pt idx="1">
                  <c:v>3.0714991725197816E-2</c:v>
                </c:pt>
                <c:pt idx="2">
                  <c:v>3.3443694825940729E-2</c:v>
                </c:pt>
                <c:pt idx="3">
                  <c:v>8.1222549007168687E-2</c:v>
                </c:pt>
                <c:pt idx="4">
                  <c:v>0.11231500780666687</c:v>
                </c:pt>
                <c:pt idx="5">
                  <c:v>0.16057568022891794</c:v>
                </c:pt>
                <c:pt idx="6">
                  <c:v>0.20922118100094844</c:v>
                </c:pt>
                <c:pt idx="7">
                  <c:v>0.21839085877210374</c:v>
                </c:pt>
                <c:pt idx="8">
                  <c:v>0.25872534391388846</c:v>
                </c:pt>
                <c:pt idx="9">
                  <c:v>0.28247261367647902</c:v>
                </c:pt>
                <c:pt idx="10">
                  <c:v>0.25642965205282342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43-4487-88AA-F70109DE7D39}"/>
            </c:ext>
          </c:extLst>
        </c:ser>
        <c:ser>
          <c:idx val="1"/>
          <c:order val="3"/>
          <c:tx>
            <c:v>Sep 5- 5 Malicious</c:v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Trust'!$P$13:$P$23</c:f>
              <c:numCache>
                <c:formatCode>General</c:formatCode>
                <c:ptCount val="11"/>
                <c:pt idx="0">
                  <c:v>-7.7093544558833882E-3</c:v>
                </c:pt>
                <c:pt idx="1">
                  <c:v>-1.2301484857652589E-2</c:v>
                </c:pt>
                <c:pt idx="2">
                  <c:v>-8.3334534028811635E-3</c:v>
                </c:pt>
                <c:pt idx="3">
                  <c:v>-8.5443554202274452E-2</c:v>
                </c:pt>
                <c:pt idx="4">
                  <c:v>-6.1797592919881406E-2</c:v>
                </c:pt>
                <c:pt idx="5">
                  <c:v>-8.2750582084791247E-2</c:v>
                </c:pt>
                <c:pt idx="6">
                  <c:v>-0.13291139239693217</c:v>
                </c:pt>
                <c:pt idx="7">
                  <c:v>-7.8034682080924012E-2</c:v>
                </c:pt>
                <c:pt idx="8">
                  <c:v>-0.12189054726368098</c:v>
                </c:pt>
                <c:pt idx="9">
                  <c:v>-0.14350064350064295</c:v>
                </c:pt>
                <c:pt idx="10">
                  <c:v>-0.16489361702127592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43-4487-88AA-F70109DE7D39}"/>
            </c:ext>
          </c:extLst>
        </c:ser>
        <c:ser>
          <c:idx val="4"/>
          <c:order val="4"/>
          <c:tx>
            <c:v>Sep 10- 5 Malicious</c:v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Trust'!$P$46:$P$56</c:f>
              <c:numCache>
                <c:formatCode>General</c:formatCode>
                <c:ptCount val="11"/>
                <c:pt idx="0">
                  <c:v>0.23041141161778539</c:v>
                </c:pt>
                <c:pt idx="1">
                  <c:v>0.25898284711878772</c:v>
                </c:pt>
                <c:pt idx="2">
                  <c:v>0.28073294780982355</c:v>
                </c:pt>
                <c:pt idx="3">
                  <c:v>0.29503321429608531</c:v>
                </c:pt>
                <c:pt idx="4">
                  <c:v>0.33198811821722052</c:v>
                </c:pt>
                <c:pt idx="5">
                  <c:v>0.36059240020195915</c:v>
                </c:pt>
                <c:pt idx="6">
                  <c:v>0.33333334735159664</c:v>
                </c:pt>
                <c:pt idx="7">
                  <c:v>0.3591065297033581</c:v>
                </c:pt>
                <c:pt idx="8">
                  <c:v>0.37873462474224839</c:v>
                </c:pt>
                <c:pt idx="9">
                  <c:v>0.37108013969853237</c:v>
                </c:pt>
                <c:pt idx="10">
                  <c:v>0.33472454090199261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43-4487-88AA-F70109DE7D39}"/>
            </c:ext>
          </c:extLst>
        </c:ser>
        <c:ser>
          <c:idx val="7"/>
          <c:order val="5"/>
          <c:tx>
            <c:v>Sep 15- 5 Malicious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Trust'!$P$79:$P$89</c:f>
              <c:numCache>
                <c:formatCode>General</c:formatCode>
                <c:ptCount val="11"/>
                <c:pt idx="0">
                  <c:v>0.32780251380653924</c:v>
                </c:pt>
                <c:pt idx="1">
                  <c:v>0.32006091302569561</c:v>
                </c:pt>
                <c:pt idx="2">
                  <c:v>0.37163293939881692</c:v>
                </c:pt>
                <c:pt idx="3">
                  <c:v>0.4151826377418692</c:v>
                </c:pt>
                <c:pt idx="4">
                  <c:v>0.43952321581985393</c:v>
                </c:pt>
                <c:pt idx="5">
                  <c:v>0.4701791739074907</c:v>
                </c:pt>
                <c:pt idx="6">
                  <c:v>0.46376999739059649</c:v>
                </c:pt>
                <c:pt idx="7">
                  <c:v>0.46550850473675709</c:v>
                </c:pt>
                <c:pt idx="8">
                  <c:v>0.48469690612529881</c:v>
                </c:pt>
                <c:pt idx="9">
                  <c:v>0.47880621224268205</c:v>
                </c:pt>
                <c:pt idx="10">
                  <c:v>0.4786310089161569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43-4487-88AA-F70109DE7D39}"/>
            </c:ext>
          </c:extLst>
        </c:ser>
        <c:ser>
          <c:idx val="2"/>
          <c:order val="6"/>
          <c:tx>
            <c:v>Sep 5- 10 Malicious</c:v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Trust'!$P$24:$P$34</c:f>
              <c:numCache>
                <c:formatCode>General</c:formatCode>
                <c:ptCount val="11"/>
                <c:pt idx="0">
                  <c:v>6.8420846852167261E-2</c:v>
                </c:pt>
                <c:pt idx="1">
                  <c:v>0.11016262484833278</c:v>
                </c:pt>
                <c:pt idx="2">
                  <c:v>0.10175799751316283</c:v>
                </c:pt>
                <c:pt idx="3">
                  <c:v>6.9476264779633368E-2</c:v>
                </c:pt>
                <c:pt idx="4">
                  <c:v>9.5947558522285092E-2</c:v>
                </c:pt>
                <c:pt idx="5">
                  <c:v>6.7536889900147501E-2</c:v>
                </c:pt>
                <c:pt idx="6">
                  <c:v>7.1428571428573007E-2</c:v>
                </c:pt>
                <c:pt idx="7">
                  <c:v>5.3097345132744E-2</c:v>
                </c:pt>
                <c:pt idx="8">
                  <c:v>3.3617929562433979E-2</c:v>
                </c:pt>
                <c:pt idx="9">
                  <c:v>3.475935828877097E-2</c:v>
                </c:pt>
                <c:pt idx="10">
                  <c:v>9.6839959225289984E-3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43-4487-88AA-F70109DE7D39}"/>
            </c:ext>
          </c:extLst>
        </c:ser>
        <c:ser>
          <c:idx val="5"/>
          <c:order val="7"/>
          <c:tx>
            <c:v>Sep 10- 10 Malicious</c:v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Trust'!$P$57:$P$67</c:f>
              <c:numCache>
                <c:formatCode>General</c:formatCode>
                <c:ptCount val="11"/>
                <c:pt idx="0">
                  <c:v>0.36028817888041142</c:v>
                </c:pt>
                <c:pt idx="1">
                  <c:v>0.37252496668561885</c:v>
                </c:pt>
                <c:pt idx="2">
                  <c:v>0.39387069838247807</c:v>
                </c:pt>
                <c:pt idx="3">
                  <c:v>0.40123816156392689</c:v>
                </c:pt>
                <c:pt idx="4">
                  <c:v>0.40910554288796885</c:v>
                </c:pt>
                <c:pt idx="5">
                  <c:v>0.44164084422482874</c:v>
                </c:pt>
                <c:pt idx="6">
                  <c:v>0.43633262578456594</c:v>
                </c:pt>
                <c:pt idx="7">
                  <c:v>0.45238710581449837</c:v>
                </c:pt>
                <c:pt idx="8">
                  <c:v>0.43283662974384746</c:v>
                </c:pt>
                <c:pt idx="9">
                  <c:v>0.43985066812901458</c:v>
                </c:pt>
                <c:pt idx="10">
                  <c:v>0.44162022056148525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43-4487-88AA-F70109DE7D39}"/>
            </c:ext>
          </c:extLst>
        </c:ser>
        <c:ser>
          <c:idx val="8"/>
          <c:order val="8"/>
          <c:tx>
            <c:v>Sep 15- 10 Malicious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'Hostile-No Trust'!$A$79:$A$89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Trust'!$P$90:$P$100</c:f>
              <c:numCache>
                <c:formatCode>General</c:formatCode>
                <c:ptCount val="11"/>
                <c:pt idx="0">
                  <c:v>0.41615831306326057</c:v>
                </c:pt>
                <c:pt idx="1">
                  <c:v>0.44713457056133726</c:v>
                </c:pt>
                <c:pt idx="2">
                  <c:v>0.44949099783215685</c:v>
                </c:pt>
                <c:pt idx="3">
                  <c:v>0.46387669028358403</c:v>
                </c:pt>
                <c:pt idx="4">
                  <c:v>0.47809626299314267</c:v>
                </c:pt>
                <c:pt idx="5">
                  <c:v>0.48320154344853516</c:v>
                </c:pt>
                <c:pt idx="6">
                  <c:v>0.49247521517609799</c:v>
                </c:pt>
                <c:pt idx="7">
                  <c:v>0.49258333134252141</c:v>
                </c:pt>
                <c:pt idx="8">
                  <c:v>0.48862203284107864</c:v>
                </c:pt>
                <c:pt idx="9">
                  <c:v>0.4962025405221494</c:v>
                </c:pt>
                <c:pt idx="10">
                  <c:v>0.49622209695575714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43-4487-88AA-F70109DE7D3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67810456"/>
        <c:axId val="467805864"/>
        <c:axId val="602315960"/>
      </c:surfaceChart>
      <c:catAx>
        <c:axId val="46781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  <c:auto val="1"/>
        <c:lblAlgn val="ctr"/>
        <c:lblOffset val="100"/>
        <c:noMultiLvlLbl val="0"/>
      </c:catAx>
      <c:valAx>
        <c:axId val="46780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10456"/>
        <c:crosses val="autoZero"/>
        <c:crossBetween val="midCat"/>
      </c:valAx>
      <c:serAx>
        <c:axId val="6023159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</xdr:colOff>
      <xdr:row>12</xdr:row>
      <xdr:rowOff>178593</xdr:rowOff>
    </xdr:from>
    <xdr:to>
      <xdr:col>8</xdr:col>
      <xdr:colOff>50006</xdr:colOff>
      <xdr:row>28</xdr:row>
      <xdr:rowOff>26193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3BE3F-6855-4930-BE2F-6B0339600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323849</xdr:colOff>
      <xdr:row>20</xdr:row>
      <xdr:rowOff>19049</xdr:rowOff>
    </xdr:from>
    <xdr:to>
      <xdr:col>16</xdr:col>
      <xdr:colOff>123824</xdr:colOff>
      <xdr:row>35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D3C64E-1550-4886-B116-0128BA58E2E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521833</xdr:colOff>
      <xdr:row>109</xdr:row>
      <xdr:rowOff>68715</xdr:rowOff>
    </xdr:from>
    <xdr:to>
      <xdr:col>18</xdr:col>
      <xdr:colOff>475524</xdr:colOff>
      <xdr:row>132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5229C3-6CC7-4966-B310-232AD53A3E1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351742</xdr:colOff>
      <xdr:row>6</xdr:row>
      <xdr:rowOff>679</xdr:rowOff>
    </xdr:from>
    <xdr:to>
      <xdr:col>35</xdr:col>
      <xdr:colOff>394608</xdr:colOff>
      <xdr:row>36</xdr:row>
      <xdr:rowOff>136070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593028-28D3-42EC-AED4-3DE0646C6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283707</xdr:colOff>
      <xdr:row>38</xdr:row>
      <xdr:rowOff>678</xdr:rowOff>
    </xdr:from>
    <xdr:to>
      <xdr:col>35</xdr:col>
      <xdr:colOff>331335</xdr:colOff>
      <xdr:row>68</xdr:row>
      <xdr:rowOff>140832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4C6C51-6F46-4988-8FFA-D73A7705B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610278</xdr:colOff>
      <xdr:row>6</xdr:row>
      <xdr:rowOff>41501</xdr:rowOff>
    </xdr:from>
    <xdr:to>
      <xdr:col>50</xdr:col>
      <xdr:colOff>4763</xdr:colOff>
      <xdr:row>37</xdr:row>
      <xdr:rowOff>4761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C125C6-C3BD-479C-AAFE-DF6AB6FD0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52385</xdr:colOff>
      <xdr:row>38</xdr:row>
      <xdr:rowOff>95928</xdr:rowOff>
    </xdr:from>
    <xdr:to>
      <xdr:col>50</xdr:col>
      <xdr:colOff>100013</xdr:colOff>
      <xdr:row>69</xdr:row>
      <xdr:rowOff>59189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50A107-E543-46B1-A539-EB1CCF373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161242</xdr:colOff>
      <xdr:row>6</xdr:row>
      <xdr:rowOff>155120</xdr:rowOff>
    </xdr:from>
    <xdr:to>
      <xdr:col>64</xdr:col>
      <xdr:colOff>213632</xdr:colOff>
      <xdr:row>37</xdr:row>
      <xdr:rowOff>118380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423BA7-9A09-4504-8B3D-A988D4525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601433</xdr:colOff>
      <xdr:row>39</xdr:row>
      <xdr:rowOff>41500</xdr:rowOff>
    </xdr:from>
    <xdr:to>
      <xdr:col>64</xdr:col>
      <xdr:colOff>649061</xdr:colOff>
      <xdr:row>70</xdr:row>
      <xdr:rowOff>4760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868692-FD87-4C21-9296-02B3E9EF2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iverhulac-my.sharepoint.com/personal/meai093_live_rhul_ac_uk/Documents/University-SNUG/Project/Target-Swarm-Attacks-master/results/benign%20Trust%20V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iverhulac-my.sharepoint.com/personal/meai093_live_rhul_ac_uk/Documents/University-SNUG/Project/Target-Swarm-Attacks-master/results/IDS%20consolidated%20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iverhulac-my.sharepoint.com/personal/meai093_live_rhul_ac_uk/Documents/University-SNUG/Project/Target-Swarm-Attacks-master/results/trust%20comparisons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enign%20Trust%20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-500-None-Benign-Trust-No ID"/>
      <sheetName val="HUNTER-None-Benign-No Trust2019"/>
      <sheetName val="HUNTER-500-None-Benign-Trust-No"/>
    </sheetNames>
    <sheetDataSet>
      <sheetData sheetId="0"/>
      <sheetData sheetId="1"/>
      <sheetData sheetId="2">
        <row r="2">
          <cell r="E2">
            <v>698.14599999999996</v>
          </cell>
        </row>
        <row r="3">
          <cell r="E3">
            <v>707.45399999999995</v>
          </cell>
        </row>
        <row r="4">
          <cell r="E4">
            <v>416.27199999999999</v>
          </cell>
        </row>
        <row r="5">
          <cell r="E5">
            <v>182.8</v>
          </cell>
        </row>
        <row r="6">
          <cell r="E6">
            <v>84.62</v>
          </cell>
        </row>
        <row r="7">
          <cell r="E7">
            <v>59.194000000000003</v>
          </cell>
        </row>
        <row r="8">
          <cell r="E8">
            <v>37.893999999999998</v>
          </cell>
        </row>
        <row r="9">
          <cell r="E9">
            <v>32.1</v>
          </cell>
        </row>
        <row r="10">
          <cell r="E10">
            <v>27.321999999999999</v>
          </cell>
        </row>
        <row r="11">
          <cell r="E11">
            <v>24.974</v>
          </cell>
        </row>
        <row r="12">
          <cell r="E12">
            <v>20.847999999999999</v>
          </cell>
        </row>
        <row r="13">
          <cell r="E13">
            <v>1303.046</v>
          </cell>
          <cell r="P13">
            <v>69.68959501348273</v>
          </cell>
        </row>
        <row r="14">
          <cell r="E14">
            <v>1328.6959999999999</v>
          </cell>
          <cell r="P14">
            <v>70.118563012797736</v>
          </cell>
        </row>
        <row r="15">
          <cell r="E15">
            <v>940.18399999999997</v>
          </cell>
          <cell r="P15">
            <v>69.770857561484718</v>
          </cell>
        </row>
        <row r="16">
          <cell r="E16">
            <v>511.65600000000001</v>
          </cell>
          <cell r="P16">
            <v>69.099052032802007</v>
          </cell>
        </row>
        <row r="17">
          <cell r="E17">
            <v>317.702</v>
          </cell>
          <cell r="P17">
            <v>67.417819613697688</v>
          </cell>
        </row>
        <row r="18">
          <cell r="E18">
            <v>184.15600000000001</v>
          </cell>
          <cell r="P18">
            <v>63.638692106602853</v>
          </cell>
        </row>
        <row r="19">
          <cell r="E19">
            <v>126.97</v>
          </cell>
          <cell r="P19">
            <v>60.927375386411683</v>
          </cell>
        </row>
        <row r="20">
          <cell r="E20">
            <v>105.652</v>
          </cell>
          <cell r="P20">
            <v>59.926332719872462</v>
          </cell>
        </row>
        <row r="21">
          <cell r="E21">
            <v>87.212000000000003</v>
          </cell>
          <cell r="P21">
            <v>58.252863624578943</v>
          </cell>
        </row>
        <row r="22">
          <cell r="E22">
            <v>81.325999999999993</v>
          </cell>
          <cell r="P22">
            <v>57.433783341569743</v>
          </cell>
        </row>
        <row r="23">
          <cell r="E23">
            <v>70.921999999999997</v>
          </cell>
          <cell r="P23">
            <v>55.597731667941531</v>
          </cell>
        </row>
        <row r="24">
          <cell r="E24">
            <v>1821.86</v>
          </cell>
        </row>
        <row r="25">
          <cell r="E25">
            <v>1595.442</v>
          </cell>
        </row>
        <row r="26">
          <cell r="E26">
            <v>1209.566</v>
          </cell>
        </row>
        <row r="27">
          <cell r="E27">
            <v>735.07799999999997</v>
          </cell>
        </row>
        <row r="28">
          <cell r="E28">
            <v>440.44</v>
          </cell>
        </row>
        <row r="29">
          <cell r="E29">
            <v>305.24799999999999</v>
          </cell>
        </row>
        <row r="30">
          <cell r="E30">
            <v>212.07599999999999</v>
          </cell>
        </row>
        <row r="31">
          <cell r="E31">
            <v>169.61799999999999</v>
          </cell>
        </row>
        <row r="32">
          <cell r="E32">
            <v>148.96199999999999</v>
          </cell>
        </row>
        <row r="33">
          <cell r="E33">
            <v>131.47200000000001</v>
          </cell>
        </row>
        <row r="34">
          <cell r="E34">
            <v>120.67400000000001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ign-IDS"/>
      <sheetName val="Benign-NoIDS"/>
      <sheetName val="current"/>
      <sheetName val="Hostile-No IDS"/>
      <sheetName val="Hostile-IDS"/>
      <sheetName val="HUNTER-IDS-None-Hostile-Trust-I"/>
    </sheetNames>
    <sheetDataSet>
      <sheetData sheetId="0"/>
      <sheetData sheetId="1"/>
      <sheetData sheetId="2"/>
      <sheetData sheetId="3">
        <row r="13">
          <cell r="M13">
            <v>0.50158158182819401</v>
          </cell>
        </row>
        <row r="14">
          <cell r="M14">
            <v>0.51270392278684784</v>
          </cell>
        </row>
        <row r="15">
          <cell r="M15">
            <v>0.5029670587588938</v>
          </cell>
        </row>
        <row r="16">
          <cell r="M16">
            <v>0.57683871110874452</v>
          </cell>
        </row>
        <row r="17">
          <cell r="M17">
            <v>0.53383190490534349</v>
          </cell>
        </row>
        <row r="18">
          <cell r="M18">
            <v>0.54322352584797184</v>
          </cell>
        </row>
        <row r="19">
          <cell r="M19">
            <v>0.52634885001174769</v>
          </cell>
        </row>
        <row r="20">
          <cell r="M20">
            <v>0.49069288898293445</v>
          </cell>
        </row>
        <row r="21">
          <cell r="M21">
            <v>0.46396987905863002</v>
          </cell>
        </row>
        <row r="22">
          <cell r="M22">
            <v>0.49288212723300595</v>
          </cell>
        </row>
        <row r="23">
          <cell r="M23">
            <v>0.4046887522794127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NTER-None-Benign-No Trust2019"/>
      <sheetName val="HUNTER-None-Benign-Trust2019-07"/>
      <sheetName val="Hostile- Trust"/>
      <sheetName val="Hostile-No Trust"/>
      <sheetName val="OLD-None-Hostile-No Trust201"/>
    </sheetNames>
    <sheetDataSet>
      <sheetData sheetId="0"/>
      <sheetData sheetId="1"/>
      <sheetData sheetId="2">
        <row r="2">
          <cell r="G2">
            <v>79.617834394904406</v>
          </cell>
          <cell r="I2">
            <v>4.9061822350295898</v>
          </cell>
          <cell r="J2">
            <v>1.5251980755910499</v>
          </cell>
          <cell r="O2">
            <v>25.397040000000082</v>
          </cell>
          <cell r="Q2">
            <v>-20.382165605095594</v>
          </cell>
          <cell r="R2">
            <v>-654.60295999999994</v>
          </cell>
        </row>
        <row r="3">
          <cell r="G3">
            <v>81.037277147487799</v>
          </cell>
          <cell r="I3">
            <v>4.8645025278499503</v>
          </cell>
          <cell r="J3">
            <v>1.56159377336584</v>
          </cell>
        </row>
        <row r="4">
          <cell r="G4">
            <v>81.433224755700294</v>
          </cell>
          <cell r="I4">
            <v>4.2993394648383996</v>
          </cell>
          <cell r="J4">
            <v>1.3313497828794101</v>
          </cell>
        </row>
        <row r="5">
          <cell r="G5">
            <v>78.740157480314906</v>
          </cell>
          <cell r="I5">
            <v>3.8704049795132098</v>
          </cell>
          <cell r="J5">
            <v>1.1044429353529901</v>
          </cell>
        </row>
        <row r="6">
          <cell r="G6">
            <v>81.300813008130007</v>
          </cell>
          <cell r="I6">
            <v>3.5431028511092899</v>
          </cell>
          <cell r="J6">
            <v>0.84352508072496102</v>
          </cell>
        </row>
        <row r="7">
          <cell r="G7">
            <v>83.194675540765303</v>
          </cell>
          <cell r="I7">
            <v>3.4318261901992901</v>
          </cell>
          <cell r="J7">
            <v>0.80990990166168797</v>
          </cell>
        </row>
        <row r="8">
          <cell r="G8">
            <v>84.459459459459396</v>
          </cell>
          <cell r="I8">
            <v>3.2498421808433302</v>
          </cell>
          <cell r="J8">
            <v>0.64903908363771501</v>
          </cell>
        </row>
        <row r="9">
          <cell r="G9">
            <v>87.873462214411205</v>
          </cell>
          <cell r="I9">
            <v>3.10276160163599</v>
          </cell>
          <cell r="J9">
            <v>0.51254424216266503</v>
          </cell>
        </row>
        <row r="10">
          <cell r="G10">
            <v>89.285714285714207</v>
          </cell>
          <cell r="I10">
            <v>3.0560430699096299</v>
          </cell>
          <cell r="J10">
            <v>0.46176208411798397</v>
          </cell>
        </row>
        <row r="11">
          <cell r="G11">
            <v>90.579710144927503</v>
          </cell>
          <cell r="I11">
            <v>2.9983173619869401</v>
          </cell>
          <cell r="J11">
            <v>0.40234747802239001</v>
          </cell>
        </row>
        <row r="12">
          <cell r="G12">
            <v>91.240875912408697</v>
          </cell>
          <cell r="I12">
            <v>2.9315551795283699</v>
          </cell>
          <cell r="J12">
            <v>0.34666777946056598</v>
          </cell>
        </row>
        <row r="13">
          <cell r="G13">
            <v>52.3560209424083</v>
          </cell>
          <cell r="I13">
            <v>4.2969553762879302</v>
          </cell>
          <cell r="J13">
            <v>1.3028100735888899</v>
          </cell>
        </row>
        <row r="14">
          <cell r="G14">
            <v>52.301255230125498</v>
          </cell>
          <cell r="I14">
            <v>4.0719283012918002</v>
          </cell>
          <cell r="J14">
            <v>1.2087466465505301</v>
          </cell>
        </row>
        <row r="15">
          <cell r="G15">
            <v>50.916496945010103</v>
          </cell>
          <cell r="I15">
            <v>3.7081798023465198</v>
          </cell>
          <cell r="J15">
            <v>1.0317657337971999</v>
          </cell>
        </row>
        <row r="16">
          <cell r="G16">
            <v>58.548009367681402</v>
          </cell>
          <cell r="I16">
            <v>3.41141266186558</v>
          </cell>
          <cell r="J16">
            <v>0.82563373089029501</v>
          </cell>
        </row>
        <row r="17">
          <cell r="G17">
            <v>56.179775280898802</v>
          </cell>
          <cell r="I17">
            <v>3.3284538967060202</v>
          </cell>
          <cell r="J17">
            <v>0.67378140274473297</v>
          </cell>
        </row>
        <row r="18">
          <cell r="G18">
            <v>58.2750582750582</v>
          </cell>
          <cell r="I18">
            <v>3.2052800562500199</v>
          </cell>
          <cell r="J18">
            <v>0.58675969976061004</v>
          </cell>
        </row>
        <row r="19">
          <cell r="G19">
            <v>63.291139240506297</v>
          </cell>
          <cell r="I19">
            <v>3.1280007270628301</v>
          </cell>
          <cell r="J19">
            <v>0.52756152379219401</v>
          </cell>
        </row>
        <row r="20">
          <cell r="G20">
            <v>57.803468208092397</v>
          </cell>
          <cell r="I20">
            <v>3.03977364093446</v>
          </cell>
          <cell r="J20">
            <v>0.41588974410360302</v>
          </cell>
        </row>
        <row r="21">
          <cell r="G21">
            <v>62.189054726368099</v>
          </cell>
          <cell r="I21">
            <v>3.02126997685611</v>
          </cell>
          <cell r="J21">
            <v>0.43256174481120302</v>
          </cell>
        </row>
        <row r="22">
          <cell r="G22">
            <v>64.350064350064301</v>
          </cell>
          <cell r="I22">
            <v>2.9651164541630002</v>
          </cell>
          <cell r="J22">
            <v>0.34831945954723997</v>
          </cell>
        </row>
        <row r="23">
          <cell r="G23">
            <v>66.489361702127596</v>
          </cell>
          <cell r="I23">
            <v>2.9479407169938199</v>
          </cell>
          <cell r="J23">
            <v>0.323839758484746</v>
          </cell>
        </row>
        <row r="24">
          <cell r="G24">
            <v>43.502824858757002</v>
          </cell>
          <cell r="I24">
            <v>3.80514527238513</v>
          </cell>
          <cell r="J24">
            <v>1.1312505219376401</v>
          </cell>
        </row>
        <row r="25">
          <cell r="G25">
            <v>39.1727493917274</v>
          </cell>
          <cell r="I25">
            <v>3.7669527159805098</v>
          </cell>
          <cell r="J25">
            <v>1.0452829228010301</v>
          </cell>
        </row>
        <row r="26">
          <cell r="G26">
            <v>39.831528279181697</v>
          </cell>
          <cell r="I26">
            <v>3.4987247574218299</v>
          </cell>
          <cell r="J26">
            <v>0.88024334616194599</v>
          </cell>
        </row>
        <row r="27">
          <cell r="G27">
            <v>43.052391799544402</v>
          </cell>
          <cell r="I27">
            <v>3.2938204502300601</v>
          </cell>
          <cell r="J27">
            <v>0.710384128559294</v>
          </cell>
        </row>
        <row r="28">
          <cell r="G28">
            <v>40.4052443384982</v>
          </cell>
          <cell r="I28">
            <v>3.1472180320269501</v>
          </cell>
          <cell r="J28">
            <v>0.59307539530942399</v>
          </cell>
        </row>
        <row r="29">
          <cell r="G29">
            <v>43.246311010215599</v>
          </cell>
          <cell r="I29">
            <v>3.1086019657353701</v>
          </cell>
          <cell r="J29">
            <v>0.51575083633386998</v>
          </cell>
        </row>
        <row r="30">
          <cell r="G30">
            <v>42.857142857142797</v>
          </cell>
          <cell r="I30">
            <v>3.0227087925565801</v>
          </cell>
          <cell r="J30">
            <v>0.45670995790693603</v>
          </cell>
        </row>
        <row r="31">
          <cell r="G31">
            <v>44.6902654867256</v>
          </cell>
          <cell r="I31">
            <v>2.96245370938228</v>
          </cell>
          <cell r="J31">
            <v>0.36539429428895598</v>
          </cell>
        </row>
        <row r="32">
          <cell r="G32">
            <v>46.638207043756601</v>
          </cell>
          <cell r="I32">
            <v>2.9411962888048802</v>
          </cell>
          <cell r="J32">
            <v>0.33762677201698799</v>
          </cell>
        </row>
        <row r="33">
          <cell r="G33">
            <v>46.524064171122902</v>
          </cell>
          <cell r="I33">
            <v>2.9352459177756201</v>
          </cell>
          <cell r="J33">
            <v>0.30476329403899999</v>
          </cell>
        </row>
        <row r="34">
          <cell r="G34">
            <v>49.031600407747099</v>
          </cell>
          <cell r="I34">
            <v>2.9258168737128099</v>
          </cell>
          <cell r="J34">
            <v>0.29305069781145199</v>
          </cell>
        </row>
        <row r="35">
          <cell r="G35">
            <v>68.8705234159779</v>
          </cell>
          <cell r="I35">
            <v>6.3096461990447201</v>
          </cell>
          <cell r="J35">
            <v>1.13089541115861</v>
          </cell>
        </row>
        <row r="36">
          <cell r="G36">
            <v>67.024128686327003</v>
          </cell>
          <cell r="I36">
            <v>6.3116366487476103</v>
          </cell>
          <cell r="J36">
            <v>1.1302966649049799</v>
          </cell>
        </row>
        <row r="37">
          <cell r="G37">
            <v>60.313630880578998</v>
          </cell>
          <cell r="I37">
            <v>5.9595094320943902</v>
          </cell>
          <cell r="J37">
            <v>1.03228318897464</v>
          </cell>
        </row>
        <row r="38">
          <cell r="G38">
            <v>58.823529411764703</v>
          </cell>
          <cell r="I38">
            <v>5.4253658059754102</v>
          </cell>
          <cell r="J38">
            <v>0.86583944549548397</v>
          </cell>
        </row>
        <row r="39">
          <cell r="G39">
            <v>53.533190578158397</v>
          </cell>
          <cell r="I39">
            <v>5.0683621082250401</v>
          </cell>
          <cell r="J39">
            <v>0.74965356671821903</v>
          </cell>
        </row>
        <row r="40">
          <cell r="G40">
            <v>50.454086781029197</v>
          </cell>
          <cell r="I40">
            <v>4.7613336165914202</v>
          </cell>
          <cell r="J40">
            <v>0.584479556297265</v>
          </cell>
        </row>
        <row r="41">
          <cell r="G41">
            <v>52.029136316337102</v>
          </cell>
          <cell r="I41">
            <v>4.5499381599080699</v>
          </cell>
          <cell r="J41">
            <v>0.48628619436600201</v>
          </cell>
        </row>
        <row r="42">
          <cell r="G42">
            <v>50.505050505050498</v>
          </cell>
          <cell r="I42">
            <v>4.4109618545504201</v>
          </cell>
          <cell r="J42">
            <v>0.43859146947995997</v>
          </cell>
        </row>
        <row r="43">
          <cell r="G43">
            <v>51.599587203302299</v>
          </cell>
          <cell r="I43">
            <v>4.3115271033181903</v>
          </cell>
          <cell r="J43">
            <v>0.36841416772529201</v>
          </cell>
        </row>
        <row r="44">
          <cell r="G44">
            <v>55.803571428571402</v>
          </cell>
          <cell r="I44">
            <v>4.24162511304697</v>
          </cell>
          <cell r="J44">
            <v>0.328547458975672</v>
          </cell>
        </row>
        <row r="45">
          <cell r="G45">
            <v>55.679287305122401</v>
          </cell>
          <cell r="I45">
            <v>4.2094986811810804</v>
          </cell>
          <cell r="J45">
            <v>0.30384320516278102</v>
          </cell>
        </row>
        <row r="46">
          <cell r="G46">
            <v>28.571428571428498</v>
          </cell>
          <cell r="I46">
            <v>5.65576545990369</v>
          </cell>
          <cell r="J46">
            <v>1.01205796793325</v>
          </cell>
        </row>
        <row r="47">
          <cell r="G47">
            <v>25.925925925925899</v>
          </cell>
          <cell r="I47">
            <v>5.6759463490701396</v>
          </cell>
          <cell r="J47">
            <v>1.0833498471891301</v>
          </cell>
        </row>
        <row r="48">
          <cell r="G48">
            <v>22.239502332814901</v>
          </cell>
          <cell r="I48">
            <v>5.1321492258649304</v>
          </cell>
          <cell r="J48">
            <v>0.92920913671134597</v>
          </cell>
        </row>
        <row r="49">
          <cell r="G49">
            <v>20.634920634920601</v>
          </cell>
          <cell r="I49">
            <v>4.9807753812925197</v>
          </cell>
          <cell r="J49">
            <v>0.88845103157537197</v>
          </cell>
        </row>
        <row r="50">
          <cell r="G50">
            <v>16.805324459234601</v>
          </cell>
          <cell r="I50">
            <v>4.7194757937234302</v>
          </cell>
          <cell r="J50">
            <v>0.71146000108010399</v>
          </cell>
        </row>
        <row r="51">
          <cell r="G51">
            <v>13.941480206540399</v>
          </cell>
          <cell r="I51">
            <v>4.5608411539856402</v>
          </cell>
          <cell r="J51">
            <v>0.69280964507407405</v>
          </cell>
        </row>
        <row r="52">
          <cell r="G52">
            <v>16.6666666666666</v>
          </cell>
          <cell r="I52">
            <v>4.3367066982670801</v>
          </cell>
          <cell r="J52">
            <v>0.561594127813001</v>
          </cell>
        </row>
        <row r="53">
          <cell r="G53">
            <v>14.0893470790378</v>
          </cell>
          <cell r="I53">
            <v>4.18304059325341</v>
          </cell>
          <cell r="J53">
            <v>0.52708985308984202</v>
          </cell>
        </row>
        <row r="54">
          <cell r="G54">
            <v>12.126537785588701</v>
          </cell>
          <cell r="I54">
            <v>4.1827391682255799</v>
          </cell>
          <cell r="J54">
            <v>0.56976891555588505</v>
          </cell>
        </row>
        <row r="55">
          <cell r="G55">
            <v>12.891986062717701</v>
          </cell>
          <cell r="I55">
            <v>4.1828800424763699</v>
          </cell>
          <cell r="J55">
            <v>0.52881240229625204</v>
          </cell>
        </row>
        <row r="56">
          <cell r="G56">
            <v>16.5275459098497</v>
          </cell>
          <cell r="I56">
            <v>4.1339848867439803</v>
          </cell>
          <cell r="J56">
            <v>0.45397474325248199</v>
          </cell>
        </row>
        <row r="57">
          <cell r="G57">
            <v>14.5299145299145</v>
          </cell>
          <cell r="I57">
            <v>5.41229887121498</v>
          </cell>
          <cell r="J57">
            <v>1.05092856514882</v>
          </cell>
        </row>
        <row r="58">
          <cell r="G58">
            <v>13.1944444444444</v>
          </cell>
          <cell r="I58">
            <v>5.3968142267054704</v>
          </cell>
          <cell r="J58">
            <v>1.02082686897473</v>
          </cell>
        </row>
        <row r="59">
          <cell r="G59">
            <v>10.8734402852049</v>
          </cell>
          <cell r="I59">
            <v>5.1398225622483702</v>
          </cell>
          <cell r="J59">
            <v>1.0784415550867701</v>
          </cell>
        </row>
        <row r="60">
          <cell r="G60">
            <v>9.9099099099099099</v>
          </cell>
          <cell r="I60">
            <v>4.7493574193231103</v>
          </cell>
          <cell r="J60">
            <v>0.915522301247227</v>
          </cell>
        </row>
        <row r="61">
          <cell r="G61">
            <v>9.0909090909090899</v>
          </cell>
          <cell r="I61">
            <v>4.44700897020053</v>
          </cell>
          <cell r="J61">
            <v>0.78581762494316298</v>
          </cell>
        </row>
        <row r="62">
          <cell r="G62">
            <v>5.8380414312617699</v>
          </cell>
          <cell r="I62">
            <v>4.2753833058312303</v>
          </cell>
          <cell r="J62">
            <v>0.88444733638536199</v>
          </cell>
        </row>
        <row r="63">
          <cell r="G63">
            <v>6.3670411985018696</v>
          </cell>
          <cell r="I63">
            <v>4.2034881871713399</v>
          </cell>
          <cell r="J63">
            <v>0.79020645747751095</v>
          </cell>
        </row>
        <row r="64">
          <cell r="G64">
            <v>4.7619047619047601</v>
          </cell>
          <cell r="I64">
            <v>4.0582057028016401</v>
          </cell>
          <cell r="J64">
            <v>0.85978043157513595</v>
          </cell>
        </row>
        <row r="65">
          <cell r="G65">
            <v>6.7164179104477597</v>
          </cell>
          <cell r="I65">
            <v>4.0888685191375096</v>
          </cell>
          <cell r="J65">
            <v>0.742655760723128</v>
          </cell>
        </row>
        <row r="66">
          <cell r="G66">
            <v>6.0150375939849603</v>
          </cell>
          <cell r="I66">
            <v>4.0507718043099903</v>
          </cell>
          <cell r="J66">
            <v>0.75549940229596002</v>
          </cell>
        </row>
        <row r="67">
          <cell r="G67">
            <v>5.8380414312617699</v>
          </cell>
          <cell r="I67">
            <v>4.0162494268878799</v>
          </cell>
          <cell r="J67">
            <v>0.77179979322826997</v>
          </cell>
        </row>
        <row r="68">
          <cell r="G68">
            <v>60.240963855421597</v>
          </cell>
          <cell r="I68">
            <v>6.7763900384931102</v>
          </cell>
          <cell r="J68">
            <v>0.89195348929940199</v>
          </cell>
        </row>
        <row r="69">
          <cell r="G69">
            <v>58.962264150943398</v>
          </cell>
          <cell r="I69">
            <v>6.7533619004673904</v>
          </cell>
          <cell r="J69">
            <v>0.93370413101837801</v>
          </cell>
        </row>
        <row r="70">
          <cell r="G70">
            <v>52.0833333333333</v>
          </cell>
          <cell r="I70">
            <v>6.46388239460929</v>
          </cell>
          <cell r="J70">
            <v>0.850734954173612</v>
          </cell>
        </row>
        <row r="71">
          <cell r="G71">
            <v>43.246311010215599</v>
          </cell>
          <cell r="I71">
            <v>6.0741876988895003</v>
          </cell>
          <cell r="J71">
            <v>0.76473705395245095</v>
          </cell>
        </row>
        <row r="72">
          <cell r="G72">
            <v>38.875305623471803</v>
          </cell>
          <cell r="I72">
            <v>5.6398274449855004</v>
          </cell>
          <cell r="J72">
            <v>0.64807755105931597</v>
          </cell>
        </row>
        <row r="73">
          <cell r="G73">
            <v>33.949801849405503</v>
          </cell>
          <cell r="I73">
            <v>5.3616403813859401</v>
          </cell>
          <cell r="J73">
            <v>0.58721713243072204</v>
          </cell>
        </row>
        <row r="74">
          <cell r="G74">
            <v>29.078014184397102</v>
          </cell>
          <cell r="I74">
            <v>5.1531742874964896</v>
          </cell>
          <cell r="J74">
            <v>0.52802900614564896</v>
          </cell>
        </row>
        <row r="75">
          <cell r="G75">
            <v>28.160919540229798</v>
          </cell>
          <cell r="I75">
            <v>4.9898161500086697</v>
          </cell>
          <cell r="J75">
            <v>0.485327958860859</v>
          </cell>
        </row>
        <row r="76">
          <cell r="G76">
            <v>24.127465857359599</v>
          </cell>
          <cell r="I76">
            <v>4.8646445543718304</v>
          </cell>
          <cell r="J76">
            <v>0.46445049589954202</v>
          </cell>
        </row>
        <row r="77">
          <cell r="G77">
            <v>21.752738654147102</v>
          </cell>
          <cell r="I77">
            <v>4.7610925010979601</v>
          </cell>
          <cell r="J77">
            <v>0.45073811859955398</v>
          </cell>
        </row>
        <row r="78">
          <cell r="G78">
            <v>24.357034795763902</v>
          </cell>
          <cell r="I78">
            <v>4.7357092249453796</v>
          </cell>
          <cell r="J78">
            <v>0.420328516418016</v>
          </cell>
        </row>
        <row r="79">
          <cell r="G79">
            <v>19.484702093397701</v>
          </cell>
          <cell r="I79">
            <v>6.3632754650016103</v>
          </cell>
          <cell r="J79">
            <v>1.00232835344195</v>
          </cell>
        </row>
        <row r="80">
          <cell r="G80">
            <v>19.354838709677399</v>
          </cell>
          <cell r="I80">
            <v>6.1641548737036</v>
          </cell>
          <cell r="J80">
            <v>0.91030735725049805</v>
          </cell>
        </row>
        <row r="81">
          <cell r="G81">
            <v>13.344887348353501</v>
          </cell>
          <cell r="I81">
            <v>5.9264037549200204</v>
          </cell>
          <cell r="J81">
            <v>0.93110753386272804</v>
          </cell>
        </row>
        <row r="82">
          <cell r="G82">
            <v>8.9253187613843306</v>
          </cell>
          <cell r="I82">
            <v>5.6583162083055596</v>
          </cell>
          <cell r="J82">
            <v>1.08934514343425</v>
          </cell>
        </row>
        <row r="83">
          <cell r="G83">
            <v>6.1913696060037502</v>
          </cell>
          <cell r="I83">
            <v>5.3034936966084096</v>
          </cell>
          <cell r="J83">
            <v>1.1206507968898101</v>
          </cell>
        </row>
        <row r="84">
          <cell r="G84">
            <v>3.1007751937984498</v>
          </cell>
          <cell r="I84">
            <v>5.0323743879950804</v>
          </cell>
          <cell r="J84">
            <v>1.3766132067993599</v>
          </cell>
        </row>
        <row r="85">
          <cell r="G85">
            <v>3.6608863198458499</v>
          </cell>
          <cell r="I85">
            <v>4.7664009585094798</v>
          </cell>
          <cell r="J85">
            <v>1.18063432792088</v>
          </cell>
        </row>
        <row r="86">
          <cell r="G86">
            <v>3.4749034749034702</v>
          </cell>
          <cell r="I86">
            <v>4.6490009741113001</v>
          </cell>
          <cell r="J86">
            <v>1.1525998717473001</v>
          </cell>
        </row>
        <row r="87">
          <cell r="G87">
            <v>1.57480314960629</v>
          </cell>
          <cell r="I87">
            <v>4.2882383829692401</v>
          </cell>
          <cell r="J87">
            <v>1.65610274129585</v>
          </cell>
        </row>
        <row r="88">
          <cell r="G88">
            <v>2.1526418786692698</v>
          </cell>
          <cell r="I88">
            <v>4.42816179101112</v>
          </cell>
          <cell r="J88">
            <v>1.4063589807535499</v>
          </cell>
        </row>
        <row r="89">
          <cell r="G89">
            <v>2.1526418786692698</v>
          </cell>
          <cell r="I89">
            <v>4.2703919504239902</v>
          </cell>
          <cell r="J89">
            <v>1.3477162003440599</v>
          </cell>
        </row>
        <row r="90">
          <cell r="G90">
            <v>9.5840867992766707</v>
          </cell>
          <cell r="I90">
            <v>6.0923941578348302</v>
          </cell>
          <cell r="J90">
            <v>1.1447072020464599</v>
          </cell>
        </row>
        <row r="91">
          <cell r="G91">
            <v>6.0150375939849603</v>
          </cell>
          <cell r="I91">
            <v>5.8664027694465002</v>
          </cell>
          <cell r="J91">
            <v>1.3550850944931701</v>
          </cell>
        </row>
        <row r="92">
          <cell r="G92">
            <v>5.4820415879017004</v>
          </cell>
          <cell r="I92">
            <v>5.6236936038275598</v>
          </cell>
          <cell r="J92">
            <v>1.2923362579622</v>
          </cell>
        </row>
        <row r="93">
          <cell r="G93">
            <v>3.84615384615384</v>
          </cell>
          <cell r="I93">
            <v>5.3900322063272803</v>
          </cell>
          <cell r="J93">
            <v>1.3390335209278701</v>
          </cell>
        </row>
        <row r="94">
          <cell r="G94">
            <v>2.34375</v>
          </cell>
          <cell r="I94">
            <v>5.0414402724078498</v>
          </cell>
          <cell r="J94">
            <v>1.5737233508886901</v>
          </cell>
        </row>
        <row r="95">
          <cell r="G95">
            <v>1.7681728880157099</v>
          </cell>
          <cell r="I95">
            <v>4.6952824319888702</v>
          </cell>
          <cell r="J95">
            <v>1.6846631104626799</v>
          </cell>
        </row>
        <row r="96">
          <cell r="G96">
            <v>0.79365079365079305</v>
          </cell>
          <cell r="I96">
            <v>3.9128027761447299</v>
          </cell>
          <cell r="J96">
            <v>2.2033636742016598</v>
          </cell>
        </row>
        <row r="97">
          <cell r="G97">
            <v>0.79365079365079305</v>
          </cell>
          <cell r="I97">
            <v>4.0455376970253702</v>
          </cell>
          <cell r="J97">
            <v>2.2775179629631701</v>
          </cell>
        </row>
        <row r="98">
          <cell r="G98">
            <v>1.1857707509881401</v>
          </cell>
          <cell r="I98">
            <v>4.2280476485582401</v>
          </cell>
          <cell r="J98">
            <v>1.88219169159793</v>
          </cell>
        </row>
        <row r="99">
          <cell r="G99">
            <v>0.39840637450199201</v>
          </cell>
          <cell r="I99">
            <v>3.0462456510388201</v>
          </cell>
          <cell r="J99">
            <v>2.64015406188962</v>
          </cell>
        </row>
        <row r="100">
          <cell r="G100">
            <v>0.39840637450199201</v>
          </cell>
          <cell r="I100">
            <v>3.1209632568121499</v>
          </cell>
          <cell r="J100">
            <v>2.7082112379216898</v>
          </cell>
        </row>
      </sheetData>
      <sheetData sheetId="3"/>
      <sheetData sheetId="4">
        <row r="2">
          <cell r="D2">
            <v>680</v>
          </cell>
          <cell r="G2">
            <v>100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-500-None-Benign-Trust-No ID"/>
      <sheetName val="HUNTER-None-Benign-No Trust2019"/>
      <sheetName val="HUNTER-500-None-Benign-Trust-No"/>
    </sheetNames>
    <sheetDataSet>
      <sheetData sheetId="0" refreshError="1"/>
      <sheetData sheetId="1" refreshError="1"/>
      <sheetData sheetId="2">
        <row r="13">
          <cell r="E13">
            <v>1303.046</v>
          </cell>
          <cell r="P13">
            <v>69.68959501348273</v>
          </cell>
        </row>
        <row r="14">
          <cell r="E14">
            <v>1328.6959999999999</v>
          </cell>
          <cell r="P14">
            <v>70.118563012797736</v>
          </cell>
        </row>
        <row r="15">
          <cell r="E15">
            <v>940.18399999999997</v>
          </cell>
          <cell r="P15">
            <v>69.770857561484718</v>
          </cell>
        </row>
        <row r="16">
          <cell r="E16">
            <v>511.65600000000001</v>
          </cell>
          <cell r="P16">
            <v>69.099052032802007</v>
          </cell>
        </row>
        <row r="17">
          <cell r="E17">
            <v>317.702</v>
          </cell>
          <cell r="P17">
            <v>67.417819613697688</v>
          </cell>
        </row>
        <row r="18">
          <cell r="E18">
            <v>184.15600000000001</v>
          </cell>
          <cell r="P18">
            <v>63.638692106602853</v>
          </cell>
        </row>
        <row r="19">
          <cell r="E19">
            <v>126.97</v>
          </cell>
          <cell r="P19">
            <v>60.927375386411683</v>
          </cell>
        </row>
        <row r="20">
          <cell r="E20">
            <v>105.652</v>
          </cell>
          <cell r="P20">
            <v>59.926332719872462</v>
          </cell>
        </row>
        <row r="21">
          <cell r="E21">
            <v>87.212000000000003</v>
          </cell>
          <cell r="P21">
            <v>58.252863624578943</v>
          </cell>
        </row>
        <row r="22">
          <cell r="E22">
            <v>81.325999999999993</v>
          </cell>
          <cell r="P22">
            <v>57.433783341569743</v>
          </cell>
        </row>
        <row r="23">
          <cell r="E23">
            <v>70.921999999999997</v>
          </cell>
          <cell r="P23">
            <v>55.597731667941531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"/>
  <sheetViews>
    <sheetView tabSelected="1" zoomScale="130" zoomScaleNormal="130" workbookViewId="0">
      <selection activeCell="J28" sqref="J28"/>
    </sheetView>
  </sheetViews>
  <sheetFormatPr defaultRowHeight="14.25" x14ac:dyDescent="0.45"/>
  <cols>
    <col min="16" max="16" width="21.3984375" bestFit="1" customWidth="1"/>
    <col min="17" max="17" width="18.59765625" bestFit="1" customWidth="1"/>
    <col min="18" max="18" width="19" bestFit="1" customWidth="1"/>
    <col min="19" max="19" width="19" customWidth="1"/>
  </cols>
  <sheetData>
    <row r="1" spans="1:2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25</v>
      </c>
      <c r="R1" s="1" t="s">
        <v>33</v>
      </c>
      <c r="S1" s="1" t="s">
        <v>34</v>
      </c>
      <c r="T1" s="1" t="s">
        <v>27</v>
      </c>
      <c r="U1" s="1" t="s">
        <v>28</v>
      </c>
      <c r="V1" s="1" t="s">
        <v>30</v>
      </c>
    </row>
    <row r="2" spans="1:22" x14ac:dyDescent="0.45">
      <c r="A2">
        <v>0</v>
      </c>
      <c r="B2">
        <v>5</v>
      </c>
      <c r="C2">
        <v>0</v>
      </c>
      <c r="D2">
        <v>10</v>
      </c>
      <c r="E2">
        <v>1443.5619999999999</v>
      </c>
      <c r="F2">
        <v>1607.7150884928301</v>
      </c>
      <c r="G2">
        <v>0</v>
      </c>
      <c r="H2">
        <v>0</v>
      </c>
      <c r="I2">
        <v>0</v>
      </c>
      <c r="J2" t="b">
        <v>0</v>
      </c>
      <c r="K2">
        <v>100</v>
      </c>
      <c r="L2">
        <v>6.7584836585316896</v>
      </c>
      <c r="M2">
        <v>1.09571200241755</v>
      </c>
      <c r="N2">
        <v>0</v>
      </c>
      <c r="O2">
        <v>0</v>
      </c>
      <c r="P2">
        <v>0</v>
      </c>
      <c r="Q2">
        <f>_xlfn.LOGNORM.DIST('[1]HUNTER-500-None-Benign-Trust-No'!$E13,'Hostile- Trust'!I46,'Hostile- Trust'!J46,TRUE)</f>
        <v>0.93301440617423248</v>
      </c>
      <c r="R2">
        <f>Q2*'Hostile- Trust'!G46/100</f>
        <v>0.26657554462120858</v>
      </c>
      <c r="S2">
        <f>R2*100</f>
        <v>26.657554462120856</v>
      </c>
      <c r="V2">
        <f>T2*100</f>
        <v>0</v>
      </c>
    </row>
    <row r="3" spans="1:22" x14ac:dyDescent="0.45">
      <c r="A3">
        <v>1</v>
      </c>
      <c r="B3">
        <v>5</v>
      </c>
      <c r="C3">
        <v>0</v>
      </c>
      <c r="D3">
        <v>10</v>
      </c>
      <c r="E3">
        <v>1341.4939999999999</v>
      </c>
      <c r="F3">
        <v>1427.3282656487299</v>
      </c>
      <c r="G3">
        <v>0</v>
      </c>
      <c r="H3">
        <v>0</v>
      </c>
      <c r="I3">
        <v>0</v>
      </c>
      <c r="J3" t="b">
        <v>0</v>
      </c>
      <c r="K3">
        <v>100</v>
      </c>
      <c r="L3">
        <v>6.7039886816595198</v>
      </c>
      <c r="M3">
        <v>1.0706339365486399</v>
      </c>
      <c r="N3">
        <v>0</v>
      </c>
      <c r="O3">
        <v>0</v>
      </c>
      <c r="P3">
        <v>0</v>
      </c>
      <c r="Q3">
        <f>_xlfn.LOGNORM.DIST('[1]HUNTER-500-None-Benign-Trust-No'!$E14,'Hostile- Trust'!I47,'Hostile- Trust'!J47,TRUE)</f>
        <v>0.9191489244346468</v>
      </c>
      <c r="R3">
        <f>Q3*'Hostile- Trust'!G47/100</f>
        <v>0.23829786929787114</v>
      </c>
      <c r="S3">
        <f t="shared" ref="S3:S12" si="0">R3*100</f>
        <v>23.829786929787115</v>
      </c>
      <c r="V3">
        <f t="shared" ref="V3:V12" si="1">T3*100</f>
        <v>0</v>
      </c>
    </row>
    <row r="4" spans="1:22" x14ac:dyDescent="0.45">
      <c r="A4">
        <v>10</v>
      </c>
      <c r="B4">
        <v>5</v>
      </c>
      <c r="C4">
        <v>0</v>
      </c>
      <c r="D4">
        <v>10</v>
      </c>
      <c r="E4">
        <v>1329.8520000000001</v>
      </c>
      <c r="F4">
        <v>1683.3427481387801</v>
      </c>
      <c r="G4">
        <v>0</v>
      </c>
      <c r="H4">
        <v>0</v>
      </c>
      <c r="I4">
        <v>0</v>
      </c>
      <c r="J4" t="b">
        <v>0</v>
      </c>
      <c r="K4">
        <v>100</v>
      </c>
      <c r="L4">
        <v>6.6483237982382297</v>
      </c>
      <c r="M4">
        <v>1.0941194585184499</v>
      </c>
      <c r="N4">
        <v>0</v>
      </c>
      <c r="O4">
        <v>0</v>
      </c>
      <c r="P4">
        <v>0</v>
      </c>
      <c r="Q4">
        <f>_xlfn.LOGNORM.DIST('[1]HUNTER-500-None-Benign-Trust-No'!$E15,'Hostile- Trust'!I48,'Hostile- Trust'!J48,TRUE)</f>
        <v>0.96744485666600122</v>
      </c>
      <c r="R4">
        <f>Q4*'Hostile- Trust'!G48/100</f>
        <v>0.21515492146693313</v>
      </c>
      <c r="S4">
        <f t="shared" si="0"/>
        <v>21.515492146693312</v>
      </c>
      <c r="V4">
        <f t="shared" si="1"/>
        <v>0</v>
      </c>
    </row>
    <row r="5" spans="1:22" x14ac:dyDescent="0.45">
      <c r="A5">
        <v>20</v>
      </c>
      <c r="B5">
        <v>5</v>
      </c>
      <c r="C5">
        <v>0</v>
      </c>
      <c r="D5">
        <v>10</v>
      </c>
      <c r="E5">
        <v>1142.2819999999999</v>
      </c>
      <c r="F5">
        <v>1361.9605455118899</v>
      </c>
      <c r="G5">
        <v>0</v>
      </c>
      <c r="H5">
        <v>0</v>
      </c>
      <c r="I5">
        <v>0</v>
      </c>
      <c r="J5" t="b">
        <v>0</v>
      </c>
      <c r="K5">
        <v>100</v>
      </c>
      <c r="L5">
        <v>6.5059128847835703</v>
      </c>
      <c r="M5">
        <v>1.09016954044954</v>
      </c>
      <c r="N5">
        <v>0</v>
      </c>
      <c r="O5">
        <v>0</v>
      </c>
      <c r="P5">
        <v>0</v>
      </c>
      <c r="Q5">
        <f>_xlfn.LOGNORM.DIST('[1]HUNTER-500-None-Benign-Trust-No'!$E16,'Hostile- Trust'!I49,'Hostile- Trust'!J49,TRUE)</f>
        <v>0.92141936398868529</v>
      </c>
      <c r="R5">
        <f>Q5*'Hostile- Trust'!G49/100</f>
        <v>0.19013415447385537</v>
      </c>
      <c r="S5">
        <f t="shared" si="0"/>
        <v>19.013415447385537</v>
      </c>
      <c r="V5">
        <f t="shared" si="1"/>
        <v>0</v>
      </c>
    </row>
    <row r="6" spans="1:22" x14ac:dyDescent="0.45">
      <c r="A6">
        <v>30</v>
      </c>
      <c r="B6">
        <v>5</v>
      </c>
      <c r="C6">
        <v>0</v>
      </c>
      <c r="D6">
        <v>10</v>
      </c>
      <c r="E6">
        <v>1038.0440000000001</v>
      </c>
      <c r="F6">
        <v>1510.5627632732001</v>
      </c>
      <c r="G6">
        <v>0</v>
      </c>
      <c r="H6">
        <v>0</v>
      </c>
      <c r="I6">
        <v>0</v>
      </c>
      <c r="J6" t="b">
        <v>0</v>
      </c>
      <c r="K6">
        <v>100</v>
      </c>
      <c r="L6">
        <v>6.3829308433371201</v>
      </c>
      <c r="M6">
        <v>1.0553299193819301</v>
      </c>
      <c r="N6">
        <v>0</v>
      </c>
      <c r="O6">
        <v>0</v>
      </c>
      <c r="P6">
        <v>0</v>
      </c>
      <c r="Q6">
        <f>_xlfn.LOGNORM.DIST('[1]HUNTER-500-None-Benign-Trust-No'!$E17,'Hostile- Trust'!I50,'Hostile- Trust'!J50,TRUE)</f>
        <v>0.92841466180468424</v>
      </c>
      <c r="R6">
        <f>Q6*'Hostile- Trust'!G50/100</f>
        <v>0.15602309624338281</v>
      </c>
      <c r="S6">
        <f t="shared" si="0"/>
        <v>15.602309624338281</v>
      </c>
      <c r="V6">
        <f t="shared" si="1"/>
        <v>0</v>
      </c>
    </row>
    <row r="7" spans="1:22" x14ac:dyDescent="0.45">
      <c r="A7">
        <v>40</v>
      </c>
      <c r="B7">
        <v>5</v>
      </c>
      <c r="C7">
        <v>0</v>
      </c>
      <c r="D7">
        <v>10</v>
      </c>
      <c r="E7">
        <v>893.19200000000001</v>
      </c>
      <c r="F7">
        <v>1024.9048106423099</v>
      </c>
      <c r="G7">
        <v>0</v>
      </c>
      <c r="H7">
        <v>0</v>
      </c>
      <c r="I7">
        <v>0</v>
      </c>
      <c r="J7" t="b">
        <v>0</v>
      </c>
      <c r="K7">
        <v>100</v>
      </c>
      <c r="L7">
        <v>6.34004367040035</v>
      </c>
      <c r="M7">
        <v>1.00693986010852</v>
      </c>
      <c r="N7">
        <v>0</v>
      </c>
      <c r="O7">
        <v>0</v>
      </c>
      <c r="P7">
        <v>0</v>
      </c>
      <c r="Q7">
        <f>_xlfn.LOGNORM.DIST('[1]HUNTER-500-None-Benign-Trust-No'!$E18,'Hostile- Trust'!I51,'Hostile- Trust'!J51,TRUE)</f>
        <v>0.82775785421686077</v>
      </c>
      <c r="R7">
        <f>Q7*'Hostile- Trust'!G51/100</f>
        <v>0.11540169740372719</v>
      </c>
      <c r="S7">
        <f t="shared" si="0"/>
        <v>11.540169740372718</v>
      </c>
      <c r="V7">
        <f t="shared" si="1"/>
        <v>0</v>
      </c>
    </row>
    <row r="8" spans="1:22" x14ac:dyDescent="0.45">
      <c r="A8">
        <v>50</v>
      </c>
      <c r="B8">
        <v>5</v>
      </c>
      <c r="C8">
        <v>0</v>
      </c>
      <c r="D8">
        <v>10</v>
      </c>
      <c r="E8">
        <v>938.524</v>
      </c>
      <c r="F8">
        <v>1124.19338681826</v>
      </c>
      <c r="G8">
        <v>0</v>
      </c>
      <c r="H8">
        <v>0</v>
      </c>
      <c r="I8">
        <v>0</v>
      </c>
      <c r="J8" t="b">
        <v>0</v>
      </c>
      <c r="K8">
        <v>100</v>
      </c>
      <c r="L8">
        <v>6.3649063035675004</v>
      </c>
      <c r="M8">
        <v>1.02568374970329</v>
      </c>
      <c r="N8">
        <v>0</v>
      </c>
      <c r="O8">
        <v>0</v>
      </c>
      <c r="P8">
        <v>0</v>
      </c>
      <c r="Q8">
        <f>_xlfn.LOGNORM.DIST('[1]HUNTER-500-None-Benign-Trust-No'!$E19,'Hostile- Trust'!I52,'Hostile- Trust'!J52,TRUE)</f>
        <v>0.81679594313093495</v>
      </c>
      <c r="R8">
        <f>Q8*'Hostile- Trust'!G52/100</f>
        <v>0.1361326571884886</v>
      </c>
      <c r="S8">
        <f t="shared" si="0"/>
        <v>13.61326571884886</v>
      </c>
      <c r="V8">
        <f t="shared" si="1"/>
        <v>0</v>
      </c>
    </row>
    <row r="9" spans="1:22" x14ac:dyDescent="0.45">
      <c r="A9">
        <v>60</v>
      </c>
      <c r="B9">
        <v>5</v>
      </c>
      <c r="C9">
        <v>0</v>
      </c>
      <c r="D9">
        <v>10</v>
      </c>
      <c r="E9">
        <v>1014.996</v>
      </c>
      <c r="F9">
        <v>1389.51489350151</v>
      </c>
      <c r="G9">
        <v>0</v>
      </c>
      <c r="H9">
        <v>0</v>
      </c>
      <c r="I9">
        <v>0</v>
      </c>
      <c r="J9" t="b">
        <v>0</v>
      </c>
      <c r="K9">
        <v>100</v>
      </c>
      <c r="L9">
        <v>6.3414131446305202</v>
      </c>
      <c r="M9">
        <v>1.10971132378808</v>
      </c>
      <c r="N9">
        <v>0</v>
      </c>
      <c r="O9">
        <v>0</v>
      </c>
      <c r="P9">
        <v>0</v>
      </c>
      <c r="Q9">
        <f>_xlfn.LOGNORM.DIST('[1]HUNTER-500-None-Benign-Trust-No'!$E20,'Hostile- Trust'!I53,'Hostile- Trust'!J53,TRUE)</f>
        <v>0.81731442340301563</v>
      </c>
      <c r="R9">
        <f>Q9*'Hostile- Trust'!G53/100</f>
        <v>0.11515426584028741</v>
      </c>
      <c r="S9">
        <f t="shared" si="0"/>
        <v>11.515426584028742</v>
      </c>
      <c r="V9">
        <f t="shared" si="1"/>
        <v>0</v>
      </c>
    </row>
    <row r="10" spans="1:22" x14ac:dyDescent="0.45">
      <c r="A10">
        <v>70</v>
      </c>
      <c r="B10">
        <v>5</v>
      </c>
      <c r="C10">
        <v>0</v>
      </c>
      <c r="D10">
        <v>10</v>
      </c>
      <c r="E10">
        <v>984.35199999999998</v>
      </c>
      <c r="F10">
        <v>1221.35383180343</v>
      </c>
      <c r="G10">
        <v>0</v>
      </c>
      <c r="H10">
        <v>0</v>
      </c>
      <c r="I10">
        <v>0</v>
      </c>
      <c r="J10" t="b">
        <v>0</v>
      </c>
      <c r="K10">
        <v>100</v>
      </c>
      <c r="L10">
        <v>6.3795736870594597</v>
      </c>
      <c r="M10">
        <v>1.0881885404417599</v>
      </c>
      <c r="N10">
        <v>0</v>
      </c>
      <c r="O10">
        <v>0</v>
      </c>
      <c r="P10">
        <v>0</v>
      </c>
      <c r="Q10">
        <f>_xlfn.LOGNORM.DIST('[1]HUNTER-500-None-Benign-Trust-No'!$E21,'Hostile- Trust'!I54,'Hostile- Trust'!J54,TRUE)</f>
        <v>0.69190617156649614</v>
      </c>
      <c r="R10">
        <f>Q10*'Hostile- Trust'!G54/100</f>
        <v>8.3904263335831342E-2</v>
      </c>
      <c r="S10">
        <f t="shared" si="0"/>
        <v>8.3904263335831342</v>
      </c>
      <c r="V10">
        <f t="shared" si="1"/>
        <v>0</v>
      </c>
    </row>
    <row r="11" spans="1:22" x14ac:dyDescent="0.45">
      <c r="A11">
        <v>80</v>
      </c>
      <c r="B11">
        <v>5</v>
      </c>
      <c r="C11">
        <v>0</v>
      </c>
      <c r="D11">
        <v>10</v>
      </c>
      <c r="E11">
        <v>944.19600000000003</v>
      </c>
      <c r="F11">
        <v>1251.9920678102201</v>
      </c>
      <c r="G11">
        <v>0</v>
      </c>
      <c r="H11">
        <v>0</v>
      </c>
      <c r="I11">
        <v>0</v>
      </c>
      <c r="J11" t="b">
        <v>0</v>
      </c>
      <c r="K11">
        <v>100</v>
      </c>
      <c r="L11">
        <v>6.3249992037606297</v>
      </c>
      <c r="M11">
        <v>1.09101942851038</v>
      </c>
      <c r="N11">
        <v>0</v>
      </c>
      <c r="O11">
        <v>0</v>
      </c>
      <c r="P11">
        <v>0</v>
      </c>
      <c r="Q11">
        <f>_xlfn.LOGNORM.DIST('[1]HUNTER-500-None-Benign-Trust-No'!$E22,'Hostile- Trust'!I55,'Hostile- Trust'!J55,TRUE)</f>
        <v>0.65824533184308642</v>
      </c>
      <c r="R11">
        <f>Q11*'Hostile- Trust'!G55/100</f>
        <v>8.4860896439700573E-2</v>
      </c>
      <c r="S11">
        <f t="shared" si="0"/>
        <v>8.4860896439700575</v>
      </c>
      <c r="V11">
        <f t="shared" si="1"/>
        <v>0</v>
      </c>
    </row>
    <row r="12" spans="1:22" x14ac:dyDescent="0.45">
      <c r="A12">
        <v>90</v>
      </c>
      <c r="B12">
        <v>5</v>
      </c>
      <c r="C12">
        <v>0</v>
      </c>
      <c r="D12">
        <v>10</v>
      </c>
      <c r="E12">
        <v>904.28599999999994</v>
      </c>
      <c r="F12">
        <v>1181.86264634841</v>
      </c>
      <c r="G12">
        <v>0</v>
      </c>
      <c r="H12">
        <v>0</v>
      </c>
      <c r="I12">
        <v>0</v>
      </c>
      <c r="J12" t="b">
        <v>0</v>
      </c>
      <c r="K12">
        <v>100</v>
      </c>
      <c r="L12">
        <v>6.2866351030886998</v>
      </c>
      <c r="M12">
        <v>1.0702815031238799</v>
      </c>
      <c r="N12">
        <v>0</v>
      </c>
      <c r="O12">
        <v>0</v>
      </c>
      <c r="P12">
        <v>0</v>
      </c>
      <c r="Q12">
        <f>_xlfn.LOGNORM.DIST('[1]HUNTER-500-None-Benign-Trust-No'!$E23,'Hostile- Trust'!I56,'Hostile- Trust'!J56,TRUE)</f>
        <v>0.61066920660834079</v>
      </c>
      <c r="R12">
        <f>Q12*'Hostile- Trust'!G56/100</f>
        <v>0.10092863347950845</v>
      </c>
      <c r="S12">
        <f t="shared" si="0"/>
        <v>10.092863347950844</v>
      </c>
      <c r="V12">
        <f t="shared" si="1"/>
        <v>0</v>
      </c>
    </row>
    <row r="15" spans="1:22" x14ac:dyDescent="0.45">
      <c r="J15" t="s">
        <v>31</v>
      </c>
    </row>
    <row r="17" spans="10:10" x14ac:dyDescent="0.45">
      <c r="J17" t="s">
        <v>36</v>
      </c>
    </row>
  </sheetData>
  <sortState ref="A2:P12">
    <sortCondition ref="A2:A12"/>
  </sortState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'VAR-500-None-Hostile-Trust-No I'!T2:T2</xm:f>
              <xm:sqref>U2</xm:sqref>
            </x14:sparkline>
            <x14:sparkline>
              <xm:f>'VAR-500-None-Hostile-Trust-No I'!T3:T3</xm:f>
              <xm:sqref>U3</xm:sqref>
            </x14:sparkline>
            <x14:sparkline>
              <xm:f>'VAR-500-None-Hostile-Trust-No I'!T4:T4</xm:f>
              <xm:sqref>U4</xm:sqref>
            </x14:sparkline>
            <x14:sparkline>
              <xm:f>'VAR-500-None-Hostile-Trust-No I'!T5:T5</xm:f>
              <xm:sqref>U5</xm:sqref>
            </x14:sparkline>
            <x14:sparkline>
              <xm:f>'VAR-500-None-Hostile-Trust-No I'!T6:T6</xm:f>
              <xm:sqref>U6</xm:sqref>
            </x14:sparkline>
            <x14:sparkline>
              <xm:f>'VAR-500-None-Hostile-Trust-No I'!T7:T7</xm:f>
              <xm:sqref>U7</xm:sqref>
            </x14:sparkline>
            <x14:sparkline>
              <xm:f>'VAR-500-None-Hostile-Trust-No I'!T8:T8</xm:f>
              <xm:sqref>U8</xm:sqref>
            </x14:sparkline>
            <x14:sparkline>
              <xm:f>'VAR-500-None-Hostile-Trust-No I'!T9:T9</xm:f>
              <xm:sqref>U9</xm:sqref>
            </x14:sparkline>
            <x14:sparkline>
              <xm:f>'VAR-500-None-Hostile-Trust-No I'!T10:T10</xm:f>
              <xm:sqref>U10</xm:sqref>
            </x14:sparkline>
            <x14:sparkline>
              <xm:f>'VAR-500-None-Hostile-Trust-No I'!T11:T11</xm:f>
              <xm:sqref>U11</xm:sqref>
            </x14:sparkline>
            <x14:sparkline>
              <xm:f>'VAR-500-None-Hostile-Trust-No I'!T12:T12</xm:f>
              <xm:sqref>U12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CF613-0B79-49B4-993A-5D045F70DF79}">
  <dimension ref="A1:Z23"/>
  <sheetViews>
    <sheetView workbookViewId="0">
      <selection activeCell="I13" sqref="I13:I23"/>
    </sheetView>
  </sheetViews>
  <sheetFormatPr defaultRowHeight="14.25" x14ac:dyDescent="0.45"/>
  <cols>
    <col min="25" max="25" width="31.73046875" bestFit="1" customWidth="1"/>
  </cols>
  <sheetData>
    <row r="1" spans="1:26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9</v>
      </c>
      <c r="I1" s="1" t="s">
        <v>10</v>
      </c>
      <c r="J1" s="1" t="s">
        <v>13</v>
      </c>
      <c r="K1" s="1" t="s">
        <v>14</v>
      </c>
      <c r="L1" s="1" t="s">
        <v>15</v>
      </c>
      <c r="M1" s="1" t="s">
        <v>39</v>
      </c>
      <c r="N1" s="1" t="s">
        <v>40</v>
      </c>
      <c r="O1" s="3" t="s">
        <v>41</v>
      </c>
      <c r="P1" s="1" t="s">
        <v>21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30</v>
      </c>
      <c r="V1" s="1" t="s">
        <v>11</v>
      </c>
      <c r="W1" s="1" t="s">
        <v>12</v>
      </c>
      <c r="X1" s="1" t="s">
        <v>5</v>
      </c>
      <c r="Y1" s="1" t="s">
        <v>8</v>
      </c>
      <c r="Z1" s="1" t="s">
        <v>46</v>
      </c>
    </row>
    <row r="2" spans="1:26" x14ac:dyDescent="0.45">
      <c r="A2">
        <v>0</v>
      </c>
      <c r="B2">
        <v>5</v>
      </c>
      <c r="C2">
        <v>5</v>
      </c>
      <c r="D2">
        <v>10</v>
      </c>
      <c r="E2">
        <v>853.53</v>
      </c>
      <c r="F2">
        <v>0</v>
      </c>
      <c r="G2">
        <v>365</v>
      </c>
      <c r="H2" t="b">
        <v>0</v>
      </c>
      <c r="I2">
        <v>57.803468208092397</v>
      </c>
      <c r="J2">
        <v>2.8460000000000001</v>
      </c>
      <c r="K2">
        <v>0</v>
      </c>
      <c r="L2">
        <v>1.224</v>
      </c>
      <c r="M2">
        <f t="shared" ref="M2:M23" si="0">E2*30</f>
        <v>25605.899999999998</v>
      </c>
      <c r="N2">
        <f t="shared" ref="N2:N23" si="1">((F2+G2)*(I2/100))/(1-(I2/100))</f>
        <v>499.99999999999829</v>
      </c>
      <c r="O2" s="2">
        <f t="shared" ref="O2:O23" si="2">M2/N2</f>
        <v>51.211800000000167</v>
      </c>
      <c r="P2">
        <f t="shared" ref="P2:P23" si="3">0.5*(I2/100)</f>
        <v>0.28901734104046201</v>
      </c>
      <c r="Q2">
        <f>_xlfn.LOGNORM.DIST('[1]HUNTER-500-None-Benign-Trust-No'!$E13,V2,W2,TRUE)</f>
        <v>0.80347532057082183</v>
      </c>
      <c r="R2">
        <f>Q2*(I2)</f>
        <v>46.443660148602348</v>
      </c>
      <c r="S2" t="e">
        <f>R2-'[2]Hostile-No IDS'!#REF!</f>
        <v>#REF!</v>
      </c>
      <c r="U2" t="e">
        <f t="shared" ref="U2:U23" si="4">S2*100</f>
        <v>#REF!</v>
      </c>
      <c r="V2">
        <v>6.2740939677333198</v>
      </c>
      <c r="W2">
        <v>1.0518270514282</v>
      </c>
      <c r="X2">
        <v>866.79041546887004</v>
      </c>
      <c r="Y2">
        <v>42.196531791907503</v>
      </c>
    </row>
    <row r="3" spans="1:26" x14ac:dyDescent="0.45">
      <c r="A3">
        <v>0</v>
      </c>
      <c r="B3">
        <v>5</v>
      </c>
      <c r="C3">
        <v>5</v>
      </c>
      <c r="D3">
        <v>10</v>
      </c>
      <c r="E3">
        <v>845.11400000000003</v>
      </c>
      <c r="F3">
        <v>0</v>
      </c>
      <c r="G3">
        <v>303</v>
      </c>
      <c r="H3" t="b">
        <v>0</v>
      </c>
      <c r="I3">
        <v>62.266500622664999</v>
      </c>
      <c r="J3">
        <v>2.54</v>
      </c>
      <c r="K3">
        <v>0</v>
      </c>
      <c r="L3">
        <v>1.018</v>
      </c>
      <c r="M3">
        <f t="shared" si="0"/>
        <v>25353.420000000002</v>
      </c>
      <c r="N3">
        <f t="shared" si="1"/>
        <v>499.99999999999983</v>
      </c>
      <c r="O3" s="2">
        <f t="shared" si="2"/>
        <v>50.706840000000021</v>
      </c>
      <c r="P3">
        <f t="shared" si="3"/>
        <v>0.311332503113325</v>
      </c>
      <c r="Q3">
        <f>_xlfn.LOGNORM.DIST('[1]HUNTER-500-None-Benign-Trust-No'!$E14,V3,W3,TRUE)</f>
        <v>0.81746243451623479</v>
      </c>
      <c r="R3">
        <f t="shared" ref="R3:R23" si="5">Q3*(I3)</f>
        <v>50.900525187810381</v>
      </c>
      <c r="S3" t="e">
        <f>R3-'[2]Hostile-No IDS'!#REF!</f>
        <v>#REF!</v>
      </c>
      <c r="U3" t="e">
        <f t="shared" si="4"/>
        <v>#REF!</v>
      </c>
      <c r="V3">
        <v>6.2173511836502504</v>
      </c>
      <c r="W3">
        <v>1.07603225004709</v>
      </c>
      <c r="X3">
        <v>936.624856197236</v>
      </c>
      <c r="Y3">
        <v>37.733499377334901</v>
      </c>
    </row>
    <row r="4" spans="1:26" x14ac:dyDescent="0.45">
      <c r="A4">
        <v>5</v>
      </c>
      <c r="B4">
        <v>5</v>
      </c>
      <c r="C4">
        <v>5</v>
      </c>
      <c r="D4">
        <v>10</v>
      </c>
      <c r="E4">
        <v>646.62199999999996</v>
      </c>
      <c r="F4">
        <v>0</v>
      </c>
      <c r="G4">
        <v>470</v>
      </c>
      <c r="H4" t="b">
        <v>0</v>
      </c>
      <c r="I4">
        <v>51.5463917525773</v>
      </c>
      <c r="J4">
        <v>2.5779999999999998</v>
      </c>
      <c r="K4">
        <v>1.1140000000000001</v>
      </c>
      <c r="L4">
        <v>1.04</v>
      </c>
      <c r="M4">
        <f t="shared" si="0"/>
        <v>19398.66</v>
      </c>
      <c r="N4">
        <f t="shared" si="1"/>
        <v>499.99999999999966</v>
      </c>
      <c r="O4" s="2">
        <f t="shared" si="2"/>
        <v>38.797320000000028</v>
      </c>
      <c r="P4">
        <f t="shared" si="3"/>
        <v>0.25773195876288651</v>
      </c>
      <c r="Q4">
        <f>_xlfn.LOGNORM.DIST('[1]HUNTER-500-None-Benign-Trust-No'!$E15,V4,W4,TRUE)</f>
        <v>0.79296280240405492</v>
      </c>
      <c r="R4">
        <f t="shared" si="5"/>
        <v>40.874371257940957</v>
      </c>
      <c r="S4" t="e">
        <f>R4-'[2]Hostile-No IDS'!#REF!</f>
        <v>#REF!</v>
      </c>
      <c r="U4" t="e">
        <f t="shared" si="4"/>
        <v>#REF!</v>
      </c>
      <c r="V4">
        <v>5.9959247807104701</v>
      </c>
      <c r="W4">
        <v>1.0409016666092299</v>
      </c>
      <c r="X4">
        <v>638.34817137028199</v>
      </c>
      <c r="Y4">
        <v>48.453608247422601</v>
      </c>
    </row>
    <row r="5" spans="1:26" x14ac:dyDescent="0.45">
      <c r="A5">
        <v>15</v>
      </c>
      <c r="B5">
        <v>5</v>
      </c>
      <c r="C5">
        <v>5</v>
      </c>
      <c r="D5">
        <v>10</v>
      </c>
      <c r="E5">
        <v>408.26005361930203</v>
      </c>
      <c r="F5">
        <v>0</v>
      </c>
      <c r="G5">
        <v>500</v>
      </c>
      <c r="H5" t="b">
        <v>1</v>
      </c>
      <c r="I5">
        <v>42.726231386025198</v>
      </c>
      <c r="J5">
        <v>2.4584450402144702</v>
      </c>
      <c r="K5">
        <v>2.5120643431635301</v>
      </c>
      <c r="L5">
        <v>1.00268096514745</v>
      </c>
      <c r="M5">
        <f t="shared" si="0"/>
        <v>12247.80160857906</v>
      </c>
      <c r="N5">
        <f t="shared" si="1"/>
        <v>373</v>
      </c>
      <c r="O5" s="2">
        <f t="shared" si="2"/>
        <v>32.835929245520269</v>
      </c>
      <c r="P5">
        <f t="shared" si="3"/>
        <v>0.21363115693012599</v>
      </c>
      <c r="Q5">
        <f>_xlfn.LOGNORM.DIST('[1]HUNTER-500-None-Benign-Trust-No'!$E16,V5,W5,TRUE)</f>
        <v>0.76000642378695427</v>
      </c>
      <c r="R5">
        <f t="shared" si="5"/>
        <v>32.472210317586935</v>
      </c>
      <c r="S5" t="e">
        <f>R5-'[2]Hostile-No IDS'!#REF!</f>
        <v>#REF!</v>
      </c>
      <c r="U5" t="e">
        <f t="shared" si="4"/>
        <v>#REF!</v>
      </c>
      <c r="V5">
        <v>5.5690199962004501</v>
      </c>
      <c r="W5">
        <v>0.94663817183663601</v>
      </c>
      <c r="X5">
        <v>496.677925581772</v>
      </c>
      <c r="Y5">
        <v>57.273768613974703</v>
      </c>
    </row>
    <row r="6" spans="1:26" x14ac:dyDescent="0.45">
      <c r="A6">
        <v>25</v>
      </c>
      <c r="B6">
        <v>5</v>
      </c>
      <c r="C6">
        <v>5</v>
      </c>
      <c r="D6">
        <v>10</v>
      </c>
      <c r="E6">
        <v>294.87074829931902</v>
      </c>
      <c r="F6">
        <v>0</v>
      </c>
      <c r="G6">
        <v>500</v>
      </c>
      <c r="H6" t="b">
        <v>1</v>
      </c>
      <c r="I6">
        <v>37.027707808564202</v>
      </c>
      <c r="J6">
        <v>2.7006802721088401</v>
      </c>
      <c r="K6">
        <v>3.6428571428571401</v>
      </c>
      <c r="L6">
        <v>1.18367346938775</v>
      </c>
      <c r="M6">
        <f t="shared" si="0"/>
        <v>8846.1224489795713</v>
      </c>
      <c r="N6">
        <f t="shared" si="1"/>
        <v>293.9999999999996</v>
      </c>
      <c r="O6" s="2">
        <f t="shared" si="2"/>
        <v>30.088851867277494</v>
      </c>
      <c r="P6">
        <f t="shared" si="3"/>
        <v>0.18513853904282102</v>
      </c>
      <c r="Q6">
        <f>_xlfn.LOGNORM.DIST('[1]HUNTER-500-None-Benign-Trust-No'!$E17,V6,W6,TRUE)</f>
        <v>0.69516840487800202</v>
      </c>
      <c r="R6">
        <f t="shared" si="5"/>
        <v>25.740492573568314</v>
      </c>
      <c r="S6" t="e">
        <f>R6-'[2]Hostile-No IDS'!#REF!</f>
        <v>#REF!</v>
      </c>
      <c r="U6" t="e">
        <f t="shared" si="4"/>
        <v>#REF!</v>
      </c>
      <c r="V6">
        <v>5.3254127662715502</v>
      </c>
      <c r="W6">
        <v>0.85338832501876605</v>
      </c>
      <c r="X6">
        <v>290.13224646417001</v>
      </c>
      <c r="Y6">
        <v>62.972292191435699</v>
      </c>
    </row>
    <row r="7" spans="1:26" x14ac:dyDescent="0.45">
      <c r="A7">
        <v>35</v>
      </c>
      <c r="B7">
        <v>5</v>
      </c>
      <c r="C7">
        <v>5</v>
      </c>
      <c r="D7">
        <v>10</v>
      </c>
      <c r="E7">
        <v>241.72702702702699</v>
      </c>
      <c r="F7">
        <v>0</v>
      </c>
      <c r="G7">
        <v>500</v>
      </c>
      <c r="H7" t="b">
        <v>1</v>
      </c>
      <c r="I7">
        <v>42.528735632183903</v>
      </c>
      <c r="J7">
        <v>2.8594594594594498</v>
      </c>
      <c r="K7">
        <v>4.6945945945945899</v>
      </c>
      <c r="L7">
        <v>1.3081081081081001</v>
      </c>
      <c r="M7">
        <f t="shared" si="0"/>
        <v>7251.8108108108099</v>
      </c>
      <c r="N7">
        <f t="shared" si="1"/>
        <v>369.99999999999989</v>
      </c>
      <c r="O7" s="2">
        <f t="shared" si="2"/>
        <v>19.599488677867061</v>
      </c>
      <c r="P7">
        <f t="shared" si="3"/>
        <v>0.2126436781609195</v>
      </c>
      <c r="Q7">
        <f>_xlfn.LOGNORM.DIST('[1]HUNTER-500-None-Benign-Trust-No'!$E18,V7,W7,TRUE)</f>
        <v>0.52640040760993367</v>
      </c>
      <c r="R7">
        <f t="shared" si="5"/>
        <v>22.387143771916715</v>
      </c>
      <c r="S7" t="e">
        <f>R7-'[2]Hostile-No IDS'!#REF!</f>
        <v>#REF!</v>
      </c>
      <c r="U7" t="e">
        <f t="shared" si="4"/>
        <v>#REF!</v>
      </c>
      <c r="V7">
        <v>5.16183661146448</v>
      </c>
      <c r="W7">
        <v>0.81460348614298606</v>
      </c>
      <c r="X7">
        <v>216.793667780014</v>
      </c>
      <c r="Y7">
        <v>57.471264367815998</v>
      </c>
    </row>
    <row r="8" spans="1:26" x14ac:dyDescent="0.45">
      <c r="A8">
        <v>45</v>
      </c>
      <c r="B8">
        <v>5</v>
      </c>
      <c r="C8">
        <v>5</v>
      </c>
      <c r="D8">
        <v>10</v>
      </c>
      <c r="E8">
        <v>213.57602339181199</v>
      </c>
      <c r="F8">
        <v>0</v>
      </c>
      <c r="G8">
        <v>500</v>
      </c>
      <c r="H8" t="b">
        <v>1</v>
      </c>
      <c r="I8">
        <v>40.6175771971496</v>
      </c>
      <c r="J8">
        <v>3.0204678362573101</v>
      </c>
      <c r="K8">
        <v>5.9473684210526301</v>
      </c>
      <c r="L8">
        <v>1.4795321637426899</v>
      </c>
      <c r="M8">
        <f t="shared" si="0"/>
        <v>6407.2807017543601</v>
      </c>
      <c r="N8">
        <f t="shared" si="1"/>
        <v>341.99999999999943</v>
      </c>
      <c r="O8" s="2">
        <f t="shared" si="2"/>
        <v>18.734738894018626</v>
      </c>
      <c r="P8">
        <f t="shared" si="3"/>
        <v>0.20308788598574801</v>
      </c>
      <c r="Q8">
        <f>_xlfn.LOGNORM.DIST('[1]HUNTER-500-None-Benign-Trust-No'!$E19,V8,W8,TRUE)</f>
        <v>0.40014175654870132</v>
      </c>
      <c r="R8">
        <f t="shared" si="5"/>
        <v>16.252788686419919</v>
      </c>
      <c r="S8" t="e">
        <f>R8-'[2]Hostile-No IDS'!#REF!</f>
        <v>#REF!</v>
      </c>
      <c r="U8" t="e">
        <f t="shared" si="4"/>
        <v>#REF!</v>
      </c>
      <c r="V8">
        <v>5.04458145063556</v>
      </c>
      <c r="W8">
        <v>0.79306843733189503</v>
      </c>
      <c r="X8">
        <v>198.53448050979799</v>
      </c>
      <c r="Y8">
        <v>59.3824228028503</v>
      </c>
    </row>
    <row r="9" spans="1:26" x14ac:dyDescent="0.45">
      <c r="A9">
        <v>55</v>
      </c>
      <c r="B9">
        <v>5</v>
      </c>
      <c r="C9">
        <v>5</v>
      </c>
      <c r="D9">
        <v>10</v>
      </c>
      <c r="E9">
        <v>198.442731277533</v>
      </c>
      <c r="F9">
        <v>0</v>
      </c>
      <c r="G9">
        <v>500</v>
      </c>
      <c r="H9" t="b">
        <v>1</v>
      </c>
      <c r="I9">
        <v>47.589098532494702</v>
      </c>
      <c r="J9">
        <v>2.9251101321585899</v>
      </c>
      <c r="K9">
        <v>7.3127753303964704</v>
      </c>
      <c r="L9">
        <v>1.3964757709251101</v>
      </c>
      <c r="M9">
        <f t="shared" si="0"/>
        <v>5953.2819383259903</v>
      </c>
      <c r="N9">
        <f t="shared" si="1"/>
        <v>453.99999999999892</v>
      </c>
      <c r="O9" s="2">
        <f t="shared" si="2"/>
        <v>13.112955811290758</v>
      </c>
      <c r="P9">
        <f t="shared" si="3"/>
        <v>0.2379454926624735</v>
      </c>
      <c r="Q9">
        <f>_xlfn.LOGNORM.DIST('[1]HUNTER-500-None-Benign-Trust-No'!$E20,V9,W9,TRUE)</f>
        <v>0.36832089445575888</v>
      </c>
      <c r="R9">
        <f t="shared" si="5"/>
        <v>17.528059337831692</v>
      </c>
      <c r="S9" t="e">
        <f>R9-'[2]Hostile-No IDS'!#REF!</f>
        <v>#REF!</v>
      </c>
      <c r="U9" t="e">
        <f t="shared" si="4"/>
        <v>#REF!</v>
      </c>
      <c r="V9">
        <v>4.9261320326658096</v>
      </c>
      <c r="W9">
        <v>0.790896096945089</v>
      </c>
      <c r="X9">
        <v>224.00312404698801</v>
      </c>
      <c r="Y9">
        <v>52.410901467505198</v>
      </c>
    </row>
    <row r="10" spans="1:26" x14ac:dyDescent="0.45">
      <c r="A10">
        <v>65</v>
      </c>
      <c r="B10">
        <v>5</v>
      </c>
      <c r="C10">
        <v>5</v>
      </c>
      <c r="D10">
        <v>10</v>
      </c>
      <c r="E10">
        <v>197.898706896551</v>
      </c>
      <c r="F10">
        <v>0</v>
      </c>
      <c r="G10">
        <v>500</v>
      </c>
      <c r="H10" t="b">
        <v>1</v>
      </c>
      <c r="I10">
        <v>48.132780082987502</v>
      </c>
      <c r="J10">
        <v>3.0193965517241299</v>
      </c>
      <c r="K10">
        <v>9.1724137931034395</v>
      </c>
      <c r="L10">
        <v>1.42456896551724</v>
      </c>
      <c r="M10">
        <f t="shared" si="0"/>
        <v>5936.9612068965298</v>
      </c>
      <c r="N10">
        <f t="shared" si="1"/>
        <v>463.99999999999909</v>
      </c>
      <c r="O10" s="2">
        <f t="shared" si="2"/>
        <v>12.795175014863236</v>
      </c>
      <c r="P10">
        <f t="shared" si="3"/>
        <v>0.24066390041493751</v>
      </c>
      <c r="Q10">
        <f>_xlfn.LOGNORM.DIST('[1]HUNTER-500-None-Benign-Trust-No'!$E21,V10,W10,TRUE)</f>
        <v>0.3027805340837636</v>
      </c>
      <c r="R10">
        <f t="shared" si="5"/>
        <v>14.573668860463295</v>
      </c>
      <c r="S10" t="e">
        <f>R10-'[2]Hostile-No IDS'!#REF!</f>
        <v>#REF!</v>
      </c>
      <c r="U10" t="e">
        <f t="shared" si="4"/>
        <v>#REF!</v>
      </c>
      <c r="V10">
        <v>4.8956032918669896</v>
      </c>
      <c r="W10">
        <v>0.82735238347294204</v>
      </c>
      <c r="X10">
        <v>222.667270292837</v>
      </c>
      <c r="Y10">
        <v>51.867219917012399</v>
      </c>
    </row>
    <row r="11" spans="1:26" x14ac:dyDescent="0.45">
      <c r="A11">
        <v>75</v>
      </c>
      <c r="B11">
        <v>5</v>
      </c>
      <c r="C11">
        <v>5</v>
      </c>
      <c r="D11">
        <v>10</v>
      </c>
      <c r="E11">
        <v>187.324618736383</v>
      </c>
      <c r="F11">
        <v>0</v>
      </c>
      <c r="G11">
        <v>500</v>
      </c>
      <c r="H11" t="b">
        <v>1</v>
      </c>
      <c r="I11">
        <v>47.8623566214807</v>
      </c>
      <c r="J11">
        <v>3.1372549019607798</v>
      </c>
      <c r="K11">
        <v>10.7516339869281</v>
      </c>
      <c r="L11">
        <v>1.5381263616557701</v>
      </c>
      <c r="M11">
        <f t="shared" si="0"/>
        <v>5619.7385620914902</v>
      </c>
      <c r="N11">
        <f t="shared" si="1"/>
        <v>458.99999999999989</v>
      </c>
      <c r="O11" s="2">
        <f t="shared" si="2"/>
        <v>12.243439133096931</v>
      </c>
      <c r="P11">
        <f t="shared" si="3"/>
        <v>0.2393117831074035</v>
      </c>
      <c r="Q11">
        <f>_xlfn.LOGNORM.DIST('[1]HUNTER-500-None-Benign-Trust-No'!$E22,V11,W11,TRUE)</f>
        <v>0.2722489104468061</v>
      </c>
      <c r="R11">
        <f t="shared" si="5"/>
        <v>13.030474441614595</v>
      </c>
      <c r="S11" t="e">
        <f>R11-'[2]Hostile-No IDS'!#REF!</f>
        <v>#REF!</v>
      </c>
      <c r="U11" t="e">
        <f t="shared" si="4"/>
        <v>#REF!</v>
      </c>
      <c r="V11">
        <v>4.8772066559390304</v>
      </c>
      <c r="W11">
        <v>0.78996822420892499</v>
      </c>
      <c r="X11">
        <v>202.407888543306</v>
      </c>
      <c r="Y11">
        <v>52.137643378519201</v>
      </c>
    </row>
    <row r="12" spans="1:26" x14ac:dyDescent="0.45">
      <c r="A12">
        <v>85</v>
      </c>
      <c r="B12">
        <v>5</v>
      </c>
      <c r="C12">
        <v>5</v>
      </c>
      <c r="D12">
        <v>10</v>
      </c>
      <c r="E12">
        <v>173.57</v>
      </c>
      <c r="F12">
        <v>0</v>
      </c>
      <c r="G12">
        <v>490</v>
      </c>
      <c r="H12" t="b">
        <v>0</v>
      </c>
      <c r="I12">
        <v>50.505050505050498</v>
      </c>
      <c r="J12">
        <v>2.9220000000000002</v>
      </c>
      <c r="K12">
        <v>11.875999999999999</v>
      </c>
      <c r="L12">
        <v>1.3859999999999999</v>
      </c>
      <c r="M12">
        <f t="shared" si="0"/>
        <v>5207.0999999999995</v>
      </c>
      <c r="N12">
        <f t="shared" si="1"/>
        <v>499.99999999999983</v>
      </c>
      <c r="O12" s="2">
        <f t="shared" si="2"/>
        <v>10.414200000000003</v>
      </c>
      <c r="P12">
        <f t="shared" si="3"/>
        <v>0.25252525252525249</v>
      </c>
      <c r="Q12">
        <f>_xlfn.LOGNORM.DIST('[1]HUNTER-500-None-Benign-Trust-No'!$E23,V12,W12,TRUE)</f>
        <v>0.2506663734469321</v>
      </c>
      <c r="R12">
        <f t="shared" si="5"/>
        <v>12.659917850855155</v>
      </c>
      <c r="S12" t="e">
        <f>R12-'[2]Hostile-No IDS'!#REF!</f>
        <v>#REF!</v>
      </c>
      <c r="U12" t="e">
        <f t="shared" si="4"/>
        <v>#REF!</v>
      </c>
      <c r="V12">
        <v>4.7779814813632102</v>
      </c>
      <c r="W12">
        <v>0.76800300597726601</v>
      </c>
      <c r="X12">
        <v>240.37403448148399</v>
      </c>
      <c r="Y12">
        <v>49.494949494949402</v>
      </c>
    </row>
    <row r="13" spans="1:26" x14ac:dyDescent="0.45">
      <c r="A13">
        <v>0</v>
      </c>
      <c r="B13">
        <v>5</v>
      </c>
      <c r="C13">
        <v>1</v>
      </c>
      <c r="D13">
        <v>10</v>
      </c>
      <c r="E13">
        <v>1634.002</v>
      </c>
      <c r="F13">
        <v>0</v>
      </c>
      <c r="G13">
        <v>197</v>
      </c>
      <c r="H13" t="b">
        <v>0</v>
      </c>
      <c r="I13">
        <v>71.736011477761807</v>
      </c>
      <c r="J13">
        <v>2.6760000000000002</v>
      </c>
      <c r="K13">
        <v>0</v>
      </c>
      <c r="L13">
        <v>1.206</v>
      </c>
      <c r="M13">
        <f t="shared" si="0"/>
        <v>49020.06</v>
      </c>
      <c r="N13">
        <f t="shared" si="1"/>
        <v>499.99999999999926</v>
      </c>
      <c r="O13" s="2">
        <f t="shared" si="2"/>
        <v>98.040120000000144</v>
      </c>
      <c r="P13">
        <f t="shared" si="3"/>
        <v>0.35868005738880904</v>
      </c>
      <c r="Q13">
        <f>_xlfn.LOGNORM.DIST('[1]HUNTER-500-None-Benign-Trust-No'!$E$13,V13,W13,TRUE)</f>
        <v>0.62135456090209651</v>
      </c>
      <c r="R13">
        <f t="shared" si="5"/>
        <v>44.57349791263244</v>
      </c>
      <c r="S13">
        <f>R13-'[2]Hostile-No IDS'!M13</f>
        <v>44.07191633080425</v>
      </c>
      <c r="U13">
        <f t="shared" si="4"/>
        <v>4407.1916330804252</v>
      </c>
      <c r="V13">
        <v>6.7850938068134603</v>
      </c>
      <c r="W13">
        <v>1.25344844743114</v>
      </c>
      <c r="X13">
        <v>1726.1927066573501</v>
      </c>
      <c r="Y13">
        <v>28.263988522238101</v>
      </c>
    </row>
    <row r="14" spans="1:26" x14ac:dyDescent="0.45">
      <c r="A14">
        <v>0</v>
      </c>
      <c r="B14">
        <v>5</v>
      </c>
      <c r="C14">
        <v>1</v>
      </c>
      <c r="D14">
        <v>10</v>
      </c>
      <c r="E14">
        <v>1553.7819999999999</v>
      </c>
      <c r="F14">
        <v>0</v>
      </c>
      <c r="G14">
        <v>204</v>
      </c>
      <c r="H14" t="b">
        <v>0</v>
      </c>
      <c r="I14">
        <v>71.022727272727195</v>
      </c>
      <c r="J14">
        <v>2.6760000000000002</v>
      </c>
      <c r="K14">
        <v>0</v>
      </c>
      <c r="L14">
        <v>1.238</v>
      </c>
      <c r="M14">
        <f t="shared" si="0"/>
        <v>46613.46</v>
      </c>
      <c r="N14">
        <f t="shared" si="1"/>
        <v>499.99999999999812</v>
      </c>
      <c r="O14" s="2">
        <f t="shared" si="2"/>
        <v>93.226920000000348</v>
      </c>
      <c r="P14">
        <f t="shared" si="3"/>
        <v>0.35511363636363596</v>
      </c>
      <c r="Q14">
        <f>_xlfn.LOGNORM.DIST('[1]HUNTER-500-None-Benign-Trust-No'!$E$13,V14,W14,TRUE)</f>
        <v>0.6464522748476722</v>
      </c>
      <c r="R14">
        <f t="shared" si="5"/>
        <v>45.912803611340308</v>
      </c>
      <c r="S14">
        <f>R14-'[2]Hostile-No IDS'!M14</f>
        <v>45.40009968855346</v>
      </c>
      <c r="U14">
        <f t="shared" si="4"/>
        <v>4540.0099688553464</v>
      </c>
      <c r="V14">
        <v>6.7002999998284096</v>
      </c>
      <c r="W14">
        <v>1.25654696444926</v>
      </c>
      <c r="X14">
        <v>1766.3867319047899</v>
      </c>
      <c r="Y14">
        <v>28.977272727272702</v>
      </c>
    </row>
    <row r="15" spans="1:26" x14ac:dyDescent="0.45">
      <c r="A15">
        <v>9</v>
      </c>
      <c r="B15">
        <v>5</v>
      </c>
      <c r="C15">
        <v>1</v>
      </c>
      <c r="D15">
        <v>10</v>
      </c>
      <c r="E15">
        <v>1287.0219999999999</v>
      </c>
      <c r="F15">
        <v>0</v>
      </c>
      <c r="G15">
        <v>317</v>
      </c>
      <c r="H15" t="b">
        <v>0</v>
      </c>
      <c r="I15">
        <v>61.199510403916697</v>
      </c>
      <c r="J15">
        <v>2.6160000000000001</v>
      </c>
      <c r="K15">
        <v>0.94799999999999995</v>
      </c>
      <c r="L15">
        <v>1.204</v>
      </c>
      <c r="M15">
        <f t="shared" si="0"/>
        <v>38610.659999999996</v>
      </c>
      <c r="N15">
        <f t="shared" si="1"/>
        <v>499.99999999999858</v>
      </c>
      <c r="O15" s="2">
        <f t="shared" si="2"/>
        <v>77.221320000000219</v>
      </c>
      <c r="P15">
        <f t="shared" si="3"/>
        <v>0.30599755201958351</v>
      </c>
      <c r="Q15">
        <f>_xlfn.LOGNORM.DIST('[1]HUNTER-500-None-Benign-Trust-No'!$E$13,V15,W15,TRUE)</f>
        <v>0.70174190344562604</v>
      </c>
      <c r="R15">
        <f t="shared" si="5"/>
        <v>42.946260920784894</v>
      </c>
      <c r="S15">
        <f>R15-'[2]Hostile-No IDS'!M15</f>
        <v>42.443293862026003</v>
      </c>
      <c r="U15">
        <f t="shared" si="4"/>
        <v>4244.3293862026003</v>
      </c>
      <c r="V15">
        <v>6.5209374494549799</v>
      </c>
      <c r="W15">
        <v>1.23064126038785</v>
      </c>
      <c r="X15">
        <v>1472.4849082847099</v>
      </c>
      <c r="Y15">
        <v>38.800489596083203</v>
      </c>
    </row>
    <row r="16" spans="1:26" x14ac:dyDescent="0.45">
      <c r="A16">
        <v>19</v>
      </c>
      <c r="B16">
        <v>5</v>
      </c>
      <c r="C16">
        <v>1</v>
      </c>
      <c r="D16">
        <v>10</v>
      </c>
      <c r="E16">
        <v>1087.644</v>
      </c>
      <c r="F16">
        <v>0</v>
      </c>
      <c r="G16">
        <v>418</v>
      </c>
      <c r="H16" t="b">
        <v>0</v>
      </c>
      <c r="I16">
        <v>54.466230936819102</v>
      </c>
      <c r="J16">
        <v>2.8620000000000001</v>
      </c>
      <c r="K16">
        <v>1.782</v>
      </c>
      <c r="L16">
        <v>1.32</v>
      </c>
      <c r="M16">
        <f t="shared" si="0"/>
        <v>32629.32</v>
      </c>
      <c r="N16">
        <f t="shared" si="1"/>
        <v>499.99999999999864</v>
      </c>
      <c r="O16" s="2">
        <f t="shared" si="2"/>
        <v>65.258640000000185</v>
      </c>
      <c r="P16">
        <f t="shared" si="3"/>
        <v>0.27233115468409552</v>
      </c>
      <c r="Q16">
        <f>_xlfn.LOGNORM.DIST('[1]HUNTER-500-None-Benign-Trust-No'!$E$13,V16,W16,TRUE)</f>
        <v>0.7659193833427187</v>
      </c>
      <c r="R16">
        <f t="shared" si="5"/>
        <v>41.716742012130595</v>
      </c>
      <c r="S16">
        <f>R16-'[2]Hostile-No IDS'!M16</f>
        <v>41.139903301021853</v>
      </c>
      <c r="U16">
        <f t="shared" si="4"/>
        <v>4113.990330102185</v>
      </c>
      <c r="V16">
        <v>6.2294089004237403</v>
      </c>
      <c r="W16">
        <v>1.2999099341056</v>
      </c>
      <c r="X16">
        <v>1532.7019030167</v>
      </c>
      <c r="Y16">
        <v>45.533769063180799</v>
      </c>
    </row>
    <row r="17" spans="1:25" x14ac:dyDescent="0.45">
      <c r="A17">
        <v>29</v>
      </c>
      <c r="B17">
        <v>5</v>
      </c>
      <c r="C17">
        <v>1</v>
      </c>
      <c r="D17">
        <v>10</v>
      </c>
      <c r="E17">
        <v>997.00800000000004</v>
      </c>
      <c r="F17">
        <v>0</v>
      </c>
      <c r="G17">
        <v>460</v>
      </c>
      <c r="H17" t="b">
        <v>0</v>
      </c>
      <c r="I17">
        <v>52.0833333333333</v>
      </c>
      <c r="J17">
        <v>3.0939999999999999</v>
      </c>
      <c r="K17">
        <v>3.0179999999999998</v>
      </c>
      <c r="L17">
        <v>1.4339999999999999</v>
      </c>
      <c r="M17">
        <f t="shared" si="0"/>
        <v>29910.240000000002</v>
      </c>
      <c r="N17">
        <f t="shared" si="1"/>
        <v>499.99999999999943</v>
      </c>
      <c r="O17" s="2">
        <f t="shared" si="2"/>
        <v>59.820480000000074</v>
      </c>
      <c r="P17">
        <f t="shared" si="3"/>
        <v>0.26041666666666652</v>
      </c>
      <c r="Q17">
        <f>_xlfn.LOGNORM.DIST('[1]HUNTER-500-None-Benign-Trust-No'!$E$13,V17,W17,TRUE)</f>
        <v>0.78223265028559308</v>
      </c>
      <c r="R17">
        <f t="shared" si="5"/>
        <v>40.741283869041283</v>
      </c>
      <c r="S17">
        <f>R17-'[2]Hostile-No IDS'!M17</f>
        <v>40.207451964135942</v>
      </c>
      <c r="U17">
        <f t="shared" si="4"/>
        <v>4020.7451964135944</v>
      </c>
      <c r="V17">
        <v>6.1443268847099999</v>
      </c>
      <c r="W17">
        <v>1.31853223300834</v>
      </c>
      <c r="X17">
        <v>1260.65621488185</v>
      </c>
      <c r="Y17">
        <v>47.9166666666666</v>
      </c>
    </row>
    <row r="18" spans="1:25" x14ac:dyDescent="0.45">
      <c r="A18">
        <v>39</v>
      </c>
      <c r="B18">
        <v>5</v>
      </c>
      <c r="C18">
        <v>1</v>
      </c>
      <c r="D18">
        <v>10</v>
      </c>
      <c r="E18">
        <v>986.68600000000004</v>
      </c>
      <c r="F18">
        <v>0</v>
      </c>
      <c r="G18">
        <v>466</v>
      </c>
      <c r="H18" t="b">
        <v>0</v>
      </c>
      <c r="I18">
        <v>51.759834368530001</v>
      </c>
      <c r="J18">
        <v>3.1619999999999999</v>
      </c>
      <c r="K18">
        <v>4.1539999999999999</v>
      </c>
      <c r="L18">
        <v>1.49</v>
      </c>
      <c r="M18">
        <f t="shared" si="0"/>
        <v>29600.58</v>
      </c>
      <c r="N18">
        <f t="shared" si="1"/>
        <v>499.9999999999996</v>
      </c>
      <c r="O18" s="2">
        <f t="shared" si="2"/>
        <v>59.201160000000051</v>
      </c>
      <c r="P18">
        <f t="shared" si="3"/>
        <v>0.25879917184265</v>
      </c>
      <c r="Q18">
        <f>_xlfn.LOGNORM.DIST('[1]HUNTER-500-None-Benign-Trust-No'!$E$13,V18,W18,TRUE)</f>
        <v>0.79902881635042422</v>
      </c>
      <c r="R18">
        <f t="shared" si="5"/>
        <v>41.357599189980533</v>
      </c>
      <c r="S18">
        <f>R18-'[2]Hostile-No IDS'!M18</f>
        <v>40.814375664132562</v>
      </c>
      <c r="U18">
        <f t="shared" si="4"/>
        <v>4081.4375664132563</v>
      </c>
      <c r="V18">
        <v>6.0182326341226702</v>
      </c>
      <c r="W18">
        <v>1.3771009941248</v>
      </c>
      <c r="X18">
        <v>1406.0674745152801</v>
      </c>
      <c r="Y18">
        <v>48.2401656314699</v>
      </c>
    </row>
    <row r="19" spans="1:25" x14ac:dyDescent="0.45">
      <c r="A19">
        <v>49</v>
      </c>
      <c r="B19">
        <v>5</v>
      </c>
      <c r="C19">
        <v>1</v>
      </c>
      <c r="D19">
        <v>10</v>
      </c>
      <c r="E19">
        <v>925.72400000000005</v>
      </c>
      <c r="F19">
        <v>0</v>
      </c>
      <c r="G19">
        <v>415</v>
      </c>
      <c r="H19" t="b">
        <v>0</v>
      </c>
      <c r="I19">
        <v>54.644808743169399</v>
      </c>
      <c r="J19">
        <v>3.1520000000000001</v>
      </c>
      <c r="K19">
        <v>5.34</v>
      </c>
      <c r="L19">
        <v>1.46</v>
      </c>
      <c r="M19">
        <f t="shared" si="0"/>
        <v>27771.72</v>
      </c>
      <c r="N19">
        <f t="shared" si="1"/>
        <v>500.00000000000011</v>
      </c>
      <c r="O19" s="2">
        <f t="shared" si="2"/>
        <v>55.54343999999999</v>
      </c>
      <c r="P19">
        <f t="shared" si="3"/>
        <v>0.27322404371584702</v>
      </c>
      <c r="Q19">
        <f>_xlfn.LOGNORM.DIST('[1]HUNTER-500-None-Benign-Trust-No'!$E$13,V19,W19,TRUE)</f>
        <v>0.81356988526058294</v>
      </c>
      <c r="R19">
        <f t="shared" si="5"/>
        <v>44.457370779266824</v>
      </c>
      <c r="S19">
        <f>R19-'[2]Hostile-No IDS'!M19</f>
        <v>43.931021929255074</v>
      </c>
      <c r="U19">
        <f t="shared" si="4"/>
        <v>4393.1021929255076</v>
      </c>
      <c r="V19">
        <v>5.9222103864465003</v>
      </c>
      <c r="W19">
        <v>1.4029957225924301</v>
      </c>
      <c r="X19">
        <v>1292.85681392279</v>
      </c>
      <c r="Y19">
        <v>45.355191256830601</v>
      </c>
    </row>
    <row r="20" spans="1:25" x14ac:dyDescent="0.45">
      <c r="A20">
        <v>59</v>
      </c>
      <c r="B20">
        <v>5</v>
      </c>
      <c r="C20">
        <v>1</v>
      </c>
      <c r="D20">
        <v>10</v>
      </c>
      <c r="E20">
        <v>916.178</v>
      </c>
      <c r="F20">
        <v>0</v>
      </c>
      <c r="G20">
        <v>440</v>
      </c>
      <c r="H20" t="b">
        <v>0</v>
      </c>
      <c r="I20">
        <v>53.191489361702097</v>
      </c>
      <c r="J20">
        <v>3.1459999999999999</v>
      </c>
      <c r="K20">
        <v>6.8879999999999999</v>
      </c>
      <c r="L20">
        <v>1.486</v>
      </c>
      <c r="M20">
        <f t="shared" si="0"/>
        <v>27485.34</v>
      </c>
      <c r="N20">
        <f t="shared" si="1"/>
        <v>499.99999999999932</v>
      </c>
      <c r="O20" s="2">
        <f t="shared" si="2"/>
        <v>54.970680000000073</v>
      </c>
      <c r="P20">
        <f t="shared" si="3"/>
        <v>0.26595744680851047</v>
      </c>
      <c r="Q20">
        <f>_xlfn.LOGNORM.DIST('[1]HUNTER-500-None-Benign-Trust-No'!$E$13,V20,W20,TRUE)</f>
        <v>0.8194133705915152</v>
      </c>
      <c r="R20">
        <f t="shared" si="5"/>
        <v>43.58581758465504</v>
      </c>
      <c r="S20">
        <f>R20-'[2]Hostile-No IDS'!M20</f>
        <v>43.095124695672105</v>
      </c>
      <c r="U20">
        <f t="shared" si="4"/>
        <v>4309.5124695672102</v>
      </c>
      <c r="V20">
        <v>5.8452600847642699</v>
      </c>
      <c r="W20">
        <v>1.4534592726323601</v>
      </c>
      <c r="X20">
        <v>1364.75431451744</v>
      </c>
      <c r="Y20">
        <v>46.808510638297797</v>
      </c>
    </row>
    <row r="21" spans="1:25" x14ac:dyDescent="0.45">
      <c r="A21">
        <v>69</v>
      </c>
      <c r="B21">
        <v>5</v>
      </c>
      <c r="C21">
        <v>1</v>
      </c>
      <c r="D21">
        <v>10</v>
      </c>
      <c r="E21">
        <v>1016.0839999999999</v>
      </c>
      <c r="F21">
        <v>0</v>
      </c>
      <c r="G21">
        <v>395</v>
      </c>
      <c r="H21" t="b">
        <v>0</v>
      </c>
      <c r="I21">
        <v>55.865921787709397</v>
      </c>
      <c r="J21">
        <v>3.294</v>
      </c>
      <c r="K21">
        <v>9.3480000000000008</v>
      </c>
      <c r="L21">
        <v>1.552</v>
      </c>
      <c r="M21">
        <f t="shared" si="0"/>
        <v>30482.519999999997</v>
      </c>
      <c r="N21">
        <f t="shared" si="1"/>
        <v>499.9999999999979</v>
      </c>
      <c r="O21" s="2">
        <f t="shared" si="2"/>
        <v>60.965040000000251</v>
      </c>
      <c r="P21">
        <f t="shared" si="3"/>
        <v>0.27932960893854697</v>
      </c>
      <c r="Q21">
        <f>_xlfn.LOGNORM.DIST('[1]HUNTER-500-None-Benign-Trust-No'!$E$13,V21,W21,TRUE)</f>
        <v>0.79363005162196365</v>
      </c>
      <c r="R21">
        <f t="shared" si="5"/>
        <v>44.336874392288394</v>
      </c>
      <c r="S21">
        <f>R21-'[2]Hostile-No IDS'!M21</f>
        <v>43.872904513229763</v>
      </c>
      <c r="U21">
        <f t="shared" si="4"/>
        <v>4387.290451322976</v>
      </c>
      <c r="V21">
        <v>5.9410758984030503</v>
      </c>
      <c r="W21">
        <v>1.5033716793892899</v>
      </c>
      <c r="X21">
        <v>1410.8581766191301</v>
      </c>
      <c r="Y21">
        <v>44.134078212290497</v>
      </c>
    </row>
    <row r="22" spans="1:25" x14ac:dyDescent="0.45">
      <c r="A22">
        <v>79</v>
      </c>
      <c r="B22">
        <v>5</v>
      </c>
      <c r="C22">
        <v>1</v>
      </c>
      <c r="D22">
        <v>10</v>
      </c>
      <c r="E22">
        <v>915.37599999999998</v>
      </c>
      <c r="F22">
        <v>0</v>
      </c>
      <c r="G22">
        <v>459</v>
      </c>
      <c r="H22" t="b">
        <v>0</v>
      </c>
      <c r="I22">
        <v>52.137643378519201</v>
      </c>
      <c r="J22">
        <v>3.1640000000000001</v>
      </c>
      <c r="K22">
        <v>10.125999999999999</v>
      </c>
      <c r="L22">
        <v>1.454</v>
      </c>
      <c r="M22">
        <f t="shared" si="0"/>
        <v>27461.279999999999</v>
      </c>
      <c r="N22">
        <f t="shared" si="1"/>
        <v>499.99999999999829</v>
      </c>
      <c r="O22" s="2">
        <f t="shared" si="2"/>
        <v>54.922560000000182</v>
      </c>
      <c r="P22">
        <f t="shared" si="3"/>
        <v>0.26068821689259603</v>
      </c>
      <c r="Q22">
        <f>_xlfn.LOGNORM.DIST('[1]HUNTER-500-None-Benign-Trust-No'!$E$13,V22,W22,TRUE)</f>
        <v>0.81857500775191527</v>
      </c>
      <c r="R22">
        <f t="shared" si="5"/>
        <v>42.678571832737951</v>
      </c>
      <c r="S22">
        <f>R22-'[2]Hostile-No IDS'!M22</f>
        <v>42.185689705504949</v>
      </c>
      <c r="U22">
        <f t="shared" si="4"/>
        <v>4218.5689705504947</v>
      </c>
      <c r="V22">
        <v>5.7977327758139499</v>
      </c>
      <c r="W22">
        <v>1.5107756141186499</v>
      </c>
      <c r="X22">
        <v>1267.7292682663899</v>
      </c>
      <c r="Y22">
        <v>47.8623566214807</v>
      </c>
    </row>
    <row r="23" spans="1:25" x14ac:dyDescent="0.45">
      <c r="A23">
        <v>89</v>
      </c>
      <c r="B23">
        <v>5</v>
      </c>
      <c r="C23">
        <v>1</v>
      </c>
      <c r="D23">
        <v>10</v>
      </c>
      <c r="E23">
        <v>965.85599999999999</v>
      </c>
      <c r="F23">
        <v>0</v>
      </c>
      <c r="G23">
        <v>364</v>
      </c>
      <c r="H23" t="b">
        <v>0</v>
      </c>
      <c r="I23">
        <v>57.870370370370303</v>
      </c>
      <c r="J23">
        <v>3.1459999999999999</v>
      </c>
      <c r="K23">
        <v>12.276</v>
      </c>
      <c r="L23">
        <v>1.454</v>
      </c>
      <c r="M23">
        <f t="shared" si="0"/>
        <v>28975.68</v>
      </c>
      <c r="N23">
        <f t="shared" si="1"/>
        <v>499.99999999999869</v>
      </c>
      <c r="O23" s="2">
        <f t="shared" si="2"/>
        <v>57.95136000000015</v>
      </c>
      <c r="P23">
        <f t="shared" si="3"/>
        <v>0.28935185185185153</v>
      </c>
      <c r="Q23">
        <f>_xlfn.LOGNORM.DIST('[1]HUNTER-500-None-Benign-Trust-No'!$E$13,V23,W23,TRUE)</f>
        <v>0.81652991317347912</v>
      </c>
      <c r="R23">
        <f t="shared" si="5"/>
        <v>47.252888493835542</v>
      </c>
      <c r="S23">
        <f>R23-'[2]Hostile-No IDS'!M23</f>
        <v>46.84819974155613</v>
      </c>
      <c r="U23">
        <f t="shared" si="4"/>
        <v>4684.8199741556127</v>
      </c>
      <c r="V23">
        <v>5.7923865466875499</v>
      </c>
      <c r="W23">
        <v>1.5296422123176601</v>
      </c>
      <c r="X23">
        <v>1582.63010186925</v>
      </c>
      <c r="Y23">
        <v>42.129629629629598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E47E6D73-FB9B-4837-85AF-EF1A04BC5A7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'Hostile IDS'!S2:S2</xm:f>
              <xm:sqref>T2</xm:sqref>
            </x14:sparkline>
            <x14:sparkline>
              <xm:f>'Hostile IDS'!S3:S3</xm:f>
              <xm:sqref>T3</xm:sqref>
            </x14:sparkline>
            <x14:sparkline>
              <xm:f>'Hostile IDS'!S4:S4</xm:f>
              <xm:sqref>T4</xm:sqref>
            </x14:sparkline>
            <x14:sparkline>
              <xm:f>'Hostile IDS'!S5:S5</xm:f>
              <xm:sqref>T5</xm:sqref>
            </x14:sparkline>
            <x14:sparkline>
              <xm:f>'Hostile IDS'!S6:S6</xm:f>
              <xm:sqref>T6</xm:sqref>
            </x14:sparkline>
            <x14:sparkline>
              <xm:f>'Hostile IDS'!S7:S7</xm:f>
              <xm:sqref>T7</xm:sqref>
            </x14:sparkline>
            <x14:sparkline>
              <xm:f>'Hostile IDS'!S8:S8</xm:f>
              <xm:sqref>T8</xm:sqref>
            </x14:sparkline>
            <x14:sparkline>
              <xm:f>'Hostile IDS'!S9:S9</xm:f>
              <xm:sqref>T9</xm:sqref>
            </x14:sparkline>
            <x14:sparkline>
              <xm:f>'Hostile IDS'!S10:S10</xm:f>
              <xm:sqref>T10</xm:sqref>
            </x14:sparkline>
            <x14:sparkline>
              <xm:f>'Hostile IDS'!S11:S11</xm:f>
              <xm:sqref>T11</xm:sqref>
            </x14:sparkline>
            <x14:sparkline>
              <xm:f>'Hostile IDS'!S12:S12</xm:f>
              <xm:sqref>T12</xm:sqref>
            </x14:sparkline>
          </x14:sparklines>
        </x14:sparklineGroup>
        <x14:sparklineGroup type="stacked" displayEmptyCellsAs="gap" negative="1" xr2:uid="{3A0E82D0-7604-4F88-81DD-52FC0F0CFE3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'Hostile IDS'!S13:S13</xm:f>
              <xm:sqref>T13</xm:sqref>
            </x14:sparkline>
            <x14:sparkline>
              <xm:f>'Hostile IDS'!S14:S14</xm:f>
              <xm:sqref>T14</xm:sqref>
            </x14:sparkline>
            <x14:sparkline>
              <xm:f>'Hostile IDS'!S15:S15</xm:f>
              <xm:sqref>T15</xm:sqref>
            </x14:sparkline>
            <x14:sparkline>
              <xm:f>'Hostile IDS'!S16:S16</xm:f>
              <xm:sqref>T16</xm:sqref>
            </x14:sparkline>
            <x14:sparkline>
              <xm:f>'Hostile IDS'!S17:S17</xm:f>
              <xm:sqref>T17</xm:sqref>
            </x14:sparkline>
            <x14:sparkline>
              <xm:f>'Hostile IDS'!S18:S18</xm:f>
              <xm:sqref>T18</xm:sqref>
            </x14:sparkline>
            <x14:sparkline>
              <xm:f>'Hostile IDS'!S19:S19</xm:f>
              <xm:sqref>T19</xm:sqref>
            </x14:sparkline>
            <x14:sparkline>
              <xm:f>'Hostile IDS'!S20:S20</xm:f>
              <xm:sqref>T20</xm:sqref>
            </x14:sparkline>
            <x14:sparkline>
              <xm:f>'Hostile IDS'!S21:S21</xm:f>
              <xm:sqref>T21</xm:sqref>
            </x14:sparkline>
            <x14:sparkline>
              <xm:f>'Hostile IDS'!S22:S22</xm:f>
              <xm:sqref>T22</xm:sqref>
            </x14:sparkline>
            <x14:sparkline>
              <xm:f>'Hostile IDS'!S23:S23</xm:f>
              <xm:sqref>T23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C00000"/>
  </sheetPr>
  <dimension ref="A1:X100"/>
  <sheetViews>
    <sheetView zoomScale="70" zoomScaleNormal="70" workbookViewId="0">
      <pane ySplit="1" topLeftCell="A2" activePane="bottomLeft" state="frozen"/>
      <selection activeCell="C1" sqref="C1"/>
      <selection pane="bottomLeft" activeCell="R56" sqref="R56"/>
    </sheetView>
  </sheetViews>
  <sheetFormatPr defaultRowHeight="14.25" x14ac:dyDescent="0.45"/>
  <cols>
    <col min="4" max="4" width="17.46484375" customWidth="1"/>
    <col min="5" max="5" width="13.19921875" bestFit="1" customWidth="1"/>
    <col min="6" max="6" width="16.9296875" bestFit="1" customWidth="1"/>
    <col min="7" max="7" width="11.73046875" bestFit="1" customWidth="1"/>
    <col min="8" max="10" width="11.73046875" customWidth="1"/>
    <col min="11" max="11" width="9" bestFit="1" customWidth="1"/>
    <col min="12" max="12" width="13.59765625" bestFit="1" customWidth="1"/>
    <col min="13" max="13" width="11.73046875" bestFit="1" customWidth="1"/>
    <col min="14" max="14" width="11.73046875" customWidth="1"/>
    <col min="15" max="15" width="15.73046875" bestFit="1" customWidth="1"/>
    <col min="16" max="16" width="16.53125" bestFit="1" customWidth="1"/>
    <col min="17" max="17" width="27.19921875" bestFit="1" customWidth="1"/>
    <col min="18" max="18" width="24.19921875" bestFit="1" customWidth="1"/>
    <col min="19" max="19" width="24.46484375" bestFit="1" customWidth="1"/>
    <col min="20" max="20" width="24.46484375" customWidth="1"/>
    <col min="21" max="21" width="24.86328125" bestFit="1" customWidth="1"/>
    <col min="22" max="22" width="10.33203125" bestFit="1" customWidth="1"/>
    <col min="23" max="23" width="23.9296875" bestFit="1" customWidth="1"/>
  </cols>
  <sheetData>
    <row r="1" spans="1:24" s="1" customFormat="1" x14ac:dyDescent="0.45">
      <c r="A1" s="1" t="s">
        <v>0</v>
      </c>
      <c r="B1" s="1" t="s">
        <v>1</v>
      </c>
      <c r="C1" s="1" t="s">
        <v>3</v>
      </c>
      <c r="D1" s="1" t="s">
        <v>4</v>
      </c>
      <c r="E1" s="1" t="s">
        <v>6</v>
      </c>
      <c r="F1" s="1" t="s">
        <v>9</v>
      </c>
      <c r="G1" s="1" t="s">
        <v>10</v>
      </c>
      <c r="H1" s="1" t="s">
        <v>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32</v>
      </c>
      <c r="S1" s="1" t="s">
        <v>26</v>
      </c>
      <c r="T1" s="1" t="s">
        <v>35</v>
      </c>
      <c r="U1" s="1" t="s">
        <v>27</v>
      </c>
      <c r="V1" s="1" t="s">
        <v>28</v>
      </c>
      <c r="W1" s="1" t="s">
        <v>30</v>
      </c>
    </row>
    <row r="2" spans="1:24" hidden="1" x14ac:dyDescent="0.45">
      <c r="A2">
        <v>0</v>
      </c>
      <c r="B2">
        <v>1</v>
      </c>
      <c r="C2">
        <v>5</v>
      </c>
      <c r="D2">
        <v>423.28399999999999</v>
      </c>
      <c r="E2">
        <v>128</v>
      </c>
      <c r="F2" t="b">
        <v>0</v>
      </c>
      <c r="G2">
        <v>79.617834394904406</v>
      </c>
      <c r="H2">
        <v>789.13047156112998</v>
      </c>
      <c r="I2">
        <v>4.9061822350295898</v>
      </c>
      <c r="J2">
        <v>1.5251980755910499</v>
      </c>
      <c r="K2">
        <f t="shared" ref="K2:K33" si="0">D2*30</f>
        <v>12698.52</v>
      </c>
      <c r="L2">
        <f t="shared" ref="L2:L33" si="1">(E2*(G2/100))/(1-(G2/100))</f>
        <v>499.99999999999841</v>
      </c>
      <c r="M2">
        <f t="shared" ref="M2:M5" si="2">K2/L2</f>
        <v>25.397040000000082</v>
      </c>
      <c r="N2">
        <f t="shared" ref="N2:N33" si="3">0.5*(G2/100)</f>
        <v>0.39808917197452204</v>
      </c>
      <c r="O2">
        <f>G2-'[3]OLD-None-Hostile-No Trust201'!$G$2</f>
        <v>-20.382165605095594</v>
      </c>
      <c r="P2">
        <f>M2-'[3]OLD-None-Hostile-No Trust201'!$D$2</f>
        <v>-654.60295999999994</v>
      </c>
      <c r="Q2">
        <f>'[3]OLD-None-Hostile-No Trust201'!$D$2/'Hostile- Trust'!M2</f>
        <v>26.7747737531617</v>
      </c>
      <c r="R2" t="e">
        <f>_xlfn.LOGNORM.DIST(M2,'[3]Hostile- Trust'!Q2,'[3]Hostile- Trust'!R2,TRUE)</f>
        <v>#NUM!</v>
      </c>
      <c r="S2" t="e">
        <f>R2*('[3]Hostile- Trust'!O2/100)</f>
        <v>#NUM!</v>
      </c>
      <c r="U2" t="e">
        <f>(0.5*(Q2/100))-S2</f>
        <v>#NUM!</v>
      </c>
      <c r="W2">
        <f>'[3]Hostile- Trust'!O2</f>
        <v>25.397040000000082</v>
      </c>
      <c r="X2" t="e">
        <f>U2*100</f>
        <v>#NUM!</v>
      </c>
    </row>
    <row r="3" spans="1:24" hidden="1" x14ac:dyDescent="0.45">
      <c r="A3">
        <v>1</v>
      </c>
      <c r="B3">
        <v>1</v>
      </c>
      <c r="C3">
        <v>5</v>
      </c>
      <c r="D3">
        <v>441.55599999999998</v>
      </c>
      <c r="E3">
        <v>117</v>
      </c>
      <c r="F3" t="b">
        <v>0</v>
      </c>
      <c r="G3">
        <v>81.037277147487799</v>
      </c>
      <c r="H3">
        <v>950.27894589642904</v>
      </c>
      <c r="I3">
        <v>4.8645025278499503</v>
      </c>
      <c r="J3">
        <v>1.56159377336584</v>
      </c>
      <c r="K3">
        <f t="shared" si="0"/>
        <v>13246.68</v>
      </c>
      <c r="L3">
        <f t="shared" si="1"/>
        <v>499.99999999999841</v>
      </c>
      <c r="M3">
        <f t="shared" si="2"/>
        <v>26.493360000000084</v>
      </c>
      <c r="N3">
        <f t="shared" si="3"/>
        <v>0.40518638573743898</v>
      </c>
      <c r="O3">
        <f>G3-'[3]OLD-None-Hostile-No Trust201'!$G$2</f>
        <v>-18.962722852512201</v>
      </c>
      <c r="P3">
        <f>M3-'[3]OLD-None-Hostile-No Trust201'!$D$2</f>
        <v>-653.50663999999995</v>
      </c>
      <c r="Q3">
        <f>'[3]OLD-None-Hostile-No Trust201'!$D$2/'Hostile- Trust'!M3</f>
        <v>25.666808589019958</v>
      </c>
    </row>
    <row r="4" spans="1:24" hidden="1" x14ac:dyDescent="0.45">
      <c r="A4">
        <v>10</v>
      </c>
      <c r="B4">
        <v>1</v>
      </c>
      <c r="C4">
        <v>5</v>
      </c>
      <c r="D4">
        <v>210.84200000000001</v>
      </c>
      <c r="E4">
        <v>114</v>
      </c>
      <c r="F4" t="b">
        <v>0</v>
      </c>
      <c r="G4">
        <v>81.433224755700294</v>
      </c>
      <c r="H4">
        <v>457.21215090795101</v>
      </c>
      <c r="I4">
        <v>4.2993394648383996</v>
      </c>
      <c r="J4">
        <v>1.3313497828794101</v>
      </c>
      <c r="K4">
        <f t="shared" si="0"/>
        <v>6325.26</v>
      </c>
      <c r="L4">
        <f t="shared" si="1"/>
        <v>499.99999999999903</v>
      </c>
      <c r="M4">
        <f t="shared" si="2"/>
        <v>12.650520000000025</v>
      </c>
      <c r="N4">
        <f t="shared" si="3"/>
        <v>0.40716612377850148</v>
      </c>
      <c r="O4">
        <f>G4-'[3]OLD-None-Hostile-No Trust201'!$G$2</f>
        <v>-18.566775244299706</v>
      </c>
      <c r="P4">
        <f>M4-'[3]OLD-None-Hostile-No Trust201'!$D$2</f>
        <v>-667.34947999999997</v>
      </c>
      <c r="Q4">
        <f>'[3]OLD-None-Hostile-No Trust201'!$D$2/'Hostile- Trust'!M4</f>
        <v>53.752731113029242</v>
      </c>
    </row>
    <row r="5" spans="1:24" hidden="1" x14ac:dyDescent="0.45">
      <c r="A5">
        <v>20</v>
      </c>
      <c r="B5">
        <v>1</v>
      </c>
      <c r="C5">
        <v>5</v>
      </c>
      <c r="D5">
        <v>103.804</v>
      </c>
      <c r="E5">
        <v>135</v>
      </c>
      <c r="F5" t="b">
        <v>0</v>
      </c>
      <c r="G5">
        <v>78.740157480314906</v>
      </c>
      <c r="H5">
        <v>190.37366900835701</v>
      </c>
      <c r="I5">
        <v>3.8704049795132098</v>
      </c>
      <c r="J5">
        <v>1.1044429353529901</v>
      </c>
      <c r="K5">
        <f t="shared" si="0"/>
        <v>3114.12</v>
      </c>
      <c r="L5">
        <f t="shared" si="1"/>
        <v>499.99999999999847</v>
      </c>
      <c r="M5">
        <f t="shared" si="2"/>
        <v>6.2282400000000191</v>
      </c>
      <c r="N5">
        <f t="shared" si="3"/>
        <v>0.39370078740157455</v>
      </c>
      <c r="O5">
        <f>G5-'[3]OLD-None-Hostile-No Trust201'!$G$2</f>
        <v>-21.259842519685094</v>
      </c>
      <c r="P5">
        <f>M5-'[3]OLD-None-Hostile-No Trust201'!$D$2</f>
        <v>-673.77175999999997</v>
      </c>
      <c r="Q5">
        <f>'[3]OLD-None-Hostile-No Trust201'!$D$2/'Hostile- Trust'!M5</f>
        <v>109.18012151105255</v>
      </c>
    </row>
    <row r="6" spans="1:24" hidden="1" x14ac:dyDescent="0.45">
      <c r="A6">
        <v>30</v>
      </c>
      <c r="B6">
        <v>1</v>
      </c>
      <c r="C6">
        <v>5</v>
      </c>
      <c r="D6">
        <v>55.456000000000003</v>
      </c>
      <c r="E6">
        <v>115</v>
      </c>
      <c r="F6" t="b">
        <v>0</v>
      </c>
      <c r="G6">
        <v>81.300813008130007</v>
      </c>
      <c r="H6">
        <v>86.897309214367397</v>
      </c>
      <c r="I6">
        <v>3.5431028511092899</v>
      </c>
      <c r="J6">
        <v>0.84352508072496102</v>
      </c>
      <c r="K6">
        <f t="shared" si="0"/>
        <v>1663.68</v>
      </c>
      <c r="L6">
        <f t="shared" si="1"/>
        <v>499.99999999999739</v>
      </c>
      <c r="M6">
        <f t="shared" ref="M6:M37" si="4">IF(G6=0, 0,K6/L6)</f>
        <v>3.3273600000000174</v>
      </c>
      <c r="N6">
        <f t="shared" si="3"/>
        <v>0.40650406504065001</v>
      </c>
      <c r="O6">
        <f>G6-'[3]OLD-None-Hostile-No Trust201'!$G$2</f>
        <v>-18.699186991869993</v>
      </c>
      <c r="P6">
        <f>M6-'[3]OLD-None-Hostile-No Trust201'!$D$2</f>
        <v>-676.67264</v>
      </c>
      <c r="Q6">
        <f>'[3]OLD-None-Hostile-No Trust201'!$D$2/'Hostile- Trust'!M6</f>
        <v>204.36622427389776</v>
      </c>
    </row>
    <row r="7" spans="1:24" hidden="1" x14ac:dyDescent="0.45">
      <c r="A7">
        <v>40</v>
      </c>
      <c r="B7">
        <v>1</v>
      </c>
      <c r="C7">
        <v>5</v>
      </c>
      <c r="D7">
        <v>47.948</v>
      </c>
      <c r="E7">
        <v>101</v>
      </c>
      <c r="F7" t="b">
        <v>0</v>
      </c>
      <c r="G7">
        <v>83.194675540765303</v>
      </c>
      <c r="H7">
        <v>69.098411537125003</v>
      </c>
      <c r="I7">
        <v>3.4318261901992901</v>
      </c>
      <c r="J7">
        <v>0.80990990166168797</v>
      </c>
      <c r="K7">
        <f t="shared" si="0"/>
        <v>1438.44</v>
      </c>
      <c r="L7">
        <f t="shared" si="1"/>
        <v>499.99999999999699</v>
      </c>
      <c r="M7">
        <f t="shared" si="4"/>
        <v>2.8768800000000176</v>
      </c>
      <c r="N7">
        <f t="shared" si="3"/>
        <v>0.41597337770382653</v>
      </c>
      <c r="O7">
        <f>G7-'[3]OLD-None-Hostile-No Trust201'!$G$2</f>
        <v>-16.805324459234697</v>
      </c>
      <c r="P7">
        <f>M7-'[3]OLD-None-Hostile-No Trust201'!$D$2</f>
        <v>-677.12311999999997</v>
      </c>
      <c r="Q7">
        <f>'[3]OLD-None-Hostile-No Trust201'!$D$2/'Hostile- Trust'!M7</f>
        <v>236.36717555129022</v>
      </c>
    </row>
    <row r="8" spans="1:24" hidden="1" x14ac:dyDescent="0.45">
      <c r="A8">
        <v>50</v>
      </c>
      <c r="B8">
        <v>1</v>
      </c>
      <c r="C8">
        <v>5</v>
      </c>
      <c r="D8">
        <v>33.997999999999998</v>
      </c>
      <c r="E8">
        <v>92</v>
      </c>
      <c r="F8" t="b">
        <v>0</v>
      </c>
      <c r="G8">
        <v>84.459459459459396</v>
      </c>
      <c r="H8">
        <v>36.992253914831899</v>
      </c>
      <c r="I8">
        <v>3.2498421808433302</v>
      </c>
      <c r="J8">
        <v>0.64903908363771501</v>
      </c>
      <c r="K8">
        <f t="shared" si="0"/>
        <v>1019.9399999999999</v>
      </c>
      <c r="L8">
        <f t="shared" si="1"/>
        <v>499.99999999999756</v>
      </c>
      <c r="M8">
        <f t="shared" si="4"/>
        <v>2.0398800000000099</v>
      </c>
      <c r="N8">
        <f t="shared" si="3"/>
        <v>0.42229729729729698</v>
      </c>
      <c r="O8">
        <f>G8-'[3]OLD-None-Hostile-No Trust201'!$G$2</f>
        <v>-15.540540540540604</v>
      </c>
      <c r="P8">
        <f>M8-'[3]OLD-None-Hostile-No Trust201'!$D$2</f>
        <v>-677.96011999999996</v>
      </c>
      <c r="Q8">
        <f>'[3]OLD-None-Hostile-No Trust201'!$D$2/'Hostile- Trust'!M8</f>
        <v>333.35294232993937</v>
      </c>
    </row>
    <row r="9" spans="1:24" hidden="1" x14ac:dyDescent="0.45">
      <c r="A9">
        <v>60</v>
      </c>
      <c r="B9">
        <v>1</v>
      </c>
      <c r="C9">
        <v>5</v>
      </c>
      <c r="D9">
        <v>26.603999999999999</v>
      </c>
      <c r="E9">
        <v>69</v>
      </c>
      <c r="F9" t="b">
        <v>0</v>
      </c>
      <c r="G9">
        <v>87.873462214411205</v>
      </c>
      <c r="H9">
        <v>26.896356854117698</v>
      </c>
      <c r="I9">
        <v>3.10276160163599</v>
      </c>
      <c r="J9">
        <v>0.51254424216266503</v>
      </c>
      <c r="K9">
        <f t="shared" si="0"/>
        <v>798.12</v>
      </c>
      <c r="L9">
        <f t="shared" si="1"/>
        <v>499.9999999999979</v>
      </c>
      <c r="M9">
        <f t="shared" si="4"/>
        <v>1.5962400000000068</v>
      </c>
      <c r="N9">
        <f t="shared" si="3"/>
        <v>0.43936731107205601</v>
      </c>
      <c r="O9">
        <f>G9-'[3]OLD-None-Hostile-No Trust201'!$G$2</f>
        <v>-12.126537785588795</v>
      </c>
      <c r="P9">
        <f>M9-'[3]OLD-None-Hostile-No Trust201'!$D$2</f>
        <v>-678.40376000000003</v>
      </c>
      <c r="Q9">
        <f>'[3]OLD-None-Hostile-No Trust201'!$D$2/'Hostile- Trust'!M9</f>
        <v>426.00110259108726</v>
      </c>
    </row>
    <row r="10" spans="1:24" hidden="1" x14ac:dyDescent="0.45">
      <c r="A10">
        <v>70</v>
      </c>
      <c r="B10">
        <v>1</v>
      </c>
      <c r="C10">
        <v>5</v>
      </c>
      <c r="D10">
        <v>24.257999999999999</v>
      </c>
      <c r="E10">
        <v>60</v>
      </c>
      <c r="F10" t="b">
        <v>0</v>
      </c>
      <c r="G10">
        <v>89.285714285714207</v>
      </c>
      <c r="H10">
        <v>16.6385431524659</v>
      </c>
      <c r="I10">
        <v>3.0560430699096299</v>
      </c>
      <c r="J10">
        <v>0.46176208411798397</v>
      </c>
      <c r="K10">
        <f t="shared" si="0"/>
        <v>727.74</v>
      </c>
      <c r="L10">
        <f t="shared" si="1"/>
        <v>499.99999999999557</v>
      </c>
      <c r="M10">
        <f t="shared" si="4"/>
        <v>1.455480000000013</v>
      </c>
      <c r="N10">
        <f t="shared" si="3"/>
        <v>0.44642857142857101</v>
      </c>
      <c r="O10">
        <f>G10-'[3]OLD-None-Hostile-No Trust201'!$G$2</f>
        <v>-10.714285714285793</v>
      </c>
      <c r="P10">
        <f>M10-'[3]OLD-None-Hostile-No Trust201'!$D$2</f>
        <v>-678.54452000000003</v>
      </c>
      <c r="Q10">
        <f>'[3]OLD-None-Hostile-No Trust201'!$D$2/'Hostile- Trust'!M10</f>
        <v>467.19982411300322</v>
      </c>
    </row>
    <row r="11" spans="1:24" hidden="1" x14ac:dyDescent="0.45">
      <c r="A11">
        <v>80</v>
      </c>
      <c r="B11">
        <v>1</v>
      </c>
      <c r="C11">
        <v>5</v>
      </c>
      <c r="D11">
        <v>22.085999999999999</v>
      </c>
      <c r="E11">
        <v>52</v>
      </c>
      <c r="F11" t="b">
        <v>0</v>
      </c>
      <c r="G11">
        <v>90.579710144927503</v>
      </c>
      <c r="H11">
        <v>12.312017525617</v>
      </c>
      <c r="I11">
        <v>2.9983173619869401</v>
      </c>
      <c r="J11">
        <v>0.40234747802239001</v>
      </c>
      <c r="K11">
        <f t="shared" si="0"/>
        <v>662.57999999999993</v>
      </c>
      <c r="L11">
        <f t="shared" si="1"/>
        <v>499.99999999999824</v>
      </c>
      <c r="M11">
        <f t="shared" si="4"/>
        <v>1.3251600000000046</v>
      </c>
      <c r="N11">
        <f t="shared" si="3"/>
        <v>0.45289855072463753</v>
      </c>
      <c r="O11">
        <f>G11-'[3]OLD-None-Hostile-No Trust201'!$G$2</f>
        <v>-9.4202898550724967</v>
      </c>
      <c r="P11">
        <f>M11-'[3]OLD-None-Hostile-No Trust201'!$D$2</f>
        <v>-678.67484000000002</v>
      </c>
      <c r="Q11">
        <f>'[3]OLD-None-Hostile-No Trust201'!$D$2/'Hostile- Trust'!M11</f>
        <v>513.14558242023429</v>
      </c>
    </row>
    <row r="12" spans="1:24" hidden="1" x14ac:dyDescent="0.45">
      <c r="A12">
        <v>90</v>
      </c>
      <c r="B12">
        <v>1</v>
      </c>
      <c r="C12">
        <v>5</v>
      </c>
      <c r="D12">
        <v>20.167999999999999</v>
      </c>
      <c r="E12">
        <v>48</v>
      </c>
      <c r="F12" t="b">
        <v>0</v>
      </c>
      <c r="G12">
        <v>91.240875912408697</v>
      </c>
      <c r="H12">
        <v>10.1420658151086</v>
      </c>
      <c r="I12">
        <v>2.9315551795283699</v>
      </c>
      <c r="J12">
        <v>0.34666777946056598</v>
      </c>
      <c r="K12">
        <f t="shared" si="0"/>
        <v>605.04</v>
      </c>
      <c r="L12">
        <f t="shared" si="1"/>
        <v>499.99999999999585</v>
      </c>
      <c r="M12">
        <f t="shared" si="4"/>
        <v>1.21008000000001</v>
      </c>
      <c r="N12">
        <f t="shared" si="3"/>
        <v>0.45620437956204346</v>
      </c>
      <c r="O12">
        <f>G12-'[3]OLD-None-Hostile-No Trust201'!$G$2</f>
        <v>-8.759124087591303</v>
      </c>
      <c r="P12">
        <f>M12-'[3]OLD-None-Hostile-No Trust201'!$D$2</f>
        <v>-678.78991999999994</v>
      </c>
      <c r="Q12">
        <f>'[3]OLD-None-Hostile-No Trust201'!$D$2/'Hostile- Trust'!M12</f>
        <v>561.9463175988318</v>
      </c>
    </row>
    <row r="13" spans="1:24" hidden="1" x14ac:dyDescent="0.45">
      <c r="A13">
        <v>0</v>
      </c>
      <c r="B13">
        <v>5</v>
      </c>
      <c r="C13">
        <v>5</v>
      </c>
      <c r="D13">
        <v>193.35</v>
      </c>
      <c r="E13">
        <v>455</v>
      </c>
      <c r="F13" t="b">
        <v>0</v>
      </c>
      <c r="G13">
        <v>52.3560209424083</v>
      </c>
      <c r="H13">
        <v>371.14356601345702</v>
      </c>
      <c r="I13">
        <v>4.2969553762879302</v>
      </c>
      <c r="J13">
        <v>1.3028100735888899</v>
      </c>
      <c r="K13">
        <f t="shared" si="0"/>
        <v>5800.5</v>
      </c>
      <c r="L13">
        <f t="shared" si="1"/>
        <v>499.99999999999847</v>
      </c>
      <c r="M13">
        <f t="shared" si="4"/>
        <v>11.601000000000036</v>
      </c>
      <c r="N13">
        <f t="shared" si="3"/>
        <v>0.26178010471204149</v>
      </c>
      <c r="O13">
        <f>G13-'[3]OLD-None-Hostile-No Trust201'!$G$2</f>
        <v>-47.6439790575917</v>
      </c>
      <c r="P13">
        <f>M13-'[3]OLD-None-Hostile-No Trust201'!$D$2</f>
        <v>-668.399</v>
      </c>
      <c r="Q13">
        <f>'[3]OLD-None-Hostile-No Trust201'!$D$2/'Hostile- Trust'!M13</f>
        <v>58.615636583053004</v>
      </c>
    </row>
    <row r="14" spans="1:24" hidden="1" x14ac:dyDescent="0.45">
      <c r="A14">
        <v>1</v>
      </c>
      <c r="B14">
        <v>5</v>
      </c>
      <c r="C14">
        <v>5</v>
      </c>
      <c r="D14">
        <v>142.298</v>
      </c>
      <c r="E14">
        <v>456</v>
      </c>
      <c r="F14" t="b">
        <v>0</v>
      </c>
      <c r="G14">
        <v>52.301255230125498</v>
      </c>
      <c r="H14">
        <v>298.08532153366298</v>
      </c>
      <c r="I14">
        <v>4.0719283012918002</v>
      </c>
      <c r="J14">
        <v>1.2087466465505301</v>
      </c>
      <c r="K14">
        <f t="shared" si="0"/>
        <v>4268.9400000000005</v>
      </c>
      <c r="L14">
        <f t="shared" si="1"/>
        <v>499.99999999999949</v>
      </c>
      <c r="M14">
        <f t="shared" si="4"/>
        <v>8.5378800000000101</v>
      </c>
      <c r="N14">
        <f t="shared" si="3"/>
        <v>0.26150627615062749</v>
      </c>
      <c r="O14">
        <f>G14-'[3]OLD-None-Hostile-No Trust201'!$G$2</f>
        <v>-47.698744769874502</v>
      </c>
      <c r="P14">
        <f>M14-'[3]OLD-None-Hostile-No Trust201'!$D$2</f>
        <v>-671.46212000000003</v>
      </c>
      <c r="Q14">
        <f>'[3]OLD-None-Hostile-No Trust201'!$D$2/'Hostile- Trust'!M14</f>
        <v>79.645064114276522</v>
      </c>
    </row>
    <row r="15" spans="1:24" hidden="1" x14ac:dyDescent="0.45">
      <c r="A15">
        <v>10</v>
      </c>
      <c r="B15">
        <v>5</v>
      </c>
      <c r="C15">
        <v>5</v>
      </c>
      <c r="D15">
        <v>78.438000000000002</v>
      </c>
      <c r="E15">
        <v>482</v>
      </c>
      <c r="F15" t="b">
        <v>0</v>
      </c>
      <c r="G15">
        <v>50.916496945010103</v>
      </c>
      <c r="H15">
        <v>121.245334005214</v>
      </c>
      <c r="I15">
        <v>3.7081798023465198</v>
      </c>
      <c r="J15">
        <v>1.0317657337971999</v>
      </c>
      <c r="K15">
        <f t="shared" si="0"/>
        <v>2353.14</v>
      </c>
      <c r="L15">
        <f t="shared" si="1"/>
        <v>499.99999999999841</v>
      </c>
      <c r="M15">
        <f t="shared" si="4"/>
        <v>4.7062800000000147</v>
      </c>
      <c r="N15">
        <f t="shared" si="3"/>
        <v>0.25458248472505052</v>
      </c>
      <c r="O15">
        <f>G15-'[3]OLD-None-Hostile-No Trust201'!$G$2</f>
        <v>-49.083503054989897</v>
      </c>
      <c r="P15">
        <f>M15-'[3]OLD-None-Hostile-No Trust201'!$D$2</f>
        <v>-675.29372000000001</v>
      </c>
      <c r="Q15">
        <f>'[3]OLD-None-Hostile-No Trust201'!$D$2/'Hostile- Trust'!M15</f>
        <v>144.48779078167848</v>
      </c>
    </row>
    <row r="16" spans="1:24" hidden="1" x14ac:dyDescent="0.45">
      <c r="A16">
        <v>20</v>
      </c>
      <c r="B16">
        <v>5</v>
      </c>
      <c r="C16">
        <v>5</v>
      </c>
      <c r="D16">
        <v>48.408000000000001</v>
      </c>
      <c r="E16">
        <v>354</v>
      </c>
      <c r="F16" t="b">
        <v>0</v>
      </c>
      <c r="G16">
        <v>58.548009367681402</v>
      </c>
      <c r="H16">
        <v>77.055412588723698</v>
      </c>
      <c r="I16">
        <v>3.41141266186558</v>
      </c>
      <c r="J16">
        <v>0.82563373089029501</v>
      </c>
      <c r="K16">
        <f t="shared" si="0"/>
        <v>1452.24</v>
      </c>
      <c r="L16">
        <f t="shared" si="1"/>
        <v>499.9999999999979</v>
      </c>
      <c r="M16">
        <f t="shared" si="4"/>
        <v>2.9044800000000124</v>
      </c>
      <c r="N16">
        <f t="shared" si="3"/>
        <v>0.29274004683840699</v>
      </c>
      <c r="O16">
        <f>G16-'[3]OLD-None-Hostile-No Trust201'!$G$2</f>
        <v>-41.451990632318598</v>
      </c>
      <c r="P16">
        <f>M16-'[3]OLD-None-Hostile-No Trust201'!$D$2</f>
        <v>-677.09551999999996</v>
      </c>
      <c r="Q16">
        <f>'[3]OLD-None-Hostile-No Trust201'!$D$2/'Hostile- Trust'!M16</f>
        <v>234.12108191483401</v>
      </c>
    </row>
    <row r="17" spans="1:17" hidden="1" x14ac:dyDescent="0.45">
      <c r="A17">
        <v>30</v>
      </c>
      <c r="B17">
        <v>5</v>
      </c>
      <c r="C17">
        <v>5</v>
      </c>
      <c r="D17">
        <v>37.374000000000002</v>
      </c>
      <c r="E17">
        <v>390</v>
      </c>
      <c r="F17" t="b">
        <v>0</v>
      </c>
      <c r="G17">
        <v>56.179775280898802</v>
      </c>
      <c r="H17">
        <v>43.509266098992498</v>
      </c>
      <c r="I17">
        <v>3.3284538967060202</v>
      </c>
      <c r="J17">
        <v>0.67378140274473297</v>
      </c>
      <c r="K17">
        <f t="shared" si="0"/>
        <v>1121.22</v>
      </c>
      <c r="L17">
        <f t="shared" si="1"/>
        <v>499.99999999999852</v>
      </c>
      <c r="M17">
        <f t="shared" si="4"/>
        <v>2.2424400000000069</v>
      </c>
      <c r="N17">
        <f t="shared" si="3"/>
        <v>0.28089887640449401</v>
      </c>
      <c r="O17">
        <f>G17-'[3]OLD-None-Hostile-No Trust201'!$G$2</f>
        <v>-43.820224719101198</v>
      </c>
      <c r="P17">
        <f>M17-'[3]OLD-None-Hostile-No Trust201'!$D$2</f>
        <v>-677.75756000000001</v>
      </c>
      <c r="Q17">
        <f>'[3]OLD-None-Hostile-No Trust201'!$D$2/'Hostile- Trust'!M17</f>
        <v>303.24111235975005</v>
      </c>
    </row>
    <row r="18" spans="1:17" hidden="1" x14ac:dyDescent="0.45">
      <c r="A18">
        <v>40</v>
      </c>
      <c r="B18">
        <v>5</v>
      </c>
      <c r="C18">
        <v>5</v>
      </c>
      <c r="D18">
        <v>30.97</v>
      </c>
      <c r="E18">
        <v>358</v>
      </c>
      <c r="F18" t="b">
        <v>0</v>
      </c>
      <c r="G18">
        <v>58.2750582750582</v>
      </c>
      <c r="H18">
        <v>31.313546211706999</v>
      </c>
      <c r="I18">
        <v>3.2052800562500199</v>
      </c>
      <c r="J18">
        <v>0.58675969976061004</v>
      </c>
      <c r="K18">
        <f t="shared" si="0"/>
        <v>929.09999999999991</v>
      </c>
      <c r="L18">
        <f t="shared" si="1"/>
        <v>499.99999999999847</v>
      </c>
      <c r="M18">
        <f t="shared" si="4"/>
        <v>1.8582000000000056</v>
      </c>
      <c r="N18">
        <f t="shared" si="3"/>
        <v>0.291375291375291</v>
      </c>
      <c r="O18">
        <f>G18-'[3]OLD-None-Hostile-No Trust201'!$G$2</f>
        <v>-41.7249417249418</v>
      </c>
      <c r="P18">
        <f>M18-'[3]OLD-None-Hostile-No Trust201'!$D$2</f>
        <v>-678.14179999999999</v>
      </c>
      <c r="Q18">
        <f>'[3]OLD-None-Hostile-No Trust201'!$D$2/'Hostile- Trust'!M18</f>
        <v>365.94553869335806</v>
      </c>
    </row>
    <row r="19" spans="1:17" hidden="1" x14ac:dyDescent="0.45">
      <c r="A19">
        <v>50</v>
      </c>
      <c r="B19">
        <v>5</v>
      </c>
      <c r="C19">
        <v>5</v>
      </c>
      <c r="D19">
        <v>27.37</v>
      </c>
      <c r="E19">
        <v>290</v>
      </c>
      <c r="F19" t="b">
        <v>0</v>
      </c>
      <c r="G19">
        <v>63.291139240506297</v>
      </c>
      <c r="H19">
        <v>23.532459567724999</v>
      </c>
      <c r="I19">
        <v>3.1280007270628301</v>
      </c>
      <c r="J19">
        <v>0.52756152379219401</v>
      </c>
      <c r="K19">
        <f t="shared" si="0"/>
        <v>821.1</v>
      </c>
      <c r="L19">
        <f t="shared" si="1"/>
        <v>499.99999999999937</v>
      </c>
      <c r="M19">
        <f t="shared" si="4"/>
        <v>1.6422000000000021</v>
      </c>
      <c r="N19">
        <f t="shared" si="3"/>
        <v>0.3164556962025315</v>
      </c>
      <c r="O19">
        <f>G19-'[3]OLD-None-Hostile-No Trust201'!$G$2</f>
        <v>-36.708860759493703</v>
      </c>
      <c r="P19">
        <f>M19-'[3]OLD-None-Hostile-No Trust201'!$D$2</f>
        <v>-678.3578</v>
      </c>
      <c r="Q19">
        <f>'[3]OLD-None-Hostile-No Trust201'!$D$2/'Hostile- Trust'!M19</f>
        <v>414.07867494823961</v>
      </c>
    </row>
    <row r="20" spans="1:17" hidden="1" x14ac:dyDescent="0.45">
      <c r="A20">
        <v>60</v>
      </c>
      <c r="B20">
        <v>5</v>
      </c>
      <c r="C20">
        <v>5</v>
      </c>
      <c r="D20">
        <v>23.103999999999999</v>
      </c>
      <c r="E20">
        <v>365</v>
      </c>
      <c r="F20" t="b">
        <v>0</v>
      </c>
      <c r="G20">
        <v>57.803468208092397</v>
      </c>
      <c r="H20">
        <v>12.6507417384541</v>
      </c>
      <c r="I20">
        <v>3.03977364093446</v>
      </c>
      <c r="J20">
        <v>0.41588974410360302</v>
      </c>
      <c r="K20">
        <f t="shared" si="0"/>
        <v>693.12</v>
      </c>
      <c r="L20">
        <f t="shared" si="1"/>
        <v>499.99999999999829</v>
      </c>
      <c r="M20">
        <f t="shared" si="4"/>
        <v>1.3862400000000048</v>
      </c>
      <c r="N20">
        <f t="shared" si="3"/>
        <v>0.28901734104046201</v>
      </c>
      <c r="O20">
        <f>G20-'[3]OLD-None-Hostile-No Trust201'!$G$2</f>
        <v>-42.196531791907603</v>
      </c>
      <c r="P20">
        <f>M20-'[3]OLD-None-Hostile-No Trust201'!$D$2</f>
        <v>-678.61375999999996</v>
      </c>
      <c r="Q20">
        <f>'[3]OLD-None-Hostile-No Trust201'!$D$2/'Hostile- Trust'!M20</f>
        <v>490.53554939981365</v>
      </c>
    </row>
    <row r="21" spans="1:17" hidden="1" x14ac:dyDescent="0.45">
      <c r="A21">
        <v>70</v>
      </c>
      <c r="B21">
        <v>5</v>
      </c>
      <c r="C21">
        <v>5</v>
      </c>
      <c r="D21">
        <v>23.062000000000001</v>
      </c>
      <c r="E21">
        <v>304</v>
      </c>
      <c r="F21" t="b">
        <v>0</v>
      </c>
      <c r="G21">
        <v>62.189054726368099</v>
      </c>
      <c r="H21">
        <v>15.556547442690199</v>
      </c>
      <c r="I21">
        <v>3.02126997685611</v>
      </c>
      <c r="J21">
        <v>0.43256174481120302</v>
      </c>
      <c r="K21">
        <f t="shared" si="0"/>
        <v>691.86</v>
      </c>
      <c r="L21">
        <f t="shared" si="1"/>
        <v>499.99999999999869</v>
      </c>
      <c r="M21">
        <f t="shared" si="4"/>
        <v>1.3837200000000036</v>
      </c>
      <c r="N21">
        <f t="shared" si="3"/>
        <v>0.31094527363184049</v>
      </c>
      <c r="O21">
        <f>G21-'[3]OLD-None-Hostile-No Trust201'!$G$2</f>
        <v>-37.810945273631901</v>
      </c>
      <c r="P21">
        <f>M21-'[3]OLD-None-Hostile-No Trust201'!$D$2</f>
        <v>-678.61627999999996</v>
      </c>
      <c r="Q21">
        <f>'[3]OLD-None-Hostile-No Trust201'!$D$2/'Hostile- Trust'!M21</f>
        <v>491.42890180094111</v>
      </c>
    </row>
    <row r="22" spans="1:17" hidden="1" x14ac:dyDescent="0.45">
      <c r="A22">
        <v>80</v>
      </c>
      <c r="B22">
        <v>5</v>
      </c>
      <c r="C22">
        <v>5</v>
      </c>
      <c r="D22">
        <v>20.8</v>
      </c>
      <c r="E22">
        <v>277</v>
      </c>
      <c r="F22" t="b">
        <v>0</v>
      </c>
      <c r="G22">
        <v>64.350064350064301</v>
      </c>
      <c r="H22">
        <v>9.5091981628000006</v>
      </c>
      <c r="I22">
        <v>2.9651164541630002</v>
      </c>
      <c r="J22">
        <v>0.34831945954723997</v>
      </c>
      <c r="K22">
        <f t="shared" si="0"/>
        <v>624</v>
      </c>
      <c r="L22">
        <f t="shared" si="1"/>
        <v>499.99999999999886</v>
      </c>
      <c r="M22">
        <f t="shared" si="4"/>
        <v>1.2480000000000029</v>
      </c>
      <c r="N22">
        <f t="shared" si="3"/>
        <v>0.32175032175032148</v>
      </c>
      <c r="O22">
        <f>G22-'[3]OLD-None-Hostile-No Trust201'!$G$2</f>
        <v>-35.649935649935699</v>
      </c>
      <c r="P22">
        <f>M22-'[3]OLD-None-Hostile-No Trust201'!$D$2</f>
        <v>-678.75199999999995</v>
      </c>
      <c r="Q22">
        <f>'[3]OLD-None-Hostile-No Trust201'!$D$2/'Hostile- Trust'!M22</f>
        <v>544.87179487179367</v>
      </c>
    </row>
    <row r="23" spans="1:17" hidden="1" x14ac:dyDescent="0.45">
      <c r="A23">
        <v>90</v>
      </c>
      <c r="B23">
        <v>5</v>
      </c>
      <c r="C23">
        <v>5</v>
      </c>
      <c r="D23">
        <v>20.244</v>
      </c>
      <c r="E23">
        <v>252</v>
      </c>
      <c r="F23" t="b">
        <v>0</v>
      </c>
      <c r="G23">
        <v>66.489361702127596</v>
      </c>
      <c r="H23">
        <v>8.6272430500879391</v>
      </c>
      <c r="I23">
        <v>2.9479407169938199</v>
      </c>
      <c r="J23">
        <v>0.323839758484746</v>
      </c>
      <c r="K23">
        <f t="shared" si="0"/>
        <v>607.31999999999994</v>
      </c>
      <c r="L23">
        <f t="shared" si="1"/>
        <v>499.99999999999847</v>
      </c>
      <c r="M23">
        <f t="shared" si="4"/>
        <v>1.2146400000000035</v>
      </c>
      <c r="N23">
        <f t="shared" si="3"/>
        <v>0.33244680851063796</v>
      </c>
      <c r="O23">
        <f>G23-'[3]OLD-None-Hostile-No Trust201'!$G$2</f>
        <v>-33.510638297872404</v>
      </c>
      <c r="P23">
        <f>M23-'[3]OLD-None-Hostile-No Trust201'!$D$2</f>
        <v>-678.78535999999997</v>
      </c>
      <c r="Q23">
        <f>'[3]OLD-None-Hostile-No Trust201'!$D$2/'Hostile- Trust'!M23</f>
        <v>559.83665942172001</v>
      </c>
    </row>
    <row r="24" spans="1:17" hidden="1" x14ac:dyDescent="0.45">
      <c r="A24">
        <v>0</v>
      </c>
      <c r="B24">
        <v>10</v>
      </c>
      <c r="C24">
        <v>5</v>
      </c>
      <c r="D24">
        <v>109.950649350649</v>
      </c>
      <c r="E24">
        <v>500</v>
      </c>
      <c r="F24" t="b">
        <v>1</v>
      </c>
      <c r="G24">
        <v>43.502824858757002</v>
      </c>
      <c r="H24">
        <v>274.20422771297802</v>
      </c>
      <c r="I24">
        <v>3.80514527238513</v>
      </c>
      <c r="J24">
        <v>1.1312505219376401</v>
      </c>
      <c r="K24">
        <f t="shared" si="0"/>
        <v>3298.5194805194701</v>
      </c>
      <c r="L24">
        <f t="shared" si="1"/>
        <v>384.99999999999903</v>
      </c>
      <c r="M24">
        <f t="shared" si="4"/>
        <v>8.5675830662843602</v>
      </c>
      <c r="N24">
        <f t="shared" si="3"/>
        <v>0.217514124293785</v>
      </c>
      <c r="O24">
        <f>G24-'[3]OLD-None-Hostile-No Trust201'!$G$2</f>
        <v>-56.497175141242998</v>
      </c>
      <c r="P24">
        <f>M24-'[3]OLD-None-Hostile-No Trust201'!$D$2</f>
        <v>-671.43241693371567</v>
      </c>
      <c r="Q24">
        <f>'[3]OLD-None-Hostile-No Trust201'!$D$2/'Hostile- Trust'!M24</f>
        <v>79.368941595206081</v>
      </c>
    </row>
    <row r="25" spans="1:17" hidden="1" x14ac:dyDescent="0.45">
      <c r="A25">
        <v>1</v>
      </c>
      <c r="B25">
        <v>10</v>
      </c>
      <c r="C25">
        <v>5</v>
      </c>
      <c r="D25">
        <v>84.173913043478194</v>
      </c>
      <c r="E25">
        <v>500</v>
      </c>
      <c r="F25" t="b">
        <v>1</v>
      </c>
      <c r="G25">
        <v>39.1727493917274</v>
      </c>
      <c r="H25">
        <v>137.851338284702</v>
      </c>
      <c r="I25">
        <v>3.7669527159805098</v>
      </c>
      <c r="J25">
        <v>1.0452829228010301</v>
      </c>
      <c r="K25">
        <f t="shared" si="0"/>
        <v>2525.2173913043457</v>
      </c>
      <c r="L25">
        <f t="shared" si="1"/>
        <v>321.99999999999875</v>
      </c>
      <c r="M25">
        <f t="shared" si="4"/>
        <v>7.8422900351066938</v>
      </c>
      <c r="N25">
        <f t="shared" si="3"/>
        <v>0.19586374695863701</v>
      </c>
      <c r="O25">
        <f>G25-'[3]OLD-None-Hostile-No Trust201'!$G$2</f>
        <v>-60.8272506082726</v>
      </c>
      <c r="P25">
        <f>M25-'[3]OLD-None-Hostile-No Trust201'!$D$2</f>
        <v>-672.15770996489334</v>
      </c>
      <c r="Q25">
        <f>'[3]OLD-None-Hostile-No Trust201'!$D$2/'Hostile- Trust'!M25</f>
        <v>86.709366391184318</v>
      </c>
    </row>
    <row r="26" spans="1:17" hidden="1" x14ac:dyDescent="0.45">
      <c r="A26">
        <v>10</v>
      </c>
      <c r="B26">
        <v>10</v>
      </c>
      <c r="C26">
        <v>5</v>
      </c>
      <c r="D26">
        <v>55.2900302114803</v>
      </c>
      <c r="E26">
        <v>500</v>
      </c>
      <c r="F26" t="b">
        <v>1</v>
      </c>
      <c r="G26">
        <v>39.831528279181697</v>
      </c>
      <c r="H26">
        <v>88.045170175377606</v>
      </c>
      <c r="I26">
        <v>3.4987247574218299</v>
      </c>
      <c r="J26">
        <v>0.88024334616194599</v>
      </c>
      <c r="K26">
        <f t="shared" si="0"/>
        <v>1658.7009063444091</v>
      </c>
      <c r="L26">
        <f t="shared" si="1"/>
        <v>330.99999999999989</v>
      </c>
      <c r="M26">
        <f t="shared" si="4"/>
        <v>5.0111809859347725</v>
      </c>
      <c r="N26">
        <f t="shared" si="3"/>
        <v>0.1991576413959085</v>
      </c>
      <c r="O26">
        <f>G26-'[3]OLD-None-Hostile-No Trust201'!$G$2</f>
        <v>-60.168471720818303</v>
      </c>
      <c r="P26">
        <f>M26-'[3]OLD-None-Hostile-No Trust201'!$D$2</f>
        <v>-674.98881901406526</v>
      </c>
      <c r="Q26">
        <f>'[3]OLD-None-Hostile-No Trust201'!$D$2/'Hostile- Trust'!M26</f>
        <v>135.69655574376637</v>
      </c>
    </row>
    <row r="27" spans="1:17" hidden="1" x14ac:dyDescent="0.45">
      <c r="A27">
        <v>20</v>
      </c>
      <c r="B27">
        <v>10</v>
      </c>
      <c r="C27">
        <v>5</v>
      </c>
      <c r="D27">
        <v>37.621693121693099</v>
      </c>
      <c r="E27">
        <v>500</v>
      </c>
      <c r="F27" t="b">
        <v>1</v>
      </c>
      <c r="G27">
        <v>43.052391799544402</v>
      </c>
      <c r="H27">
        <v>45.881952732154403</v>
      </c>
      <c r="I27">
        <v>3.2938204502300601</v>
      </c>
      <c r="J27">
        <v>0.710384128559294</v>
      </c>
      <c r="K27">
        <f t="shared" si="0"/>
        <v>1128.650793650793</v>
      </c>
      <c r="L27">
        <f t="shared" si="1"/>
        <v>377.99999999999977</v>
      </c>
      <c r="M27">
        <f t="shared" si="4"/>
        <v>2.9858486604518353</v>
      </c>
      <c r="N27">
        <f t="shared" si="3"/>
        <v>0.21526195899772202</v>
      </c>
      <c r="O27">
        <f>G27-'[3]OLD-None-Hostile-No Trust201'!$G$2</f>
        <v>-56.947608200455598</v>
      </c>
      <c r="P27">
        <f>M27-'[3]OLD-None-Hostile-No Trust201'!$D$2</f>
        <v>-677.01415133954822</v>
      </c>
      <c r="Q27">
        <f>'[3]OLD-None-Hostile-No Trust201'!$D$2/'Hostile- Trust'!M27</f>
        <v>227.74094648758876</v>
      </c>
    </row>
    <row r="28" spans="1:17" hidden="1" x14ac:dyDescent="0.45">
      <c r="A28">
        <v>30</v>
      </c>
      <c r="B28">
        <v>10</v>
      </c>
      <c r="C28">
        <v>5</v>
      </c>
      <c r="D28">
        <v>29.4660766961651</v>
      </c>
      <c r="E28">
        <v>500</v>
      </c>
      <c r="F28" t="b">
        <v>1</v>
      </c>
      <c r="G28">
        <v>40.4052443384982</v>
      </c>
      <c r="H28">
        <v>31.9287464790259</v>
      </c>
      <c r="I28">
        <v>3.1472180320269501</v>
      </c>
      <c r="J28">
        <v>0.59307539530942399</v>
      </c>
      <c r="K28">
        <f t="shared" si="0"/>
        <v>883.98230088495302</v>
      </c>
      <c r="L28">
        <f t="shared" si="1"/>
        <v>338.99999999999977</v>
      </c>
      <c r="M28">
        <f t="shared" si="4"/>
        <v>2.607617406740276</v>
      </c>
      <c r="N28">
        <f t="shared" si="3"/>
        <v>0.20202622169249099</v>
      </c>
      <c r="O28">
        <f>G28-'[3]OLD-None-Hostile-No Trust201'!$G$2</f>
        <v>-59.5947556615018</v>
      </c>
      <c r="P28">
        <f>M28-'[3]OLD-None-Hostile-No Trust201'!$D$2</f>
        <v>-677.39238259325975</v>
      </c>
      <c r="Q28">
        <f>'[3]OLD-None-Hostile-No Trust201'!$D$2/'Hostile- Trust'!M28</f>
        <v>260.77445189708743</v>
      </c>
    </row>
    <row r="29" spans="1:17" hidden="1" x14ac:dyDescent="0.45">
      <c r="A29">
        <v>40</v>
      </c>
      <c r="B29">
        <v>10</v>
      </c>
      <c r="C29">
        <v>5</v>
      </c>
      <c r="D29">
        <v>26.440944881889699</v>
      </c>
      <c r="E29">
        <v>500</v>
      </c>
      <c r="F29" t="b">
        <v>1</v>
      </c>
      <c r="G29">
        <v>43.246311010215599</v>
      </c>
      <c r="H29">
        <v>21.193588979728901</v>
      </c>
      <c r="I29">
        <v>3.1086019657353701</v>
      </c>
      <c r="J29">
        <v>0.51575083633386998</v>
      </c>
      <c r="K29">
        <f t="shared" si="0"/>
        <v>793.22834645669093</v>
      </c>
      <c r="L29">
        <f t="shared" si="1"/>
        <v>380.99999999999903</v>
      </c>
      <c r="M29">
        <f t="shared" si="4"/>
        <v>2.0819641639283279</v>
      </c>
      <c r="N29">
        <f t="shared" si="3"/>
        <v>0.21623155505107799</v>
      </c>
      <c r="O29">
        <f>G29-'[3]OLD-None-Hostile-No Trust201'!$G$2</f>
        <v>-56.753688989784401</v>
      </c>
      <c r="P29">
        <f>M29-'[3]OLD-None-Hostile-No Trust201'!$D$2</f>
        <v>-677.91803583607168</v>
      </c>
      <c r="Q29">
        <f>'[3]OLD-None-Hostile-No Trust201'!$D$2/'Hostile- Trust'!M29</f>
        <v>326.61465157832043</v>
      </c>
    </row>
    <row r="30" spans="1:17" hidden="1" x14ac:dyDescent="0.45">
      <c r="A30">
        <v>50</v>
      </c>
      <c r="B30">
        <v>10</v>
      </c>
      <c r="C30">
        <v>5</v>
      </c>
      <c r="D30">
        <v>23.554666666666598</v>
      </c>
      <c r="E30">
        <v>500</v>
      </c>
      <c r="F30" t="b">
        <v>1</v>
      </c>
      <c r="G30">
        <v>42.857142857142797</v>
      </c>
      <c r="H30">
        <v>18.528820543435501</v>
      </c>
      <c r="I30">
        <v>3.0227087925565801</v>
      </c>
      <c r="J30">
        <v>0.45670995790693603</v>
      </c>
      <c r="K30">
        <f t="shared" si="0"/>
        <v>706.63999999999794</v>
      </c>
      <c r="L30">
        <f t="shared" si="1"/>
        <v>374.99999999999909</v>
      </c>
      <c r="M30">
        <f t="shared" si="4"/>
        <v>1.8843733333333323</v>
      </c>
      <c r="N30">
        <f t="shared" si="3"/>
        <v>0.214285714285714</v>
      </c>
      <c r="O30">
        <f>G30-'[3]OLD-None-Hostile-No Trust201'!$G$2</f>
        <v>-57.142857142857203</v>
      </c>
      <c r="P30">
        <f>M30-'[3]OLD-None-Hostile-No Trust201'!$D$2</f>
        <v>-678.11562666666669</v>
      </c>
      <c r="Q30">
        <f>'[3]OLD-None-Hostile-No Trust201'!$D$2/'Hostile- Trust'!M30</f>
        <v>360.86267406317239</v>
      </c>
    </row>
    <row r="31" spans="1:17" hidden="1" x14ac:dyDescent="0.45">
      <c r="A31">
        <v>60</v>
      </c>
      <c r="B31">
        <v>10</v>
      </c>
      <c r="C31">
        <v>5</v>
      </c>
      <c r="D31">
        <v>20.893564356435601</v>
      </c>
      <c r="E31">
        <v>500</v>
      </c>
      <c r="F31" t="b">
        <v>1</v>
      </c>
      <c r="G31">
        <v>44.6902654867256</v>
      </c>
      <c r="H31">
        <v>10.0968539516234</v>
      </c>
      <c r="I31">
        <v>2.96245370938228</v>
      </c>
      <c r="J31">
        <v>0.36539429428895598</v>
      </c>
      <c r="K31">
        <f t="shared" si="0"/>
        <v>626.80693069306801</v>
      </c>
      <c r="L31">
        <f t="shared" si="1"/>
        <v>403.99999999999898</v>
      </c>
      <c r="M31">
        <f t="shared" si="4"/>
        <v>1.5515023036957167</v>
      </c>
      <c r="N31">
        <f t="shared" si="3"/>
        <v>0.223451327433628</v>
      </c>
      <c r="O31">
        <f>G31-'[3]OLD-None-Hostile-No Trust201'!$G$2</f>
        <v>-55.3097345132744</v>
      </c>
      <c r="P31">
        <f>M31-'[3]OLD-None-Hostile-No Trust201'!$D$2</f>
        <v>-678.44849769630423</v>
      </c>
      <c r="Q31">
        <f>'[3]OLD-None-Hostile-No Trust201'!$D$2/'Hostile- Trust'!M31</f>
        <v>438.2848793586856</v>
      </c>
    </row>
    <row r="32" spans="1:17" hidden="1" x14ac:dyDescent="0.45">
      <c r="A32">
        <v>70</v>
      </c>
      <c r="B32">
        <v>10</v>
      </c>
      <c r="C32">
        <v>5</v>
      </c>
      <c r="D32">
        <v>20.189931350114399</v>
      </c>
      <c r="E32">
        <v>500</v>
      </c>
      <c r="F32" t="b">
        <v>1</v>
      </c>
      <c r="G32">
        <v>46.638207043756601</v>
      </c>
      <c r="H32">
        <v>8.5669564272540004</v>
      </c>
      <c r="I32">
        <v>2.9411962888048802</v>
      </c>
      <c r="J32">
        <v>0.33762677201698799</v>
      </c>
      <c r="K32">
        <f t="shared" si="0"/>
        <v>605.69794050343194</v>
      </c>
      <c r="L32">
        <f t="shared" si="1"/>
        <v>436.99999999999886</v>
      </c>
      <c r="M32">
        <f t="shared" si="4"/>
        <v>1.3860364771245619</v>
      </c>
      <c r="N32">
        <f t="shared" si="3"/>
        <v>0.23319103521878301</v>
      </c>
      <c r="O32">
        <f>G32-'[3]OLD-None-Hostile-No Trust201'!$G$2</f>
        <v>-53.361792956243399</v>
      </c>
      <c r="P32">
        <f>M32-'[3]OLD-None-Hostile-No Trust201'!$D$2</f>
        <v>-678.61396352287545</v>
      </c>
      <c r="Q32">
        <f>'[3]OLD-None-Hostile-No Trust201'!$D$2/'Hostile- Trust'!M32</f>
        <v>490.60757867694196</v>
      </c>
    </row>
    <row r="33" spans="1:23" hidden="1" x14ac:dyDescent="0.45">
      <c r="A33">
        <v>80</v>
      </c>
      <c r="B33">
        <v>10</v>
      </c>
      <c r="C33">
        <v>5</v>
      </c>
      <c r="D33">
        <v>19.7724137931034</v>
      </c>
      <c r="E33">
        <v>500</v>
      </c>
      <c r="F33" t="b">
        <v>1</v>
      </c>
      <c r="G33">
        <v>46.524064171122902</v>
      </c>
      <c r="H33">
        <v>6.8159593428852396</v>
      </c>
      <c r="I33">
        <v>2.9352459177756201</v>
      </c>
      <c r="J33">
        <v>0.30476329403899999</v>
      </c>
      <c r="K33">
        <f t="shared" si="0"/>
        <v>593.17241379310201</v>
      </c>
      <c r="L33">
        <f t="shared" si="1"/>
        <v>434.99999999999841</v>
      </c>
      <c r="M33">
        <f t="shared" si="4"/>
        <v>1.3636147443519637</v>
      </c>
      <c r="N33">
        <f t="shared" si="3"/>
        <v>0.23262032085561452</v>
      </c>
      <c r="O33">
        <f>G33-'[3]OLD-None-Hostile-No Trust201'!$G$2</f>
        <v>-53.475935828877098</v>
      </c>
      <c r="P33">
        <f>M33-'[3]OLD-None-Hostile-No Trust201'!$D$2</f>
        <v>-678.63638525564807</v>
      </c>
      <c r="Q33">
        <f>'[3]OLD-None-Hostile-No Trust201'!$D$2/'Hostile- Trust'!M33</f>
        <v>498.67457272410121</v>
      </c>
    </row>
    <row r="34" spans="1:23" hidden="1" x14ac:dyDescent="0.45">
      <c r="A34">
        <v>90</v>
      </c>
      <c r="B34">
        <v>10</v>
      </c>
      <c r="C34">
        <v>5</v>
      </c>
      <c r="D34">
        <v>19.542619542619502</v>
      </c>
      <c r="E34">
        <v>500</v>
      </c>
      <c r="F34" t="b">
        <v>1</v>
      </c>
      <c r="G34">
        <v>49.031600407747099</v>
      </c>
      <c r="H34">
        <v>6.9232964660654197</v>
      </c>
      <c r="I34">
        <v>2.9258168737128099</v>
      </c>
      <c r="J34">
        <v>0.29305069781145199</v>
      </c>
      <c r="K34">
        <f t="shared" ref="K34:K65" si="5">D34*30</f>
        <v>586.27858627858507</v>
      </c>
      <c r="L34">
        <f t="shared" ref="L34:L65" si="6">(E34*(G34/100))/(1-(G34/100))</f>
        <v>480.99999999999812</v>
      </c>
      <c r="M34">
        <f t="shared" si="4"/>
        <v>1.2188743997475828</v>
      </c>
      <c r="N34">
        <f t="shared" ref="N34:N65" si="7">0.5*(G34/100)</f>
        <v>0.2451580020387355</v>
      </c>
      <c r="O34">
        <f>G34-'[3]OLD-None-Hostile-No Trust201'!$G$2</f>
        <v>-50.968399592252901</v>
      </c>
      <c r="P34">
        <f>M34-'[3]OLD-None-Hostile-No Trust201'!$D$2</f>
        <v>-678.78112560025238</v>
      </c>
      <c r="Q34">
        <f>'[3]OLD-None-Hostile-No Trust201'!$D$2/'Hostile- Trust'!M34</f>
        <v>557.89177304964437</v>
      </c>
    </row>
    <row r="35" spans="1:23" hidden="1" x14ac:dyDescent="0.45">
      <c r="A35">
        <v>0</v>
      </c>
      <c r="B35">
        <v>1</v>
      </c>
      <c r="C35">
        <v>10</v>
      </c>
      <c r="D35">
        <v>955.95399999999995</v>
      </c>
      <c r="E35">
        <v>226</v>
      </c>
      <c r="F35" t="b">
        <v>0</v>
      </c>
      <c r="G35">
        <v>68.8705234159779</v>
      </c>
      <c r="H35">
        <v>1050.7405919002699</v>
      </c>
      <c r="I35">
        <v>6.3096461990447201</v>
      </c>
      <c r="J35">
        <v>1.13089541115861</v>
      </c>
      <c r="K35">
        <f t="shared" si="5"/>
        <v>28678.62</v>
      </c>
      <c r="L35">
        <f t="shared" si="6"/>
        <v>499.99999999999864</v>
      </c>
      <c r="M35">
        <f t="shared" si="4"/>
        <v>57.357240000000154</v>
      </c>
      <c r="N35">
        <f t="shared" si="7"/>
        <v>0.34435261707988951</v>
      </c>
      <c r="O35">
        <f>G35-'[3]OLD-None-Hostile-No Trust201'!$G$2</f>
        <v>-31.1294765840221</v>
      </c>
      <c r="P35">
        <f>M35-'[3]OLD-None-Hostile-No Trust201'!$D$2</f>
        <v>-622.64275999999984</v>
      </c>
      <c r="Q35">
        <f>'[3]OLD-None-Hostile-No Trust201'!$D$2/'Hostile- Trust'!M35</f>
        <v>11.855521639465186</v>
      </c>
    </row>
    <row r="36" spans="1:23" hidden="1" x14ac:dyDescent="0.45">
      <c r="A36">
        <v>1</v>
      </c>
      <c r="B36">
        <v>1</v>
      </c>
      <c r="C36">
        <v>10</v>
      </c>
      <c r="D36">
        <v>954.39400000000001</v>
      </c>
      <c r="E36">
        <v>246</v>
      </c>
      <c r="F36" t="b">
        <v>0</v>
      </c>
      <c r="G36">
        <v>67.024128686327003</v>
      </c>
      <c r="H36">
        <v>1012.8434699168</v>
      </c>
      <c r="I36">
        <v>6.3116366487476103</v>
      </c>
      <c r="J36">
        <v>1.1302966649049799</v>
      </c>
      <c r="K36">
        <f t="shared" si="5"/>
        <v>28631.82</v>
      </c>
      <c r="L36">
        <f t="shared" si="6"/>
        <v>499.99999999999824</v>
      </c>
      <c r="M36">
        <f t="shared" si="4"/>
        <v>57.263640000000201</v>
      </c>
      <c r="N36">
        <f t="shared" si="7"/>
        <v>0.335120643431635</v>
      </c>
      <c r="O36">
        <f>G36-'[3]OLD-None-Hostile-No Trust201'!$G$2</f>
        <v>-32.975871313672997</v>
      </c>
      <c r="P36">
        <f>M36-'[3]OLD-None-Hostile-No Trust201'!$D$2</f>
        <v>-622.73635999999976</v>
      </c>
      <c r="Q36">
        <f>'[3]OLD-None-Hostile-No Trust201'!$D$2/'Hostile- Trust'!M36</f>
        <v>11.874900023819611</v>
      </c>
    </row>
    <row r="37" spans="1:23" hidden="1" x14ac:dyDescent="0.45">
      <c r="A37">
        <v>10</v>
      </c>
      <c r="B37">
        <v>1</v>
      </c>
      <c r="C37">
        <v>10</v>
      </c>
      <c r="D37">
        <v>627.48599999999999</v>
      </c>
      <c r="E37">
        <v>329</v>
      </c>
      <c r="F37" t="b">
        <v>0</v>
      </c>
      <c r="G37">
        <v>60.313630880578998</v>
      </c>
      <c r="H37">
        <v>650.02287751014796</v>
      </c>
      <c r="I37">
        <v>5.9595094320943902</v>
      </c>
      <c r="J37">
        <v>1.03228318897464</v>
      </c>
      <c r="K37">
        <f t="shared" si="5"/>
        <v>18824.579999999998</v>
      </c>
      <c r="L37">
        <f t="shared" si="6"/>
        <v>499.99999999999966</v>
      </c>
      <c r="M37">
        <f t="shared" si="4"/>
        <v>37.649160000000023</v>
      </c>
      <c r="N37">
        <f t="shared" si="7"/>
        <v>0.30156815440289497</v>
      </c>
      <c r="O37">
        <f>G37-'[3]OLD-None-Hostile-No Trust201'!$G$2</f>
        <v>-39.686369119421002</v>
      </c>
      <c r="P37">
        <f>M37-'[3]OLD-None-Hostile-No Trust201'!$D$2</f>
        <v>-642.35083999999995</v>
      </c>
      <c r="Q37">
        <f>'[3]OLD-None-Hostile-No Trust201'!$D$2/'Hostile- Trust'!M37</f>
        <v>18.061491942980922</v>
      </c>
    </row>
    <row r="38" spans="1:23" hidden="1" x14ac:dyDescent="0.45">
      <c r="A38">
        <v>20</v>
      </c>
      <c r="B38">
        <v>1</v>
      </c>
      <c r="C38">
        <v>10</v>
      </c>
      <c r="D38">
        <v>331.93599999999998</v>
      </c>
      <c r="E38">
        <v>350</v>
      </c>
      <c r="F38" t="b">
        <v>0</v>
      </c>
      <c r="G38">
        <v>58.823529411764703</v>
      </c>
      <c r="H38">
        <v>349.07463687328499</v>
      </c>
      <c r="I38">
        <v>5.4253658059754102</v>
      </c>
      <c r="J38">
        <v>0.86583944549548397</v>
      </c>
      <c r="K38">
        <f t="shared" si="5"/>
        <v>9958.08</v>
      </c>
      <c r="L38">
        <f t="shared" si="6"/>
        <v>500</v>
      </c>
      <c r="M38">
        <f t="shared" ref="M38:M69" si="8">IF(G38=0, 0,K38/L38)</f>
        <v>19.916160000000001</v>
      </c>
      <c r="N38">
        <f t="shared" si="7"/>
        <v>0.29411764705882354</v>
      </c>
      <c r="O38">
        <f>G38-'[3]OLD-None-Hostile-No Trust201'!$G$2</f>
        <v>-41.176470588235297</v>
      </c>
      <c r="P38">
        <f>M38-'[3]OLD-None-Hostile-No Trust201'!$D$2</f>
        <v>-660.08384000000001</v>
      </c>
      <c r="Q38">
        <f>'[3]OLD-None-Hostile-No Trust201'!$D$2/'Hostile- Trust'!M38</f>
        <v>34.143127992544748</v>
      </c>
    </row>
    <row r="39" spans="1:23" hidden="1" x14ac:dyDescent="0.45">
      <c r="A39">
        <v>30</v>
      </c>
      <c r="B39">
        <v>1</v>
      </c>
      <c r="C39">
        <v>10</v>
      </c>
      <c r="D39">
        <v>211.64400000000001</v>
      </c>
      <c r="E39">
        <v>434</v>
      </c>
      <c r="F39" t="b">
        <v>0</v>
      </c>
      <c r="G39">
        <v>53.533190578158397</v>
      </c>
      <c r="H39">
        <v>183.249387283777</v>
      </c>
      <c r="I39">
        <v>5.0683621082250401</v>
      </c>
      <c r="J39">
        <v>0.74965356671821903</v>
      </c>
      <c r="K39">
        <f t="shared" si="5"/>
        <v>6349.32</v>
      </c>
      <c r="L39">
        <f t="shared" si="6"/>
        <v>499.99999999999875</v>
      </c>
      <c r="M39">
        <f t="shared" si="8"/>
        <v>12.698640000000031</v>
      </c>
      <c r="N39">
        <f t="shared" si="7"/>
        <v>0.26766595289079198</v>
      </c>
      <c r="O39">
        <f>G39-'[3]OLD-None-Hostile-No Trust201'!$G$2</f>
        <v>-46.466809421841603</v>
      </c>
      <c r="P39">
        <f>M39-'[3]OLD-None-Hostile-No Trust201'!$D$2</f>
        <v>-667.30135999999993</v>
      </c>
      <c r="Q39">
        <f>'[3]OLD-None-Hostile-No Trust201'!$D$2/'Hostile- Trust'!M39</f>
        <v>53.549041472157519</v>
      </c>
    </row>
    <row r="40" spans="1:23" hidden="1" x14ac:dyDescent="0.45">
      <c r="A40">
        <v>40</v>
      </c>
      <c r="B40">
        <v>1</v>
      </c>
      <c r="C40">
        <v>10</v>
      </c>
      <c r="D40">
        <v>138.852</v>
      </c>
      <c r="E40">
        <v>491</v>
      </c>
      <c r="F40" t="b">
        <v>0</v>
      </c>
      <c r="G40">
        <v>50.454086781029197</v>
      </c>
      <c r="H40">
        <v>91.120007723963795</v>
      </c>
      <c r="I40">
        <v>4.7613336165914202</v>
      </c>
      <c r="J40">
        <v>0.584479556297265</v>
      </c>
      <c r="K40">
        <f t="shared" si="5"/>
        <v>4165.5600000000004</v>
      </c>
      <c r="L40">
        <f t="shared" si="6"/>
        <v>499.99999999999864</v>
      </c>
      <c r="M40">
        <f t="shared" si="8"/>
        <v>8.3311200000000234</v>
      </c>
      <c r="N40">
        <f t="shared" si="7"/>
        <v>0.25227043390514597</v>
      </c>
      <c r="O40">
        <f>G40-'[3]OLD-None-Hostile-No Trust201'!$G$2</f>
        <v>-49.545913218970803</v>
      </c>
      <c r="P40">
        <f>M40-'[3]OLD-None-Hostile-No Trust201'!$D$2</f>
        <v>-671.66887999999994</v>
      </c>
      <c r="Q40">
        <f>'[3]OLD-None-Hostile-No Trust201'!$D$2/'Hostile- Trust'!M40</f>
        <v>81.62167871786724</v>
      </c>
    </row>
    <row r="41" spans="1:23" hidden="1" x14ac:dyDescent="0.45">
      <c r="A41">
        <v>50</v>
      </c>
      <c r="B41">
        <v>1</v>
      </c>
      <c r="C41">
        <v>10</v>
      </c>
      <c r="D41">
        <v>106.512</v>
      </c>
      <c r="E41">
        <v>461</v>
      </c>
      <c r="F41" t="b">
        <v>0</v>
      </c>
      <c r="G41">
        <v>52.029136316337102</v>
      </c>
      <c r="H41">
        <v>58.678618051491803</v>
      </c>
      <c r="I41">
        <v>4.5499381599080699</v>
      </c>
      <c r="J41">
        <v>0.48628619436600201</v>
      </c>
      <c r="K41">
        <f t="shared" si="5"/>
        <v>3195.36</v>
      </c>
      <c r="L41">
        <f t="shared" si="6"/>
        <v>499.99999999999898</v>
      </c>
      <c r="M41">
        <f t="shared" si="8"/>
        <v>6.3907200000000133</v>
      </c>
      <c r="N41">
        <f t="shared" si="7"/>
        <v>0.2601456815816855</v>
      </c>
      <c r="O41">
        <f>G41-'[3]OLD-None-Hostile-No Trust201'!$G$2</f>
        <v>-47.970863683662898</v>
      </c>
      <c r="P41">
        <f>M41-'[3]OLD-None-Hostile-No Trust201'!$D$2</f>
        <v>-673.60928000000001</v>
      </c>
      <c r="Q41">
        <f>'[3]OLD-None-Hostile-No Trust201'!$D$2/'Hostile- Trust'!M41</f>
        <v>106.40428621501155</v>
      </c>
    </row>
    <row r="42" spans="1:23" hidden="1" x14ac:dyDescent="0.45">
      <c r="A42">
        <v>60</v>
      </c>
      <c r="B42">
        <v>1</v>
      </c>
      <c r="C42">
        <v>10</v>
      </c>
      <c r="D42">
        <v>90.781999999999996</v>
      </c>
      <c r="E42">
        <v>490</v>
      </c>
      <c r="F42" t="b">
        <v>0</v>
      </c>
      <c r="G42">
        <v>50.505050505050498</v>
      </c>
      <c r="H42">
        <v>46.165278531421897</v>
      </c>
      <c r="I42">
        <v>4.4109618545504201</v>
      </c>
      <c r="J42">
        <v>0.43859146947995997</v>
      </c>
      <c r="K42">
        <f t="shared" si="5"/>
        <v>2723.46</v>
      </c>
      <c r="L42">
        <f t="shared" si="6"/>
        <v>499.99999999999983</v>
      </c>
      <c r="M42">
        <f t="shared" si="8"/>
        <v>5.4469200000000022</v>
      </c>
      <c r="N42">
        <f t="shared" si="7"/>
        <v>0.25252525252525249</v>
      </c>
      <c r="O42">
        <f>G42-'[3]OLD-None-Hostile-No Trust201'!$G$2</f>
        <v>-49.494949494949502</v>
      </c>
      <c r="P42">
        <f>M42-'[3]OLD-None-Hostile-No Trust201'!$D$2</f>
        <v>-674.55308000000002</v>
      </c>
      <c r="Q42">
        <f>'[3]OLD-None-Hostile-No Trust201'!$D$2/'Hostile- Trust'!M42</f>
        <v>124.84119465679682</v>
      </c>
    </row>
    <row r="43" spans="1:23" hidden="1" x14ac:dyDescent="0.45">
      <c r="A43">
        <v>70</v>
      </c>
      <c r="B43">
        <v>1</v>
      </c>
      <c r="C43">
        <v>10</v>
      </c>
      <c r="D43">
        <v>79.626000000000005</v>
      </c>
      <c r="E43">
        <v>469</v>
      </c>
      <c r="F43" t="b">
        <v>0</v>
      </c>
      <c r="G43">
        <v>51.599587203302299</v>
      </c>
      <c r="H43">
        <v>32.465213755778898</v>
      </c>
      <c r="I43">
        <v>4.3115271033181903</v>
      </c>
      <c r="J43">
        <v>0.36841416772529201</v>
      </c>
      <c r="K43">
        <f t="shared" si="5"/>
        <v>2388.7800000000002</v>
      </c>
      <c r="L43">
        <f t="shared" si="6"/>
        <v>499.99999999999847</v>
      </c>
      <c r="M43">
        <f t="shared" si="8"/>
        <v>4.7775600000000153</v>
      </c>
      <c r="N43">
        <f t="shared" si="7"/>
        <v>0.2579979360165115</v>
      </c>
      <c r="O43">
        <f>G43-'[3]OLD-None-Hostile-No Trust201'!$G$2</f>
        <v>-48.400412796697701</v>
      </c>
      <c r="P43">
        <f>M43-'[3]OLD-None-Hostile-No Trust201'!$D$2</f>
        <v>-675.22244000000001</v>
      </c>
      <c r="Q43">
        <f>'[3]OLD-None-Hostile-No Trust201'!$D$2/'Hostile- Trust'!M43</f>
        <v>142.33206908966037</v>
      </c>
    </row>
    <row r="44" spans="1:23" hidden="1" x14ac:dyDescent="0.45">
      <c r="A44">
        <v>80</v>
      </c>
      <c r="B44">
        <v>1</v>
      </c>
      <c r="C44">
        <v>10</v>
      </c>
      <c r="D44">
        <v>73.08</v>
      </c>
      <c r="E44">
        <v>396</v>
      </c>
      <c r="F44" t="b">
        <v>0</v>
      </c>
      <c r="G44">
        <v>55.803571428571402</v>
      </c>
      <c r="H44">
        <v>25.332688175169199</v>
      </c>
      <c r="I44">
        <v>4.24162511304697</v>
      </c>
      <c r="J44">
        <v>0.328547458975672</v>
      </c>
      <c r="K44">
        <f t="shared" si="5"/>
        <v>2192.4</v>
      </c>
      <c r="L44">
        <f t="shared" si="6"/>
        <v>499.99999999999932</v>
      </c>
      <c r="M44">
        <f t="shared" si="8"/>
        <v>4.3848000000000065</v>
      </c>
      <c r="N44">
        <f t="shared" si="7"/>
        <v>0.27901785714285698</v>
      </c>
      <c r="O44">
        <f>G44-'[3]OLD-None-Hostile-No Trust201'!$G$2</f>
        <v>-44.196428571428598</v>
      </c>
      <c r="P44">
        <f>M44-'[3]OLD-None-Hostile-No Trust201'!$D$2</f>
        <v>-675.61519999999996</v>
      </c>
      <c r="Q44">
        <f>'[3]OLD-None-Hostile-No Trust201'!$D$2/'Hostile- Trust'!M44</f>
        <v>155.08118956394796</v>
      </c>
    </row>
    <row r="45" spans="1:23" hidden="1" x14ac:dyDescent="0.45">
      <c r="A45">
        <v>90</v>
      </c>
      <c r="B45">
        <v>1</v>
      </c>
      <c r="C45">
        <v>10</v>
      </c>
      <c r="D45">
        <v>70.097999999999999</v>
      </c>
      <c r="E45">
        <v>398</v>
      </c>
      <c r="F45" t="b">
        <v>0</v>
      </c>
      <c r="G45">
        <v>55.679287305122401</v>
      </c>
      <c r="H45">
        <v>20.5962328014426</v>
      </c>
      <c r="I45">
        <v>4.2094986811810804</v>
      </c>
      <c r="J45">
        <v>0.30384320516278102</v>
      </c>
      <c r="K45">
        <f t="shared" si="5"/>
        <v>2102.94</v>
      </c>
      <c r="L45">
        <f t="shared" si="6"/>
        <v>499.99999999999818</v>
      </c>
      <c r="M45">
        <f t="shared" si="8"/>
        <v>4.2058800000000156</v>
      </c>
      <c r="N45">
        <f t="shared" si="7"/>
        <v>0.27839643652561202</v>
      </c>
      <c r="O45">
        <f>G45-'[3]OLD-None-Hostile-No Trust201'!$G$2</f>
        <v>-44.320712694877599</v>
      </c>
      <c r="P45">
        <f>M45-'[3]OLD-None-Hostile-No Trust201'!$D$2</f>
        <v>-675.79412000000002</v>
      </c>
      <c r="Q45">
        <f>'[3]OLD-None-Hostile-No Trust201'!$D$2/'Hostile- Trust'!M45</f>
        <v>161.67841212778242</v>
      </c>
    </row>
    <row r="46" spans="1:23" x14ac:dyDescent="0.45">
      <c r="A46">
        <v>0</v>
      </c>
      <c r="B46">
        <v>5</v>
      </c>
      <c r="C46">
        <v>10</v>
      </c>
      <c r="D46">
        <v>460.07</v>
      </c>
      <c r="E46">
        <v>500</v>
      </c>
      <c r="F46" t="b">
        <v>1</v>
      </c>
      <c r="G46">
        <v>28.571428571428498</v>
      </c>
      <c r="H46">
        <v>502.82169142433997</v>
      </c>
      <c r="I46">
        <v>5.65576545990369</v>
      </c>
      <c r="J46">
        <v>1.01205796793325</v>
      </c>
      <c r="K46">
        <f t="shared" si="5"/>
        <v>13802.1</v>
      </c>
      <c r="L46">
        <f t="shared" si="6"/>
        <v>199.99999999999926</v>
      </c>
      <c r="M46">
        <f t="shared" si="8"/>
        <v>69.010500000000263</v>
      </c>
      <c r="N46">
        <f t="shared" si="7"/>
        <v>0.14285714285714249</v>
      </c>
      <c r="O46">
        <f>G46-'[3]OLD-None-Hostile-No Trust201'!$G$2</f>
        <v>-71.428571428571502</v>
      </c>
      <c r="P46">
        <f>M46-'[3]OLD-None-Hostile-No Trust201'!$D$2</f>
        <v>-610.98949999999968</v>
      </c>
      <c r="Q46">
        <f>'[3]OLD-None-Hostile-No Trust201'!$D$2/'Hostile- Trust'!M46</f>
        <v>9.8535730070061422</v>
      </c>
      <c r="R46">
        <f>_xlfn.LOGNORM.DIST('[1]HUNTER-500-None-Benign-Trust-No'!$E13,'VAR-500-None-Hostile-Trust-No I'!L2,'VAR-500-None-Hostile-Trust-No I'!M2,TRUE)</f>
        <v>0.64721591419567193</v>
      </c>
      <c r="S46">
        <f>R46*'VAR-500-None-Hostile-Trust-No I'!K2/100</f>
        <v>0.64721591419567193</v>
      </c>
      <c r="T46">
        <f>S46*100</f>
        <v>64.72159141956719</v>
      </c>
      <c r="W46">
        <f>U46*100</f>
        <v>0</v>
      </c>
    </row>
    <row r="47" spans="1:23" x14ac:dyDescent="0.45">
      <c r="A47">
        <v>1</v>
      </c>
      <c r="B47">
        <v>5</v>
      </c>
      <c r="C47">
        <v>10</v>
      </c>
      <c r="D47">
        <v>499.77142857142798</v>
      </c>
      <c r="E47">
        <v>500</v>
      </c>
      <c r="F47" t="b">
        <v>1</v>
      </c>
      <c r="G47">
        <v>25.925925925925899</v>
      </c>
      <c r="H47">
        <v>602.72315396739702</v>
      </c>
      <c r="I47">
        <v>5.6759463490701396</v>
      </c>
      <c r="J47">
        <v>1.0833498471891301</v>
      </c>
      <c r="K47">
        <f t="shared" si="5"/>
        <v>14993.142857142839</v>
      </c>
      <c r="L47">
        <f t="shared" si="6"/>
        <v>174.99999999999972</v>
      </c>
      <c r="M47">
        <f t="shared" si="8"/>
        <v>85.675102040816355</v>
      </c>
      <c r="N47">
        <f t="shared" si="7"/>
        <v>0.12962962962962948</v>
      </c>
      <c r="O47">
        <f>G47-'[3]OLD-None-Hostile-No Trust201'!$G$2</f>
        <v>-74.074074074074105</v>
      </c>
      <c r="P47">
        <f>M47-'[3]OLD-None-Hostile-No Trust201'!$D$2</f>
        <v>-594.32489795918366</v>
      </c>
      <c r="Q47">
        <f>'[3]OLD-None-Hostile-No Trust201'!$D$2/'Hostile- Trust'!M47</f>
        <v>7.9369616586630052</v>
      </c>
      <c r="R47">
        <f>_xlfn.LOGNORM.DIST('[1]HUNTER-500-None-Benign-Trust-No'!$E14,'VAR-500-None-Hostile-Trust-No I'!L3,'VAR-500-None-Hostile-Trust-No I'!M3,TRUE)</f>
        <v>0.67572290766339282</v>
      </c>
      <c r="S47">
        <f>R47*'VAR-500-None-Hostile-Trust-No I'!K3/100</f>
        <v>0.67572290766339282</v>
      </c>
      <c r="T47">
        <f t="shared" ref="T47:T56" si="9">S47*100</f>
        <v>67.572290766339279</v>
      </c>
      <c r="W47">
        <f t="shared" ref="W47:W56" si="10">U47*100</f>
        <v>0</v>
      </c>
    </row>
    <row r="48" spans="1:23" x14ac:dyDescent="0.45">
      <c r="A48">
        <v>10</v>
      </c>
      <c r="B48">
        <v>5</v>
      </c>
      <c r="C48">
        <v>10</v>
      </c>
      <c r="D48">
        <v>272.47552447552403</v>
      </c>
      <c r="E48">
        <v>500</v>
      </c>
      <c r="F48" t="b">
        <v>1</v>
      </c>
      <c r="G48">
        <v>22.239502332814901</v>
      </c>
      <c r="H48">
        <v>387.04736093661398</v>
      </c>
      <c r="I48">
        <v>5.1321492258649304</v>
      </c>
      <c r="J48">
        <v>0.92920913671134597</v>
      </c>
      <c r="K48">
        <f t="shared" si="5"/>
        <v>8174.2657342657203</v>
      </c>
      <c r="L48">
        <f t="shared" si="6"/>
        <v>142.99999999999974</v>
      </c>
      <c r="M48">
        <f t="shared" si="8"/>
        <v>57.162697442417723</v>
      </c>
      <c r="N48">
        <f t="shared" si="7"/>
        <v>0.1111975116640745</v>
      </c>
      <c r="O48">
        <f>G48-'[3]OLD-None-Hostile-No Trust201'!$G$2</f>
        <v>-77.760497667185092</v>
      </c>
      <c r="P48">
        <f>M48-'[3]OLD-None-Hostile-No Trust201'!$D$2</f>
        <v>-622.83730255758223</v>
      </c>
      <c r="Q48">
        <f>'[3]OLD-None-Hostile-No Trust201'!$D$2/'Hostile- Trust'!M48</f>
        <v>11.895869691681209</v>
      </c>
      <c r="R48">
        <f>_xlfn.LOGNORM.DIST('[1]HUNTER-500-None-Benign-Trust-No'!$E15,'VAR-500-None-Hostile-Trust-No I'!L4,'VAR-500-None-Hostile-Trust-No I'!M4,TRUE)</f>
        <v>0.57171440357378733</v>
      </c>
      <c r="S48">
        <f>R48*'VAR-500-None-Hostile-Trust-No I'!K4/100</f>
        <v>0.57171440357378733</v>
      </c>
      <c r="T48">
        <f t="shared" si="9"/>
        <v>57.171440357378735</v>
      </c>
      <c r="W48">
        <f t="shared" si="10"/>
        <v>0</v>
      </c>
    </row>
    <row r="49" spans="1:23" x14ac:dyDescent="0.45">
      <c r="A49">
        <v>20</v>
      </c>
      <c r="B49">
        <v>5</v>
      </c>
      <c r="C49">
        <v>10</v>
      </c>
      <c r="D49">
        <v>215.046153846153</v>
      </c>
      <c r="E49">
        <v>500</v>
      </c>
      <c r="F49" t="b">
        <v>1</v>
      </c>
      <c r="G49">
        <v>20.634920634920601</v>
      </c>
      <c r="H49">
        <v>235.07959600518399</v>
      </c>
      <c r="I49">
        <v>4.9807753812925197</v>
      </c>
      <c r="J49">
        <v>0.88845103157537197</v>
      </c>
      <c r="K49">
        <f t="shared" si="5"/>
        <v>6451.3846153845898</v>
      </c>
      <c r="L49">
        <f t="shared" si="6"/>
        <v>129.99999999999974</v>
      </c>
      <c r="M49">
        <f t="shared" si="8"/>
        <v>49.62603550295848</v>
      </c>
      <c r="N49">
        <f t="shared" si="7"/>
        <v>0.103174603174603</v>
      </c>
      <c r="O49">
        <f>G49-'[3]OLD-None-Hostile-No Trust201'!$G$2</f>
        <v>-79.365079365079396</v>
      </c>
      <c r="P49">
        <f>M49-'[3]OLD-None-Hostile-No Trust201'!$D$2</f>
        <v>-630.37396449704147</v>
      </c>
      <c r="Q49">
        <f>'[3]OLD-None-Hostile-No Trust201'!$D$2/'Hostile- Trust'!M49</f>
        <v>13.702484857156511</v>
      </c>
      <c r="R49">
        <f>_xlfn.LOGNORM.DIST('[1]HUNTER-500-None-Benign-Trust-No'!$E16,'VAR-500-None-Hostile-Trust-No I'!L5,'VAR-500-None-Hostile-Trust-No I'!M5,TRUE)</f>
        <v>0.40281319146150552</v>
      </c>
      <c r="S49">
        <f>R49*'VAR-500-None-Hostile-Trust-No I'!K5/100</f>
        <v>0.40281319146150552</v>
      </c>
      <c r="T49">
        <f t="shared" si="9"/>
        <v>40.281319146150551</v>
      </c>
      <c r="W49">
        <f t="shared" si="10"/>
        <v>0</v>
      </c>
    </row>
    <row r="50" spans="1:23" x14ac:dyDescent="0.45">
      <c r="A50">
        <v>30</v>
      </c>
      <c r="B50">
        <v>5</v>
      </c>
      <c r="C50">
        <v>10</v>
      </c>
      <c r="D50">
        <v>138.03960396039599</v>
      </c>
      <c r="E50">
        <v>500</v>
      </c>
      <c r="F50" t="b">
        <v>1</v>
      </c>
      <c r="G50">
        <v>16.805324459234601</v>
      </c>
      <c r="H50">
        <v>95.011780405598003</v>
      </c>
      <c r="I50">
        <v>4.7194757937234302</v>
      </c>
      <c r="J50">
        <v>0.71146000108010399</v>
      </c>
      <c r="K50">
        <f t="shared" si="5"/>
        <v>4141.1881188118796</v>
      </c>
      <c r="L50">
        <f t="shared" si="6"/>
        <v>100.99999999999996</v>
      </c>
      <c r="M50">
        <f t="shared" si="8"/>
        <v>41.001862562493876</v>
      </c>
      <c r="N50">
        <f t="shared" si="7"/>
        <v>8.4026622296173012E-2</v>
      </c>
      <c r="O50">
        <f>G50-'[3]OLD-None-Hostile-No Trust201'!$G$2</f>
        <v>-83.194675540765402</v>
      </c>
      <c r="P50">
        <f>M50-'[3]OLD-None-Hostile-No Trust201'!$D$2</f>
        <v>-638.9981374375061</v>
      </c>
      <c r="Q50">
        <f>'[3]OLD-None-Hostile-No Trust201'!$D$2/'Hostile- Trust'!M50</f>
        <v>16.584612442021708</v>
      </c>
      <c r="R50">
        <f>_xlfn.LOGNORM.DIST('[1]HUNTER-500-None-Benign-Trust-No'!$E17,'VAR-500-None-Hostile-Trust-No I'!L6,'VAR-500-None-Hostile-Trust-No I'!M6,TRUE)</f>
        <v>0.27785827749724246</v>
      </c>
      <c r="S50">
        <f>R50*'VAR-500-None-Hostile-Trust-No I'!K6/100</f>
        <v>0.27785827749724246</v>
      </c>
      <c r="T50">
        <f t="shared" si="9"/>
        <v>27.785827749724245</v>
      </c>
      <c r="W50">
        <f t="shared" si="10"/>
        <v>0</v>
      </c>
    </row>
    <row r="51" spans="1:23" x14ac:dyDescent="0.45">
      <c r="A51">
        <v>40</v>
      </c>
      <c r="B51">
        <v>5</v>
      </c>
      <c r="C51">
        <v>10</v>
      </c>
      <c r="D51">
        <v>114.09876543209801</v>
      </c>
      <c r="E51">
        <v>500</v>
      </c>
      <c r="F51" t="b">
        <v>1</v>
      </c>
      <c r="G51">
        <v>13.941480206540399</v>
      </c>
      <c r="H51">
        <v>62.750817711459199</v>
      </c>
      <c r="I51">
        <v>4.5608411539856402</v>
      </c>
      <c r="J51">
        <v>0.69280964507407405</v>
      </c>
      <c r="K51">
        <f t="shared" si="5"/>
        <v>3422.9629629629403</v>
      </c>
      <c r="L51">
        <f t="shared" si="6"/>
        <v>80.999999999999673</v>
      </c>
      <c r="M51">
        <f t="shared" si="8"/>
        <v>42.258802011888321</v>
      </c>
      <c r="N51">
        <f t="shared" si="7"/>
        <v>6.9707401032701996E-2</v>
      </c>
      <c r="O51">
        <f>G51-'[3]OLD-None-Hostile-No Trust201'!$G$2</f>
        <v>-86.058519793459595</v>
      </c>
      <c r="P51">
        <f>M51-'[3]OLD-None-Hostile-No Trust201'!$D$2</f>
        <v>-637.74119798811171</v>
      </c>
      <c r="Q51">
        <f>'[3]OLD-None-Hostile-No Trust201'!$D$2/'Hostile- Trust'!M51</f>
        <v>16.091322224626747</v>
      </c>
      <c r="R51">
        <f>_xlfn.LOGNORM.DIST('[1]HUNTER-500-None-Benign-Trust-No'!$E18,'VAR-500-None-Hostile-Trust-No I'!L7,'VAR-500-None-Hostile-Trust-No I'!M7,TRUE)</f>
        <v>0.13210151638337958</v>
      </c>
      <c r="S51">
        <f>R51*'VAR-500-None-Hostile-Trust-No I'!K7/100</f>
        <v>0.13210151638337958</v>
      </c>
      <c r="T51">
        <f t="shared" si="9"/>
        <v>13.210151638337958</v>
      </c>
      <c r="W51">
        <f t="shared" si="10"/>
        <v>0</v>
      </c>
    </row>
    <row r="52" spans="1:23" x14ac:dyDescent="0.45">
      <c r="A52">
        <v>50</v>
      </c>
      <c r="B52">
        <v>5</v>
      </c>
      <c r="C52">
        <v>10</v>
      </c>
      <c r="D52">
        <v>85.82</v>
      </c>
      <c r="E52">
        <v>500</v>
      </c>
      <c r="F52" t="b">
        <v>1</v>
      </c>
      <c r="G52">
        <v>16.6666666666666</v>
      </c>
      <c r="H52">
        <v>38.860636779510997</v>
      </c>
      <c r="I52">
        <v>4.3367066982670801</v>
      </c>
      <c r="J52">
        <v>0.561594127813001</v>
      </c>
      <c r="K52">
        <f t="shared" si="5"/>
        <v>2574.6</v>
      </c>
      <c r="L52">
        <f t="shared" si="6"/>
        <v>99.999999999999517</v>
      </c>
      <c r="M52">
        <f t="shared" si="8"/>
        <v>25.746000000000123</v>
      </c>
      <c r="N52">
        <f t="shared" si="7"/>
        <v>8.3333333333332996E-2</v>
      </c>
      <c r="O52">
        <f>G52-'[3]OLD-None-Hostile-No Trust201'!$G$2</f>
        <v>-83.3333333333334</v>
      </c>
      <c r="P52">
        <f>M52-'[3]OLD-None-Hostile-No Trust201'!$D$2</f>
        <v>-654.25399999999991</v>
      </c>
      <c r="Q52">
        <f>'[3]OLD-None-Hostile-No Trust201'!$D$2/'Hostile- Trust'!M52</f>
        <v>26.411869805018128</v>
      </c>
      <c r="R52">
        <f>_xlfn.LOGNORM.DIST('[1]HUNTER-500-None-Benign-Trust-No'!$E19,'VAR-500-None-Hostile-Trust-No I'!L8,'VAR-500-None-Hostile-Trust-No I'!M8,TRUE)</f>
        <v>6.9054502160537171E-2</v>
      </c>
      <c r="S52">
        <f>R52*'VAR-500-None-Hostile-Trust-No I'!K8/100</f>
        <v>6.9054502160537171E-2</v>
      </c>
      <c r="T52">
        <f t="shared" si="9"/>
        <v>6.9054502160537172</v>
      </c>
      <c r="W52">
        <f t="shared" si="10"/>
        <v>0</v>
      </c>
    </row>
    <row r="53" spans="1:23" x14ac:dyDescent="0.45">
      <c r="A53">
        <v>60</v>
      </c>
      <c r="B53">
        <v>5</v>
      </c>
      <c r="C53">
        <v>10</v>
      </c>
      <c r="D53">
        <v>71.439024390243901</v>
      </c>
      <c r="E53">
        <v>500</v>
      </c>
      <c r="F53" t="b">
        <v>1</v>
      </c>
      <c r="G53">
        <v>14.0893470790378</v>
      </c>
      <c r="H53">
        <v>21.920224361841498</v>
      </c>
      <c r="I53">
        <v>4.18304059325341</v>
      </c>
      <c r="J53">
        <v>0.52708985308984202</v>
      </c>
      <c r="K53">
        <f t="shared" si="5"/>
        <v>2143.1707317073169</v>
      </c>
      <c r="L53">
        <f t="shared" si="6"/>
        <v>82</v>
      </c>
      <c r="M53">
        <f t="shared" si="8"/>
        <v>26.136228435455084</v>
      </c>
      <c r="N53">
        <f t="shared" si="7"/>
        <v>7.0446735395189003E-2</v>
      </c>
      <c r="O53">
        <f>G53-'[3]OLD-None-Hostile-No Trust201'!$G$2</f>
        <v>-85.910652920962207</v>
      </c>
      <c r="P53">
        <f>M53-'[3]OLD-None-Hostile-No Trust201'!$D$2</f>
        <v>-653.86377156454489</v>
      </c>
      <c r="Q53">
        <f>'[3]OLD-None-Hostile-No Trust201'!$D$2/'Hostile- Trust'!M53</f>
        <v>26.017525890520087</v>
      </c>
      <c r="R53">
        <f>_xlfn.LOGNORM.DIST('[1]HUNTER-500-None-Benign-Trust-No'!$E20,'VAR-500-None-Hostile-Trust-No I'!L9,'VAR-500-None-Hostile-Trust-No I'!M9,TRUE)</f>
        <v>6.4880518220014782E-2</v>
      </c>
      <c r="S53">
        <f>R53*'VAR-500-None-Hostile-Trust-No I'!K9/100</f>
        <v>6.4880518220014782E-2</v>
      </c>
      <c r="T53">
        <f t="shared" si="9"/>
        <v>6.488051822001478</v>
      </c>
      <c r="W53">
        <f t="shared" si="10"/>
        <v>0</v>
      </c>
    </row>
    <row r="54" spans="1:23" x14ac:dyDescent="0.45">
      <c r="A54">
        <v>70</v>
      </c>
      <c r="B54">
        <v>5</v>
      </c>
      <c r="C54">
        <v>10</v>
      </c>
      <c r="D54">
        <v>72.898550724637602</v>
      </c>
      <c r="E54">
        <v>500</v>
      </c>
      <c r="F54" t="b">
        <v>1</v>
      </c>
      <c r="G54">
        <v>12.126537785588701</v>
      </c>
      <c r="H54">
        <v>32.0863471641647</v>
      </c>
      <c r="I54">
        <v>4.1827391682255799</v>
      </c>
      <c r="J54">
        <v>0.56976891555588505</v>
      </c>
      <c r="K54">
        <f t="shared" si="5"/>
        <v>2186.9565217391282</v>
      </c>
      <c r="L54">
        <f t="shared" si="6"/>
        <v>68.999999999999673</v>
      </c>
      <c r="M54">
        <f t="shared" si="8"/>
        <v>31.695022054190414</v>
      </c>
      <c r="N54">
        <f t="shared" si="7"/>
        <v>6.0632688927943504E-2</v>
      </c>
      <c r="O54">
        <f>G54-'[3]OLD-None-Hostile-No Trust201'!$G$2</f>
        <v>-87.873462214411305</v>
      </c>
      <c r="P54">
        <f>M54-'[3]OLD-None-Hostile-No Trust201'!$D$2</f>
        <v>-648.30497794580958</v>
      </c>
      <c r="Q54">
        <f>'[3]OLD-None-Hostile-No Trust201'!$D$2/'Hostile- Trust'!M54</f>
        <v>21.454473161033718</v>
      </c>
      <c r="R54">
        <f>_xlfn.LOGNORM.DIST('[1]HUNTER-500-None-Benign-Trust-No'!$E21,'VAR-500-None-Hostile-Trust-No I'!L10,'VAR-500-None-Hostile-Trust-No I'!M10,TRUE)</f>
        <v>3.9514974672787175E-2</v>
      </c>
      <c r="S54">
        <f>R54*'VAR-500-None-Hostile-Trust-No I'!K10/100</f>
        <v>3.9514974672787175E-2</v>
      </c>
      <c r="T54">
        <f t="shared" si="9"/>
        <v>3.9514974672787173</v>
      </c>
      <c r="W54">
        <f t="shared" si="10"/>
        <v>0</v>
      </c>
    </row>
    <row r="55" spans="1:23" x14ac:dyDescent="0.45">
      <c r="A55">
        <v>80</v>
      </c>
      <c r="B55">
        <v>5</v>
      </c>
      <c r="C55">
        <v>10</v>
      </c>
      <c r="D55">
        <v>70.851351351351298</v>
      </c>
      <c r="E55">
        <v>500</v>
      </c>
      <c r="F55" t="b">
        <v>1</v>
      </c>
      <c r="G55">
        <v>12.891986062717701</v>
      </c>
      <c r="H55">
        <v>15.682362863999399</v>
      </c>
      <c r="I55">
        <v>4.1828800424763699</v>
      </c>
      <c r="J55">
        <v>0.52881240229625204</v>
      </c>
      <c r="K55">
        <f t="shared" si="5"/>
        <v>2125.540540540539</v>
      </c>
      <c r="L55">
        <f t="shared" si="6"/>
        <v>73.999999999999531</v>
      </c>
      <c r="M55">
        <f t="shared" si="8"/>
        <v>28.723520818115574</v>
      </c>
      <c r="N55">
        <f t="shared" si="7"/>
        <v>6.4459930313588501E-2</v>
      </c>
      <c r="O55">
        <f>G55-'[3]OLD-None-Hostile-No Trust201'!$G$2</f>
        <v>-87.108013937282294</v>
      </c>
      <c r="P55">
        <f>M55-'[3]OLD-None-Hostile-No Trust201'!$D$2</f>
        <v>-651.27647918188438</v>
      </c>
      <c r="Q55">
        <f>'[3]OLD-None-Hostile-No Trust201'!$D$2/'Hostile- Trust'!M55</f>
        <v>23.673978002415787</v>
      </c>
      <c r="R55">
        <f>_xlfn.LOGNORM.DIST('[1]HUNTER-500-None-Benign-Trust-No'!$E22,'VAR-500-None-Hostile-Trust-No I'!L11,'VAR-500-None-Hostile-Trust-No I'!M11,TRUE)</f>
        <v>3.8713832974230131E-2</v>
      </c>
      <c r="S55">
        <f>R55*'VAR-500-None-Hostile-Trust-No I'!K11/100</f>
        <v>3.8713832974230131E-2</v>
      </c>
      <c r="T55">
        <f t="shared" si="9"/>
        <v>3.8713832974230131</v>
      </c>
      <c r="W55">
        <f t="shared" si="10"/>
        <v>0</v>
      </c>
    </row>
    <row r="56" spans="1:23" x14ac:dyDescent="0.45">
      <c r="A56">
        <v>90</v>
      </c>
      <c r="B56">
        <v>5</v>
      </c>
      <c r="C56">
        <v>10</v>
      </c>
      <c r="D56">
        <v>66.171717171717106</v>
      </c>
      <c r="E56">
        <v>500</v>
      </c>
      <c r="F56" t="b">
        <v>1</v>
      </c>
      <c r="G56">
        <v>16.5275459098497</v>
      </c>
      <c r="H56">
        <v>12.6507565346418</v>
      </c>
      <c r="I56">
        <v>4.1339848867439803</v>
      </c>
      <c r="J56">
        <v>0.45397474325248199</v>
      </c>
      <c r="K56">
        <f t="shared" si="5"/>
        <v>1985.1515151515132</v>
      </c>
      <c r="L56">
        <f t="shared" si="6"/>
        <v>98.999999999999659</v>
      </c>
      <c r="M56">
        <f t="shared" si="8"/>
        <v>20.05203550658101</v>
      </c>
      <c r="N56">
        <f t="shared" si="7"/>
        <v>8.2637729549248501E-2</v>
      </c>
      <c r="O56">
        <f>G56-'[3]OLD-None-Hostile-No Trust201'!$G$2</f>
        <v>-83.472454090150308</v>
      </c>
      <c r="P56">
        <f>M56-'[3]OLD-None-Hostile-No Trust201'!$D$2</f>
        <v>-659.94796449341902</v>
      </c>
      <c r="Q56">
        <f>'[3]OLD-None-Hostile-No Trust201'!$D$2/'Hostile- Trust'!M56</f>
        <v>33.911769195542583</v>
      </c>
      <c r="R56">
        <f>_xlfn.LOGNORM.DIST('[1]HUNTER-500-None-Benign-Trust-No'!$E23,'VAR-500-None-Hostile-Trust-No I'!L12,'VAR-500-None-Hostile-Trust-No I'!M12,TRUE)</f>
        <v>2.9240398112790288E-2</v>
      </c>
      <c r="S56">
        <f>R56*'VAR-500-None-Hostile-Trust-No I'!K12/100</f>
        <v>2.9240398112790288E-2</v>
      </c>
      <c r="T56">
        <f t="shared" si="9"/>
        <v>2.9240398112790289</v>
      </c>
      <c r="W56">
        <f t="shared" si="10"/>
        <v>0</v>
      </c>
    </row>
    <row r="57" spans="1:23" hidden="1" x14ac:dyDescent="0.45">
      <c r="A57">
        <v>0</v>
      </c>
      <c r="B57">
        <v>10</v>
      </c>
      <c r="C57">
        <v>10</v>
      </c>
      <c r="D57">
        <v>360.72941176470499</v>
      </c>
      <c r="E57">
        <v>500</v>
      </c>
      <c r="F57" t="b">
        <v>1</v>
      </c>
      <c r="G57">
        <v>14.5299145299145</v>
      </c>
      <c r="H57">
        <v>397.58716888595001</v>
      </c>
      <c r="I57">
        <v>5.41229887121498</v>
      </c>
      <c r="J57">
        <v>1.05092856514882</v>
      </c>
      <c r="K57">
        <f t="shared" si="5"/>
        <v>10821.882352941149</v>
      </c>
      <c r="L57">
        <f t="shared" si="6"/>
        <v>84.999999999999801</v>
      </c>
      <c r="M57">
        <f t="shared" si="8"/>
        <v>127.31626297577853</v>
      </c>
      <c r="N57">
        <f t="shared" si="7"/>
        <v>7.2649572649572502E-2</v>
      </c>
      <c r="O57">
        <f>G57-'[3]OLD-None-Hostile-No Trust201'!$G$2</f>
        <v>-85.470085470085507</v>
      </c>
      <c r="P57">
        <f>M57-'[3]OLD-None-Hostile-No Trust201'!$D$2</f>
        <v>-552.6837370242215</v>
      </c>
      <c r="Q57">
        <f>'[3]OLD-None-Hostile-No Trust201'!$D$2/'Hostile- Trust'!M57</f>
        <v>5.3410301567629865</v>
      </c>
    </row>
    <row r="58" spans="1:23" hidden="1" x14ac:dyDescent="0.45">
      <c r="A58">
        <v>1</v>
      </c>
      <c r="B58">
        <v>10</v>
      </c>
      <c r="C58">
        <v>10</v>
      </c>
      <c r="D58">
        <v>340.25</v>
      </c>
      <c r="E58">
        <v>500</v>
      </c>
      <c r="F58" t="b">
        <v>1</v>
      </c>
      <c r="G58">
        <v>13.1944444444444</v>
      </c>
      <c r="H58">
        <v>362.28269348673001</v>
      </c>
      <c r="I58">
        <v>5.3968142267054704</v>
      </c>
      <c r="J58">
        <v>1.02082686897473</v>
      </c>
      <c r="K58">
        <f t="shared" si="5"/>
        <v>10207.5</v>
      </c>
      <c r="L58">
        <f t="shared" si="6"/>
        <v>75.999999999999702</v>
      </c>
      <c r="M58">
        <f t="shared" si="8"/>
        <v>134.30921052631632</v>
      </c>
      <c r="N58">
        <f t="shared" si="7"/>
        <v>6.5972222222222002E-2</v>
      </c>
      <c r="O58">
        <f>G58-'[3]OLD-None-Hostile-No Trust201'!$G$2</f>
        <v>-86.8055555555556</v>
      </c>
      <c r="P58">
        <f>M58-'[3]OLD-None-Hostile-No Trust201'!$D$2</f>
        <v>-545.69078947368371</v>
      </c>
      <c r="Q58">
        <f>'[3]OLD-None-Hostile-No Trust201'!$D$2/'Hostile- Trust'!M58</f>
        <v>5.0629439137888603</v>
      </c>
    </row>
    <row r="59" spans="1:23" hidden="1" x14ac:dyDescent="0.45">
      <c r="A59">
        <v>10</v>
      </c>
      <c r="B59">
        <v>10</v>
      </c>
      <c r="C59">
        <v>10</v>
      </c>
      <c r="D59">
        <v>288.47540983606501</v>
      </c>
      <c r="E59">
        <v>500</v>
      </c>
      <c r="F59" t="b">
        <v>1</v>
      </c>
      <c r="G59">
        <v>10.8734402852049</v>
      </c>
      <c r="H59">
        <v>359.02235801118599</v>
      </c>
      <c r="I59">
        <v>5.1398225622483702</v>
      </c>
      <c r="J59">
        <v>1.0784415550867701</v>
      </c>
      <c r="K59">
        <f t="shared" si="5"/>
        <v>8654.2622950819496</v>
      </c>
      <c r="L59">
        <f t="shared" si="6"/>
        <v>60.999999999999424</v>
      </c>
      <c r="M59">
        <f t="shared" si="8"/>
        <v>141.87315237839397</v>
      </c>
      <c r="N59">
        <f t="shared" si="7"/>
        <v>5.4367201426024497E-2</v>
      </c>
      <c r="O59">
        <f>G59-'[3]OLD-None-Hostile-No Trust201'!$G$2</f>
        <v>-89.126559714795093</v>
      </c>
      <c r="P59">
        <f>M59-'[3]OLD-None-Hostile-No Trust201'!$D$2</f>
        <v>-538.12684762160598</v>
      </c>
      <c r="Q59">
        <f>'[3]OLD-None-Hostile-No Trust201'!$D$2/'Hostile- Trust'!M59</f>
        <v>4.7930139607129645</v>
      </c>
    </row>
    <row r="60" spans="1:23" hidden="1" x14ac:dyDescent="0.45">
      <c r="A60">
        <v>20</v>
      </c>
      <c r="B60">
        <v>10</v>
      </c>
      <c r="C60">
        <v>10</v>
      </c>
      <c r="D60">
        <v>162.981818181818</v>
      </c>
      <c r="E60">
        <v>500</v>
      </c>
      <c r="F60" t="b">
        <v>1</v>
      </c>
      <c r="G60">
        <v>9.9099099099099099</v>
      </c>
      <c r="H60">
        <v>157.56873760586799</v>
      </c>
      <c r="I60">
        <v>4.7493574193231103</v>
      </c>
      <c r="J60">
        <v>0.915522301247227</v>
      </c>
      <c r="K60">
        <f t="shared" si="5"/>
        <v>4889.4545454545396</v>
      </c>
      <c r="L60">
        <f t="shared" si="6"/>
        <v>55</v>
      </c>
      <c r="M60">
        <f t="shared" si="8"/>
        <v>88.899173553718896</v>
      </c>
      <c r="N60">
        <f t="shared" si="7"/>
        <v>4.954954954954955E-2</v>
      </c>
      <c r="O60">
        <f>G60-'[3]OLD-None-Hostile-No Trust201'!$G$2</f>
        <v>-90.090090090090087</v>
      </c>
      <c r="P60">
        <f>M60-'[3]OLD-None-Hostile-No Trust201'!$D$2</f>
        <v>-591.10082644628108</v>
      </c>
      <c r="Q60">
        <f>'[3]OLD-None-Hostile-No Trust201'!$D$2/'Hostile- Trust'!M60</f>
        <v>7.649114978432257</v>
      </c>
    </row>
    <row r="61" spans="1:23" hidden="1" x14ac:dyDescent="0.45">
      <c r="A61">
        <v>30</v>
      </c>
      <c r="B61">
        <v>10</v>
      </c>
      <c r="C61">
        <v>10</v>
      </c>
      <c r="D61">
        <v>105.02</v>
      </c>
      <c r="E61">
        <v>500</v>
      </c>
      <c r="F61" t="b">
        <v>1</v>
      </c>
      <c r="G61">
        <v>9.0909090909090899</v>
      </c>
      <c r="H61">
        <v>57.705618161032902</v>
      </c>
      <c r="I61">
        <v>4.44700897020053</v>
      </c>
      <c r="J61">
        <v>0.78581762494316298</v>
      </c>
      <c r="K61">
        <f t="shared" si="5"/>
        <v>3150.6</v>
      </c>
      <c r="L61">
        <f t="shared" si="6"/>
        <v>49.999999999999993</v>
      </c>
      <c r="M61">
        <f t="shared" si="8"/>
        <v>63.012000000000008</v>
      </c>
      <c r="N61">
        <f t="shared" si="7"/>
        <v>4.5454545454545449E-2</v>
      </c>
      <c r="O61">
        <f>G61-'[3]OLD-None-Hostile-No Trust201'!$G$2</f>
        <v>-90.909090909090907</v>
      </c>
      <c r="P61">
        <f>M61-'[3]OLD-None-Hostile-No Trust201'!$D$2</f>
        <v>-616.98799999999994</v>
      </c>
      <c r="Q61">
        <f>'[3]OLD-None-Hostile-No Trust201'!$D$2/'Hostile- Trust'!M61</f>
        <v>10.791595251698087</v>
      </c>
    </row>
    <row r="62" spans="1:23" hidden="1" x14ac:dyDescent="0.45">
      <c r="A62">
        <v>40</v>
      </c>
      <c r="B62">
        <v>10</v>
      </c>
      <c r="C62">
        <v>10</v>
      </c>
      <c r="D62">
        <v>91.290322580645096</v>
      </c>
      <c r="E62">
        <v>500</v>
      </c>
      <c r="F62" t="b">
        <v>1</v>
      </c>
      <c r="G62">
        <v>5.8380414312617699</v>
      </c>
      <c r="H62">
        <v>49.202434593142499</v>
      </c>
      <c r="I62">
        <v>4.2753833058312303</v>
      </c>
      <c r="J62">
        <v>0.88444733638536199</v>
      </c>
      <c r="K62">
        <f t="shared" si="5"/>
        <v>2738.7096774193528</v>
      </c>
      <c r="L62">
        <f t="shared" si="6"/>
        <v>30.999999999999996</v>
      </c>
      <c r="M62">
        <f t="shared" si="8"/>
        <v>88.345473465140429</v>
      </c>
      <c r="N62">
        <f t="shared" si="7"/>
        <v>2.9190207156308851E-2</v>
      </c>
      <c r="O62">
        <f>G62-'[3]OLD-None-Hostile-No Trust201'!$G$2</f>
        <v>-94.161958568738228</v>
      </c>
      <c r="P62">
        <f>M62-'[3]OLD-None-Hostile-No Trust201'!$D$2</f>
        <v>-591.65452653485954</v>
      </c>
      <c r="Q62">
        <f>'[3]OLD-None-Hostile-No Trust201'!$D$2/'Hostile- Trust'!M62</f>
        <v>7.6970553592461766</v>
      </c>
    </row>
    <row r="63" spans="1:23" hidden="1" x14ac:dyDescent="0.45">
      <c r="A63">
        <v>50</v>
      </c>
      <c r="B63">
        <v>10</v>
      </c>
      <c r="C63">
        <v>10</v>
      </c>
      <c r="D63">
        <v>79.382352941176407</v>
      </c>
      <c r="E63">
        <v>500</v>
      </c>
      <c r="F63" t="b">
        <v>1</v>
      </c>
      <c r="G63">
        <v>6.3670411985018696</v>
      </c>
      <c r="H63">
        <v>26.363444279833701</v>
      </c>
      <c r="I63">
        <v>4.2034881871713399</v>
      </c>
      <c r="J63">
        <v>0.79020645747751095</v>
      </c>
      <c r="K63">
        <f t="shared" si="5"/>
        <v>2381.4705882352923</v>
      </c>
      <c r="L63">
        <f t="shared" si="6"/>
        <v>33.999999999999986</v>
      </c>
      <c r="M63">
        <f t="shared" si="8"/>
        <v>70.043252595155693</v>
      </c>
      <c r="N63">
        <f t="shared" si="7"/>
        <v>3.1835205992509351E-2</v>
      </c>
      <c r="O63">
        <f>G63-'[3]OLD-None-Hostile-No Trust201'!$G$2</f>
        <v>-93.632958801498134</v>
      </c>
      <c r="P63">
        <f>M63-'[3]OLD-None-Hostile-No Trust201'!$D$2</f>
        <v>-609.95674740484435</v>
      </c>
      <c r="Q63">
        <f>'[3]OLD-None-Hostile-No Trust201'!$D$2/'Hostile- Trust'!M63</f>
        <v>9.70828701988391</v>
      </c>
    </row>
    <row r="64" spans="1:23" hidden="1" x14ac:dyDescent="0.45">
      <c r="A64">
        <v>60</v>
      </c>
      <c r="B64">
        <v>10</v>
      </c>
      <c r="C64">
        <v>10</v>
      </c>
      <c r="D64">
        <v>70.040000000000006</v>
      </c>
      <c r="E64">
        <v>500</v>
      </c>
      <c r="F64" t="b">
        <v>1</v>
      </c>
      <c r="G64">
        <v>4.7619047619047601</v>
      </c>
      <c r="H64">
        <v>18.079638639456601</v>
      </c>
      <c r="I64">
        <v>4.0582057028016401</v>
      </c>
      <c r="J64">
        <v>0.85978043157513595</v>
      </c>
      <c r="K64">
        <f t="shared" si="5"/>
        <v>2101.2000000000003</v>
      </c>
      <c r="L64">
        <f t="shared" si="6"/>
        <v>24.999999999999989</v>
      </c>
      <c r="M64">
        <f t="shared" si="8"/>
        <v>84.048000000000044</v>
      </c>
      <c r="N64">
        <f t="shared" si="7"/>
        <v>2.3809523809523801E-2</v>
      </c>
      <c r="O64">
        <f>G64-'[3]OLD-None-Hostile-No Trust201'!$G$2</f>
        <v>-95.238095238095241</v>
      </c>
      <c r="P64">
        <f>M64-'[3]OLD-None-Hostile-No Trust201'!$D$2</f>
        <v>-595.952</v>
      </c>
      <c r="Q64">
        <f>'[3]OLD-None-Hostile-No Trust201'!$D$2/'Hostile- Trust'!M64</f>
        <v>8.0906148867313874</v>
      </c>
    </row>
    <row r="65" spans="1:17" hidden="1" x14ac:dyDescent="0.45">
      <c r="A65">
        <v>70</v>
      </c>
      <c r="B65">
        <v>10</v>
      </c>
      <c r="C65">
        <v>10</v>
      </c>
      <c r="D65">
        <v>69.9444444444444</v>
      </c>
      <c r="E65">
        <v>500</v>
      </c>
      <c r="F65" t="b">
        <v>1</v>
      </c>
      <c r="G65">
        <v>6.7164179104477597</v>
      </c>
      <c r="H65">
        <v>26.802925687260799</v>
      </c>
      <c r="I65">
        <v>4.0888685191375096</v>
      </c>
      <c r="J65">
        <v>0.742655760723128</v>
      </c>
      <c r="K65">
        <f t="shared" si="5"/>
        <v>2098.3333333333321</v>
      </c>
      <c r="L65">
        <f t="shared" si="6"/>
        <v>35.999999999999993</v>
      </c>
      <c r="M65">
        <f t="shared" si="8"/>
        <v>58.287037037037017</v>
      </c>
      <c r="N65">
        <f t="shared" si="7"/>
        <v>3.3582089552238799E-2</v>
      </c>
      <c r="O65">
        <f>G65-'[3]OLD-None-Hostile-No Trust201'!$G$2</f>
        <v>-93.28358208955224</v>
      </c>
      <c r="P65">
        <f>M65-'[3]OLD-None-Hostile-No Trust201'!$D$2</f>
        <v>-621.71296296296293</v>
      </c>
      <c r="Q65">
        <f>'[3]OLD-None-Hostile-No Trust201'!$D$2/'Hostile- Trust'!M65</f>
        <v>11.666401906274825</v>
      </c>
    </row>
    <row r="66" spans="1:17" hidden="1" x14ac:dyDescent="0.45">
      <c r="A66">
        <v>80</v>
      </c>
      <c r="B66">
        <v>10</v>
      </c>
      <c r="C66">
        <v>10</v>
      </c>
      <c r="D66">
        <v>66.6875</v>
      </c>
      <c r="E66">
        <v>500</v>
      </c>
      <c r="F66" t="b">
        <v>1</v>
      </c>
      <c r="G66">
        <v>6.0150375939849603</v>
      </c>
      <c r="H66">
        <v>15.621402811734001</v>
      </c>
      <c r="I66">
        <v>4.0507718043099903</v>
      </c>
      <c r="J66">
        <v>0.75549940229596002</v>
      </c>
      <c r="K66">
        <f t="shared" ref="K66:K100" si="11">D66*30</f>
        <v>2000.625</v>
      </c>
      <c r="L66">
        <f t="shared" ref="L66:L100" si="12">(E66*(G66/100))/(1-(G66/100))</f>
        <v>31.999999999999989</v>
      </c>
      <c r="M66">
        <f t="shared" si="8"/>
        <v>62.519531250000021</v>
      </c>
      <c r="N66">
        <f t="shared" ref="N66:N100" si="13">0.5*(G66/100)</f>
        <v>3.00751879699248E-2</v>
      </c>
      <c r="O66">
        <f>G66-'[3]OLD-None-Hostile-No Trust201'!$G$2</f>
        <v>-93.984962406015043</v>
      </c>
      <c r="P66">
        <f>M66-'[3]OLD-None-Hostile-No Trust201'!$D$2</f>
        <v>-617.48046875</v>
      </c>
      <c r="Q66">
        <f>'[3]OLD-None-Hostile-No Trust201'!$D$2/'Hostile- Trust'!M66</f>
        <v>10.876601062168069</v>
      </c>
    </row>
    <row r="67" spans="1:17" hidden="1" x14ac:dyDescent="0.45">
      <c r="A67">
        <v>90</v>
      </c>
      <c r="B67">
        <v>10</v>
      </c>
      <c r="C67">
        <v>10</v>
      </c>
      <c r="D67">
        <v>65.354838709677395</v>
      </c>
      <c r="E67">
        <v>500</v>
      </c>
      <c r="F67" t="b">
        <v>1</v>
      </c>
      <c r="G67">
        <v>5.8380414312617699</v>
      </c>
      <c r="H67">
        <v>20.166884385210601</v>
      </c>
      <c r="I67">
        <v>4.0162494268878799</v>
      </c>
      <c r="J67">
        <v>0.77179979322826997</v>
      </c>
      <c r="K67">
        <f t="shared" si="11"/>
        <v>1960.6451612903218</v>
      </c>
      <c r="L67">
        <f t="shared" si="12"/>
        <v>30.999999999999996</v>
      </c>
      <c r="M67">
        <f t="shared" si="8"/>
        <v>63.246618106139422</v>
      </c>
      <c r="N67">
        <f t="shared" si="13"/>
        <v>2.9190207156308851E-2</v>
      </c>
      <c r="O67">
        <f>G67-'[3]OLD-None-Hostile-No Trust201'!$G$2</f>
        <v>-94.161958568738228</v>
      </c>
      <c r="P67">
        <f>M67-'[3]OLD-None-Hostile-No Trust201'!$D$2</f>
        <v>-616.75338189386059</v>
      </c>
      <c r="Q67">
        <f>'[3]OLD-None-Hostile-No Trust201'!$D$2/'Hostile- Trust'!M67</f>
        <v>10.751563014149394</v>
      </c>
    </row>
    <row r="68" spans="1:17" hidden="1" x14ac:dyDescent="0.45">
      <c r="A68">
        <v>0</v>
      </c>
      <c r="B68">
        <v>1</v>
      </c>
      <c r="C68">
        <v>15</v>
      </c>
      <c r="D68">
        <v>1240.1279999999999</v>
      </c>
      <c r="E68">
        <v>330</v>
      </c>
      <c r="F68" t="b">
        <v>0</v>
      </c>
      <c r="G68">
        <v>60.240963855421597</v>
      </c>
      <c r="H68">
        <v>1091.12027684076</v>
      </c>
      <c r="I68">
        <v>6.7763900384931102</v>
      </c>
      <c r="J68">
        <v>0.89195348929940199</v>
      </c>
      <c r="K68">
        <f t="shared" si="11"/>
        <v>37203.839999999997</v>
      </c>
      <c r="L68">
        <f t="shared" si="12"/>
        <v>499.99999999999801</v>
      </c>
      <c r="M68">
        <f t="shared" si="8"/>
        <v>74.407680000000283</v>
      </c>
      <c r="N68">
        <f t="shared" si="13"/>
        <v>0.30120481927710796</v>
      </c>
      <c r="O68">
        <f>G68-'[3]OLD-None-Hostile-No Trust201'!$G$2</f>
        <v>-39.759036144578403</v>
      </c>
      <c r="P68">
        <f>M68-'[3]OLD-None-Hostile-No Trust201'!$D$2</f>
        <v>-605.59231999999975</v>
      </c>
      <c r="Q68">
        <f>'[3]OLD-None-Hostile-No Trust201'!$D$2/'Hostile- Trust'!M68</f>
        <v>9.1388415819441953</v>
      </c>
    </row>
    <row r="69" spans="1:17" hidden="1" x14ac:dyDescent="0.45">
      <c r="A69">
        <v>1</v>
      </c>
      <c r="B69">
        <v>1</v>
      </c>
      <c r="C69">
        <v>15</v>
      </c>
      <c r="D69">
        <v>1274.9480000000001</v>
      </c>
      <c r="E69">
        <v>348</v>
      </c>
      <c r="F69" t="b">
        <v>0</v>
      </c>
      <c r="G69">
        <v>58.962264150943398</v>
      </c>
      <c r="H69">
        <v>1274.94276868526</v>
      </c>
      <c r="I69">
        <v>6.7533619004673904</v>
      </c>
      <c r="J69">
        <v>0.93370413101837801</v>
      </c>
      <c r="K69">
        <f t="shared" si="11"/>
        <v>38248.44</v>
      </c>
      <c r="L69">
        <f t="shared" si="12"/>
        <v>500.00000000000006</v>
      </c>
      <c r="M69">
        <f t="shared" si="8"/>
        <v>76.49687999999999</v>
      </c>
      <c r="N69">
        <f t="shared" si="13"/>
        <v>0.294811320754717</v>
      </c>
      <c r="O69">
        <f>G69-'[3]OLD-None-Hostile-No Trust201'!$G$2</f>
        <v>-41.037735849056602</v>
      </c>
      <c r="P69">
        <f>M69-'[3]OLD-None-Hostile-No Trust201'!$D$2</f>
        <v>-603.50311999999997</v>
      </c>
      <c r="Q69">
        <f>'[3]OLD-None-Hostile-No Trust201'!$D$2/'Hostile- Trust'!M69</f>
        <v>8.8892514309080326</v>
      </c>
    </row>
    <row r="70" spans="1:17" hidden="1" x14ac:dyDescent="0.45">
      <c r="A70">
        <v>10</v>
      </c>
      <c r="B70">
        <v>1</v>
      </c>
      <c r="C70">
        <v>15</v>
      </c>
      <c r="D70">
        <v>892.67399999999998</v>
      </c>
      <c r="E70">
        <v>460</v>
      </c>
      <c r="F70" t="b">
        <v>0</v>
      </c>
      <c r="G70">
        <v>52.0833333333333</v>
      </c>
      <c r="H70">
        <v>786.05380024382202</v>
      </c>
      <c r="I70">
        <v>6.46388239460929</v>
      </c>
      <c r="J70">
        <v>0.850734954173612</v>
      </c>
      <c r="K70">
        <f t="shared" si="11"/>
        <v>26780.22</v>
      </c>
      <c r="L70">
        <f t="shared" si="12"/>
        <v>499.99999999999943</v>
      </c>
      <c r="M70">
        <f t="shared" ref="M70:M100" si="14">IF(G70=0, 0,K70/L70)</f>
        <v>53.560440000000064</v>
      </c>
      <c r="N70">
        <f t="shared" si="13"/>
        <v>0.26041666666666652</v>
      </c>
      <c r="O70">
        <f>G70-'[3]OLD-None-Hostile-No Trust201'!$G$2</f>
        <v>-47.9166666666667</v>
      </c>
      <c r="P70">
        <f>M70-'[3]OLD-None-Hostile-No Trust201'!$D$2</f>
        <v>-626.43955999999991</v>
      </c>
      <c r="Q70">
        <f>'[3]OLD-None-Hostile-No Trust201'!$D$2/'Hostile- Trust'!M70</f>
        <v>12.695937524038248</v>
      </c>
    </row>
    <row r="71" spans="1:17" hidden="1" x14ac:dyDescent="0.45">
      <c r="A71">
        <v>20</v>
      </c>
      <c r="B71">
        <v>1</v>
      </c>
      <c r="C71">
        <v>15</v>
      </c>
      <c r="D71">
        <v>563.29921259842502</v>
      </c>
      <c r="E71">
        <v>500</v>
      </c>
      <c r="F71" t="b">
        <v>1</v>
      </c>
      <c r="G71">
        <v>43.246311010215599</v>
      </c>
      <c r="H71">
        <v>434.43433847561602</v>
      </c>
      <c r="I71">
        <v>6.0741876988895003</v>
      </c>
      <c r="J71">
        <v>0.76473705395245095</v>
      </c>
      <c r="K71">
        <f t="shared" si="11"/>
        <v>16898.976377952749</v>
      </c>
      <c r="L71">
        <f t="shared" si="12"/>
        <v>380.99999999999903</v>
      </c>
      <c r="M71">
        <f t="shared" si="14"/>
        <v>44.354268708537511</v>
      </c>
      <c r="N71">
        <f t="shared" si="13"/>
        <v>0.21623155505107799</v>
      </c>
      <c r="O71">
        <f>G71-'[3]OLD-None-Hostile-No Trust201'!$G$2</f>
        <v>-56.753688989784401</v>
      </c>
      <c r="P71">
        <f>M71-'[3]OLD-None-Hostile-No Trust201'!$D$2</f>
        <v>-635.64573129146254</v>
      </c>
      <c r="Q71">
        <f>'[3]OLD-None-Hostile-No Trust201'!$D$2/'Hostile- Trust'!M71</f>
        <v>15.331106109953978</v>
      </c>
    </row>
    <row r="72" spans="1:17" hidden="1" x14ac:dyDescent="0.45">
      <c r="A72">
        <v>30</v>
      </c>
      <c r="B72">
        <v>1</v>
      </c>
      <c r="C72">
        <v>15</v>
      </c>
      <c r="D72">
        <v>337.26415094339598</v>
      </c>
      <c r="E72">
        <v>500</v>
      </c>
      <c r="F72" t="b">
        <v>1</v>
      </c>
      <c r="G72">
        <v>38.875305623471803</v>
      </c>
      <c r="H72">
        <v>206.38163946501399</v>
      </c>
      <c r="I72">
        <v>5.6398274449855004</v>
      </c>
      <c r="J72">
        <v>0.64807755105931597</v>
      </c>
      <c r="K72">
        <f t="shared" si="11"/>
        <v>10117.924528301879</v>
      </c>
      <c r="L72">
        <f t="shared" si="12"/>
        <v>317.99999999999892</v>
      </c>
      <c r="M72">
        <f t="shared" si="14"/>
        <v>31.817372730509163</v>
      </c>
      <c r="N72">
        <f t="shared" si="13"/>
        <v>0.194376528117359</v>
      </c>
      <c r="O72">
        <f>G72-'[3]OLD-None-Hostile-No Trust201'!$G$2</f>
        <v>-61.124694376528197</v>
      </c>
      <c r="P72">
        <f>M72-'[3]OLD-None-Hostile-No Trust201'!$D$2</f>
        <v>-648.18262726949081</v>
      </c>
      <c r="Q72">
        <f>'[3]OLD-None-Hostile-No Trust201'!$D$2/'Hostile- Trust'!M72</f>
        <v>21.371972027971971</v>
      </c>
    </row>
    <row r="73" spans="1:17" hidden="1" x14ac:dyDescent="0.45">
      <c r="A73">
        <v>40</v>
      </c>
      <c r="B73">
        <v>1</v>
      </c>
      <c r="C73">
        <v>15</v>
      </c>
      <c r="D73">
        <v>246.37354085603101</v>
      </c>
      <c r="E73">
        <v>500</v>
      </c>
      <c r="F73" t="b">
        <v>1</v>
      </c>
      <c r="G73">
        <v>33.949801849405503</v>
      </c>
      <c r="H73">
        <v>137.88403953931299</v>
      </c>
      <c r="I73">
        <v>5.3616403813859401</v>
      </c>
      <c r="J73">
        <v>0.58721713243072204</v>
      </c>
      <c r="K73">
        <f t="shared" si="11"/>
        <v>7391.2062256809304</v>
      </c>
      <c r="L73">
        <f t="shared" si="12"/>
        <v>256.99999999999949</v>
      </c>
      <c r="M73">
        <f t="shared" si="14"/>
        <v>28.759557298369437</v>
      </c>
      <c r="N73">
        <f t="shared" si="13"/>
        <v>0.16974900924702752</v>
      </c>
      <c r="O73">
        <f>G73-'[3]OLD-None-Hostile-No Trust201'!$G$2</f>
        <v>-66.050198150594497</v>
      </c>
      <c r="P73">
        <f>M73-'[3]OLD-None-Hostile-No Trust201'!$D$2</f>
        <v>-651.24044270163051</v>
      </c>
      <c r="Q73">
        <f>'[3]OLD-None-Hostile-No Trust201'!$D$2/'Hostile- Trust'!M73</f>
        <v>23.644313886519857</v>
      </c>
    </row>
    <row r="74" spans="1:17" hidden="1" x14ac:dyDescent="0.45">
      <c r="A74">
        <v>50</v>
      </c>
      <c r="B74">
        <v>1</v>
      </c>
      <c r="C74">
        <v>15</v>
      </c>
      <c r="D74">
        <v>192.175609756097</v>
      </c>
      <c r="E74">
        <v>500</v>
      </c>
      <c r="F74" t="b">
        <v>1</v>
      </c>
      <c r="G74">
        <v>29.078014184397102</v>
      </c>
      <c r="H74">
        <v>85.300727476864196</v>
      </c>
      <c r="I74">
        <v>5.1531742874964896</v>
      </c>
      <c r="J74">
        <v>0.52802900614564896</v>
      </c>
      <c r="K74">
        <f t="shared" si="11"/>
        <v>5765.2682926829102</v>
      </c>
      <c r="L74">
        <f t="shared" si="12"/>
        <v>204.9999999999994</v>
      </c>
      <c r="M74">
        <f t="shared" si="14"/>
        <v>28.123259964306961</v>
      </c>
      <c r="N74">
        <f t="shared" si="13"/>
        <v>0.1453900709219855</v>
      </c>
      <c r="O74">
        <f>G74-'[3]OLD-None-Hostile-No Trust201'!$G$2</f>
        <v>-70.921985815602895</v>
      </c>
      <c r="P74">
        <f>M74-'[3]OLD-None-Hostile-No Trust201'!$D$2</f>
        <v>-651.87674003569305</v>
      </c>
      <c r="Q74">
        <f>'[3]OLD-None-Hostile-No Trust201'!$D$2/'Hostile- Trust'!M74</f>
        <v>24.179273699529563</v>
      </c>
    </row>
    <row r="75" spans="1:17" hidden="1" x14ac:dyDescent="0.45">
      <c r="A75">
        <v>60</v>
      </c>
      <c r="B75">
        <v>1</v>
      </c>
      <c r="C75">
        <v>15</v>
      </c>
      <c r="D75">
        <v>160.21938775510199</v>
      </c>
      <c r="E75">
        <v>500</v>
      </c>
      <c r="F75" t="b">
        <v>1</v>
      </c>
      <c r="G75">
        <v>28.160919540229798</v>
      </c>
      <c r="H75">
        <v>67.216434434480107</v>
      </c>
      <c r="I75">
        <v>4.9898161500086697</v>
      </c>
      <c r="J75">
        <v>0.485327958860859</v>
      </c>
      <c r="K75">
        <f t="shared" si="11"/>
        <v>4806.5816326530594</v>
      </c>
      <c r="L75">
        <f t="shared" si="12"/>
        <v>195.99999999999918</v>
      </c>
      <c r="M75">
        <f t="shared" si="14"/>
        <v>24.523375676801425</v>
      </c>
      <c r="N75">
        <f t="shared" si="13"/>
        <v>0.140804597701149</v>
      </c>
      <c r="O75">
        <f>G75-'[3]OLD-None-Hostile-No Trust201'!$G$2</f>
        <v>-71.839080459770202</v>
      </c>
      <c r="P75">
        <f>M75-'[3]OLD-None-Hostile-No Trust201'!$D$2</f>
        <v>-655.47662432319862</v>
      </c>
      <c r="Q75">
        <f>'[3]OLD-None-Hostile-No Trust201'!$D$2/'Hostile- Trust'!M75</f>
        <v>27.728645883089623</v>
      </c>
    </row>
    <row r="76" spans="1:17" hidden="1" x14ac:dyDescent="0.45">
      <c r="A76">
        <v>70</v>
      </c>
      <c r="B76">
        <v>1</v>
      </c>
      <c r="C76">
        <v>15</v>
      </c>
      <c r="D76">
        <v>138.60377358490501</v>
      </c>
      <c r="E76">
        <v>500</v>
      </c>
      <c r="F76" t="b">
        <v>1</v>
      </c>
      <c r="G76">
        <v>24.127465857359599</v>
      </c>
      <c r="H76">
        <v>42.654042334133798</v>
      </c>
      <c r="I76">
        <v>4.8646445543718304</v>
      </c>
      <c r="J76">
        <v>0.46445049589954202</v>
      </c>
      <c r="K76">
        <f t="shared" si="11"/>
        <v>4158.1132075471505</v>
      </c>
      <c r="L76">
        <f t="shared" si="12"/>
        <v>158.99999999999969</v>
      </c>
      <c r="M76">
        <f t="shared" si="14"/>
        <v>26.151655393378356</v>
      </c>
      <c r="N76">
        <f t="shared" si="13"/>
        <v>0.12063732928679799</v>
      </c>
      <c r="O76">
        <f>G76-'[3]OLD-None-Hostile-No Trust201'!$G$2</f>
        <v>-75.872534142640404</v>
      </c>
      <c r="P76">
        <f>M76-'[3]OLD-None-Hostile-No Trust201'!$D$2</f>
        <v>-653.84834460662159</v>
      </c>
      <c r="Q76">
        <f>'[3]OLD-None-Hostile-No Trust201'!$D$2/'Hostile- Trust'!M76</f>
        <v>26.002178056085015</v>
      </c>
    </row>
    <row r="77" spans="1:17" hidden="1" x14ac:dyDescent="0.45">
      <c r="A77">
        <v>80</v>
      </c>
      <c r="B77">
        <v>1</v>
      </c>
      <c r="C77">
        <v>15</v>
      </c>
      <c r="D77">
        <v>123.41726618705</v>
      </c>
      <c r="E77">
        <v>500</v>
      </c>
      <c r="F77" t="b">
        <v>1</v>
      </c>
      <c r="G77">
        <v>21.752738654147102</v>
      </c>
      <c r="H77">
        <v>26.023929701522601</v>
      </c>
      <c r="I77">
        <v>4.7610925010979601</v>
      </c>
      <c r="J77">
        <v>0.45073811859955398</v>
      </c>
      <c r="K77">
        <f t="shared" si="11"/>
        <v>3702.5179856115001</v>
      </c>
      <c r="L77">
        <f t="shared" si="12"/>
        <v>139</v>
      </c>
      <c r="M77">
        <f t="shared" si="14"/>
        <v>26.636820040370505</v>
      </c>
      <c r="N77">
        <f t="shared" si="13"/>
        <v>0.10876369327073551</v>
      </c>
      <c r="O77">
        <f>G77-'[3]OLD-None-Hostile-No Trust201'!$G$2</f>
        <v>-78.247261345852905</v>
      </c>
      <c r="P77">
        <f>M77-'[3]OLD-None-Hostile-No Trust201'!$D$2</f>
        <v>-653.36317995962952</v>
      </c>
      <c r="Q77">
        <f>'[3]OLD-None-Hostile-No Trust201'!$D$2/'Hostile- Trust'!M77</f>
        <v>25.52857281647729</v>
      </c>
    </row>
    <row r="78" spans="1:17" hidden="1" x14ac:dyDescent="0.45">
      <c r="A78">
        <v>90</v>
      </c>
      <c r="B78">
        <v>1</v>
      </c>
      <c r="C78">
        <v>15</v>
      </c>
      <c r="D78">
        <v>119.67701863354</v>
      </c>
      <c r="E78">
        <v>500</v>
      </c>
      <c r="F78" t="b">
        <v>1</v>
      </c>
      <c r="G78">
        <v>24.357034795763902</v>
      </c>
      <c r="H78">
        <v>25.886435271313399</v>
      </c>
      <c r="I78">
        <v>4.7357092249453796</v>
      </c>
      <c r="J78">
        <v>0.420328516418016</v>
      </c>
      <c r="K78">
        <f t="shared" si="11"/>
        <v>3590.3105590062</v>
      </c>
      <c r="L78">
        <f t="shared" si="12"/>
        <v>160.9999999999992</v>
      </c>
      <c r="M78">
        <f t="shared" si="14"/>
        <v>22.300065583889552</v>
      </c>
      <c r="N78">
        <f t="shared" si="13"/>
        <v>0.12178517397881951</v>
      </c>
      <c r="O78">
        <f>G78-'[3]OLD-None-Hostile-No Trust201'!$G$2</f>
        <v>-75.642965204236106</v>
      </c>
      <c r="P78">
        <f>M78-'[3]OLD-None-Hostile-No Trust201'!$D$2</f>
        <v>-657.69993441611041</v>
      </c>
      <c r="Q78">
        <f>'[3]OLD-None-Hostile-No Trust201'!$D$2/'Hostile- Trust'!M78</f>
        <v>30.493183862708406</v>
      </c>
    </row>
    <row r="79" spans="1:17" hidden="1" x14ac:dyDescent="0.45">
      <c r="A79">
        <v>0</v>
      </c>
      <c r="B79">
        <v>5</v>
      </c>
      <c r="C79">
        <v>15</v>
      </c>
      <c r="D79">
        <v>869.35537190082596</v>
      </c>
      <c r="E79">
        <v>500</v>
      </c>
      <c r="F79" t="b">
        <v>1</v>
      </c>
      <c r="G79">
        <v>19.484702093397701</v>
      </c>
      <c r="H79">
        <v>880.86715664644998</v>
      </c>
      <c r="I79">
        <v>6.3632754650016103</v>
      </c>
      <c r="J79">
        <v>1.00232835344195</v>
      </c>
      <c r="K79">
        <f t="shared" si="11"/>
        <v>26080.661157024777</v>
      </c>
      <c r="L79">
        <f t="shared" si="12"/>
        <v>120.99999999999964</v>
      </c>
      <c r="M79">
        <f t="shared" si="14"/>
        <v>215.54265419028803</v>
      </c>
      <c r="N79">
        <f t="shared" si="13"/>
        <v>9.7423510466988508E-2</v>
      </c>
      <c r="O79">
        <f>G79-'[3]OLD-None-Hostile-No Trust201'!$G$2</f>
        <v>-80.515297906602299</v>
      </c>
      <c r="P79">
        <f>M79-'[3]OLD-None-Hostile-No Trust201'!$D$2</f>
        <v>-464.45734580971197</v>
      </c>
      <c r="Q79">
        <f>'[3]OLD-None-Hostile-No Trust201'!$D$2/'Hostile- Trust'!M79</f>
        <v>3.1548279970593383</v>
      </c>
    </row>
    <row r="80" spans="1:17" hidden="1" x14ac:dyDescent="0.45">
      <c r="A80">
        <v>1</v>
      </c>
      <c r="B80">
        <v>5</v>
      </c>
      <c r="C80">
        <v>15</v>
      </c>
      <c r="D80">
        <v>654.02499999999998</v>
      </c>
      <c r="E80">
        <v>500</v>
      </c>
      <c r="F80" t="b">
        <v>1</v>
      </c>
      <c r="G80">
        <v>19.354838709677399</v>
      </c>
      <c r="H80">
        <v>547.38271776324996</v>
      </c>
      <c r="I80">
        <v>6.1641548737036</v>
      </c>
      <c r="J80">
        <v>0.91030735725049805</v>
      </c>
      <c r="K80">
        <f t="shared" si="11"/>
        <v>19620.75</v>
      </c>
      <c r="L80">
        <f t="shared" si="12"/>
        <v>119.99999999999986</v>
      </c>
      <c r="M80">
        <f t="shared" si="14"/>
        <v>163.50625000000019</v>
      </c>
      <c r="N80">
        <f t="shared" si="13"/>
        <v>9.6774193548386997E-2</v>
      </c>
      <c r="O80">
        <f>G80-'[3]OLD-None-Hostile-No Trust201'!$G$2</f>
        <v>-80.645161290322605</v>
      </c>
      <c r="P80">
        <f>M80-'[3]OLD-None-Hostile-No Trust201'!$D$2</f>
        <v>-516.49374999999986</v>
      </c>
      <c r="Q80">
        <f>'[3]OLD-None-Hostile-No Trust201'!$D$2/'Hostile- Trust'!M80</f>
        <v>4.1588624288062332</v>
      </c>
    </row>
    <row r="81" spans="1:17" hidden="1" x14ac:dyDescent="0.45">
      <c r="A81">
        <v>10</v>
      </c>
      <c r="B81">
        <v>5</v>
      </c>
      <c r="C81">
        <v>15</v>
      </c>
      <c r="D81">
        <v>490.19480519480499</v>
      </c>
      <c r="E81">
        <v>500</v>
      </c>
      <c r="F81" t="b">
        <v>1</v>
      </c>
      <c r="G81">
        <v>13.344887348353501</v>
      </c>
      <c r="H81">
        <v>301.30435910348803</v>
      </c>
      <c r="I81">
        <v>5.9264037549200204</v>
      </c>
      <c r="J81">
        <v>0.93110753386272804</v>
      </c>
      <c r="K81">
        <f t="shared" si="11"/>
        <v>14705.84415584415</v>
      </c>
      <c r="L81">
        <f t="shared" si="12"/>
        <v>76.999999999999659</v>
      </c>
      <c r="M81">
        <f t="shared" si="14"/>
        <v>190.98498903693786</v>
      </c>
      <c r="N81">
        <f t="shared" si="13"/>
        <v>6.6724436741767507E-2</v>
      </c>
      <c r="O81">
        <f>G81-'[3]OLD-None-Hostile-No Trust201'!$G$2</f>
        <v>-86.655112651646505</v>
      </c>
      <c r="P81">
        <f>M81-'[3]OLD-None-Hostile-No Trust201'!$D$2</f>
        <v>-489.01501096306214</v>
      </c>
      <c r="Q81">
        <f>'[3]OLD-None-Hostile-No Trust201'!$D$2/'Hostile- Trust'!M81</f>
        <v>3.5604892480240062</v>
      </c>
    </row>
    <row r="82" spans="1:17" hidden="1" x14ac:dyDescent="0.45">
      <c r="A82">
        <v>20</v>
      </c>
      <c r="B82">
        <v>5</v>
      </c>
      <c r="C82">
        <v>15</v>
      </c>
      <c r="D82">
        <v>430.06122448979499</v>
      </c>
      <c r="E82">
        <v>500</v>
      </c>
      <c r="F82" t="b">
        <v>1</v>
      </c>
      <c r="G82">
        <v>8.9253187613843306</v>
      </c>
      <c r="H82">
        <v>399.41772244957099</v>
      </c>
      <c r="I82">
        <v>5.6583162083055596</v>
      </c>
      <c r="J82">
        <v>1.08934514343425</v>
      </c>
      <c r="K82">
        <f t="shared" si="11"/>
        <v>12901.83673469385</v>
      </c>
      <c r="L82">
        <f t="shared" si="12"/>
        <v>48.999999999999972</v>
      </c>
      <c r="M82">
        <f t="shared" si="14"/>
        <v>263.30279050395626</v>
      </c>
      <c r="N82">
        <f t="shared" si="13"/>
        <v>4.4626593806921654E-2</v>
      </c>
      <c r="O82">
        <f>G82-'[3]OLD-None-Hostile-No Trust201'!$G$2</f>
        <v>-91.074681238615668</v>
      </c>
      <c r="P82">
        <f>M82-'[3]OLD-None-Hostile-No Trust201'!$D$2</f>
        <v>-416.69720949604374</v>
      </c>
      <c r="Q82">
        <f>'[3]OLD-None-Hostile-No Trust201'!$D$2/'Hostile- Trust'!M82</f>
        <v>2.5825780224299697</v>
      </c>
    </row>
    <row r="83" spans="1:17" hidden="1" x14ac:dyDescent="0.45">
      <c r="A83">
        <v>30</v>
      </c>
      <c r="B83">
        <v>5</v>
      </c>
      <c r="C83">
        <v>15</v>
      </c>
      <c r="D83">
        <v>301.06060606060601</v>
      </c>
      <c r="E83">
        <v>500</v>
      </c>
      <c r="F83" t="b">
        <v>1</v>
      </c>
      <c r="G83">
        <v>6.1913696060037502</v>
      </c>
      <c r="H83">
        <v>308.52855817917498</v>
      </c>
      <c r="I83">
        <v>5.3034936966084096</v>
      </c>
      <c r="J83">
        <v>1.1206507968898101</v>
      </c>
      <c r="K83">
        <f t="shared" si="11"/>
        <v>9031.8181818181802</v>
      </c>
      <c r="L83">
        <f t="shared" si="12"/>
        <v>32.999999999999986</v>
      </c>
      <c r="M83">
        <f t="shared" si="14"/>
        <v>273.69146005509651</v>
      </c>
      <c r="N83">
        <f t="shared" si="13"/>
        <v>3.095684803001875E-2</v>
      </c>
      <c r="O83">
        <f>G83-'[3]OLD-None-Hostile-No Trust201'!$G$2</f>
        <v>-93.808630393996253</v>
      </c>
      <c r="P83">
        <f>M83-'[3]OLD-None-Hostile-No Trust201'!$D$2</f>
        <v>-406.30853994490349</v>
      </c>
      <c r="Q83">
        <f>'[3]OLD-None-Hostile-No Trust201'!$D$2/'Hostile- Trust'!M83</f>
        <v>2.4845495722194255</v>
      </c>
    </row>
    <row r="84" spans="1:17" hidden="1" x14ac:dyDescent="0.45">
      <c r="A84">
        <v>40</v>
      </c>
      <c r="B84">
        <v>5</v>
      </c>
      <c r="C84">
        <v>15</v>
      </c>
      <c r="D84">
        <v>237.5</v>
      </c>
      <c r="E84">
        <v>500</v>
      </c>
      <c r="F84" t="b">
        <v>1</v>
      </c>
      <c r="G84">
        <v>3.1007751937984498</v>
      </c>
      <c r="H84">
        <v>149.208578841834</v>
      </c>
      <c r="I84">
        <v>5.0323743879950804</v>
      </c>
      <c r="J84">
        <v>1.3766132067993599</v>
      </c>
      <c r="K84">
        <f t="shared" si="11"/>
        <v>7125</v>
      </c>
      <c r="L84">
        <f t="shared" si="12"/>
        <v>16.000000000000004</v>
      </c>
      <c r="M84">
        <f t="shared" si="14"/>
        <v>445.31249999999989</v>
      </c>
      <c r="N84">
        <f t="shared" si="13"/>
        <v>1.550387596899225E-2</v>
      </c>
      <c r="O84">
        <f>G84-'[3]OLD-None-Hostile-No Trust201'!$G$2</f>
        <v>-96.899224806201545</v>
      </c>
      <c r="P84">
        <f>M84-'[3]OLD-None-Hostile-No Trust201'!$D$2</f>
        <v>-234.68750000000011</v>
      </c>
      <c r="Q84">
        <f>'[3]OLD-None-Hostile-No Trust201'!$D$2/'Hostile- Trust'!M84</f>
        <v>1.5270175438596496</v>
      </c>
    </row>
    <row r="85" spans="1:17" hidden="1" x14ac:dyDescent="0.45">
      <c r="A85">
        <v>50</v>
      </c>
      <c r="B85">
        <v>5</v>
      </c>
      <c r="C85">
        <v>15</v>
      </c>
      <c r="D85">
        <v>163.57894736842101</v>
      </c>
      <c r="E85">
        <v>500</v>
      </c>
      <c r="F85" t="b">
        <v>1</v>
      </c>
      <c r="G85">
        <v>3.6608863198458499</v>
      </c>
      <c r="H85">
        <v>81.767499512998299</v>
      </c>
      <c r="I85">
        <v>4.7664009585094798</v>
      </c>
      <c r="J85">
        <v>1.18063432792088</v>
      </c>
      <c r="K85">
        <f t="shared" si="11"/>
        <v>4907.3684210526308</v>
      </c>
      <c r="L85">
        <f t="shared" si="12"/>
        <v>18.999999999999961</v>
      </c>
      <c r="M85">
        <f t="shared" si="14"/>
        <v>258.28254847645479</v>
      </c>
      <c r="N85">
        <f t="shared" si="13"/>
        <v>1.8304431599229249E-2</v>
      </c>
      <c r="O85">
        <f>G85-'[3]OLD-None-Hostile-No Trust201'!$G$2</f>
        <v>-96.339113680154156</v>
      </c>
      <c r="P85">
        <f>M85-'[3]OLD-None-Hostile-No Trust201'!$D$2</f>
        <v>-421.71745152354521</v>
      </c>
      <c r="Q85">
        <f>'[3]OLD-None-Hostile-No Trust201'!$D$2/'Hostile- Trust'!M85</f>
        <v>2.6327756327756275</v>
      </c>
    </row>
    <row r="86" spans="1:17" hidden="1" x14ac:dyDescent="0.45">
      <c r="A86">
        <v>60</v>
      </c>
      <c r="B86">
        <v>5</v>
      </c>
      <c r="C86">
        <v>15</v>
      </c>
      <c r="D86">
        <v>139.777777777777</v>
      </c>
      <c r="E86">
        <v>500</v>
      </c>
      <c r="F86" t="b">
        <v>1</v>
      </c>
      <c r="G86">
        <v>3.4749034749034702</v>
      </c>
      <c r="H86">
        <v>39.695244278133003</v>
      </c>
      <c r="I86">
        <v>4.6490009741113001</v>
      </c>
      <c r="J86">
        <v>1.1525998717473001</v>
      </c>
      <c r="K86">
        <f t="shared" si="11"/>
        <v>4193.3333333333103</v>
      </c>
      <c r="L86">
        <f t="shared" si="12"/>
        <v>17.999999999999972</v>
      </c>
      <c r="M86">
        <f t="shared" si="14"/>
        <v>232.96296296296205</v>
      </c>
      <c r="N86">
        <f t="shared" si="13"/>
        <v>1.737451737451735E-2</v>
      </c>
      <c r="O86">
        <f>G86-'[3]OLD-None-Hostile-No Trust201'!$G$2</f>
        <v>-96.525096525096529</v>
      </c>
      <c r="P86">
        <f>M86-'[3]OLD-None-Hostile-No Trust201'!$D$2</f>
        <v>-447.03703703703798</v>
      </c>
      <c r="Q86">
        <f>'[3]OLD-None-Hostile-No Trust201'!$D$2/'Hostile- Trust'!M86</f>
        <v>2.9189189189189304</v>
      </c>
    </row>
    <row r="87" spans="1:17" hidden="1" x14ac:dyDescent="0.45">
      <c r="A87">
        <v>70</v>
      </c>
      <c r="B87">
        <v>5</v>
      </c>
      <c r="C87">
        <v>15</v>
      </c>
      <c r="D87">
        <v>136.25</v>
      </c>
      <c r="E87">
        <v>500</v>
      </c>
      <c r="F87" t="b">
        <v>1</v>
      </c>
      <c r="G87">
        <v>1.57480314960629</v>
      </c>
      <c r="H87">
        <v>71.607561452285594</v>
      </c>
      <c r="I87">
        <v>4.2882383829692401</v>
      </c>
      <c r="J87">
        <v>1.65610274129585</v>
      </c>
      <c r="K87">
        <f t="shared" si="11"/>
        <v>4087.5</v>
      </c>
      <c r="L87">
        <f t="shared" si="12"/>
        <v>7.9999999999999512</v>
      </c>
      <c r="M87">
        <f t="shared" si="14"/>
        <v>510.93750000000313</v>
      </c>
      <c r="N87">
        <f t="shared" si="13"/>
        <v>7.8740157480314491E-3</v>
      </c>
      <c r="O87">
        <f>G87-'[3]OLD-None-Hostile-No Trust201'!$G$2</f>
        <v>-98.425196850393704</v>
      </c>
      <c r="P87">
        <f>M87-'[3]OLD-None-Hostile-No Trust201'!$D$2</f>
        <v>-169.06249999999687</v>
      </c>
      <c r="Q87">
        <f>'[3]OLD-None-Hostile-No Trust201'!$D$2/'Hostile- Trust'!M87</f>
        <v>1.330886850152897</v>
      </c>
    </row>
    <row r="88" spans="1:17" hidden="1" x14ac:dyDescent="0.45">
      <c r="A88">
        <v>80</v>
      </c>
      <c r="B88">
        <v>5</v>
      </c>
      <c r="C88">
        <v>15</v>
      </c>
      <c r="D88">
        <v>127.454545454545</v>
      </c>
      <c r="E88">
        <v>500</v>
      </c>
      <c r="F88" t="b">
        <v>1</v>
      </c>
      <c r="G88">
        <v>2.1526418786692698</v>
      </c>
      <c r="H88">
        <v>25.441555126853501</v>
      </c>
      <c r="I88">
        <v>4.42816179101112</v>
      </c>
      <c r="J88">
        <v>1.4063589807535499</v>
      </c>
      <c r="K88">
        <f t="shared" si="11"/>
        <v>3823.6363636363499</v>
      </c>
      <c r="L88">
        <f t="shared" si="12"/>
        <v>10.999999999999968</v>
      </c>
      <c r="M88">
        <f t="shared" si="14"/>
        <v>347.60330578512372</v>
      </c>
      <c r="N88">
        <f t="shared" si="13"/>
        <v>1.076320939334635E-2</v>
      </c>
      <c r="O88">
        <f>G88-'[3]OLD-None-Hostile-No Trust201'!$G$2</f>
        <v>-97.847358121330728</v>
      </c>
      <c r="P88">
        <f>M88-'[3]OLD-None-Hostile-No Trust201'!$D$2</f>
        <v>-332.39669421487628</v>
      </c>
      <c r="Q88">
        <f>'[3]OLD-None-Hostile-No Trust201'!$D$2/'Hostile- Trust'!M88</f>
        <v>1.956252971944842</v>
      </c>
    </row>
    <row r="89" spans="1:17" hidden="1" x14ac:dyDescent="0.45">
      <c r="A89">
        <v>90</v>
      </c>
      <c r="B89">
        <v>5</v>
      </c>
      <c r="C89">
        <v>15</v>
      </c>
      <c r="D89">
        <v>105.90909090909</v>
      </c>
      <c r="E89">
        <v>500</v>
      </c>
      <c r="F89" t="b">
        <v>1</v>
      </c>
      <c r="G89">
        <v>2.1526418786692698</v>
      </c>
      <c r="H89">
        <v>10.1040046066353</v>
      </c>
      <c r="I89">
        <v>4.2703919504239902</v>
      </c>
      <c r="J89">
        <v>1.3477162003440599</v>
      </c>
      <c r="K89">
        <f t="shared" si="11"/>
        <v>3177.2727272726997</v>
      </c>
      <c r="L89">
        <f t="shared" si="12"/>
        <v>10.999999999999968</v>
      </c>
      <c r="M89">
        <f t="shared" si="14"/>
        <v>288.84297520660988</v>
      </c>
      <c r="N89">
        <f t="shared" si="13"/>
        <v>1.076320939334635E-2</v>
      </c>
      <c r="O89">
        <f>G89-'[3]OLD-None-Hostile-No Trust201'!$G$2</f>
        <v>-97.847358121330728</v>
      </c>
      <c r="P89">
        <f>M89-'[3]OLD-None-Hostile-No Trust201'!$D$2</f>
        <v>-391.15702479339012</v>
      </c>
      <c r="Q89">
        <f>'[3]OLD-None-Hostile-No Trust201'!$D$2/'Hostile- Trust'!M89</f>
        <v>2.35422031473535</v>
      </c>
    </row>
    <row r="90" spans="1:17" hidden="1" x14ac:dyDescent="0.45">
      <c r="A90">
        <v>0</v>
      </c>
      <c r="B90">
        <v>10</v>
      </c>
      <c r="C90">
        <v>15</v>
      </c>
      <c r="D90">
        <v>670.41509433962199</v>
      </c>
      <c r="E90">
        <v>500</v>
      </c>
      <c r="F90" t="b">
        <v>1</v>
      </c>
      <c r="G90">
        <v>9.5840867992766707</v>
      </c>
      <c r="H90">
        <v>589.60232471237805</v>
      </c>
      <c r="I90">
        <v>6.0923941578348302</v>
      </c>
      <c r="J90">
        <v>1.1447072020464599</v>
      </c>
      <c r="K90">
        <f t="shared" si="11"/>
        <v>20112.45283018866</v>
      </c>
      <c r="L90">
        <f t="shared" si="12"/>
        <v>52.999999999999993</v>
      </c>
      <c r="M90">
        <f t="shared" si="14"/>
        <v>379.48024207903137</v>
      </c>
      <c r="N90">
        <f t="shared" si="13"/>
        <v>4.7920433996383356E-2</v>
      </c>
      <c r="O90">
        <f>G90-'[3]OLD-None-Hostile-No Trust201'!$G$2</f>
        <v>-90.415913200723324</v>
      </c>
      <c r="P90">
        <f>M90-'[3]OLD-None-Hostile-No Trust201'!$D$2</f>
        <v>-300.51975792096863</v>
      </c>
      <c r="Q90">
        <f>'[3]OLD-None-Hostile-No Trust201'!$D$2/'Hostile- Trust'!M90</f>
        <v>1.79192465008068</v>
      </c>
    </row>
    <row r="91" spans="1:17" hidden="1" x14ac:dyDescent="0.45">
      <c r="A91">
        <v>1</v>
      </c>
      <c r="B91">
        <v>10</v>
      </c>
      <c r="C91">
        <v>15</v>
      </c>
      <c r="D91">
        <v>617.71875</v>
      </c>
      <c r="E91">
        <v>500</v>
      </c>
      <c r="F91" t="b">
        <v>1</v>
      </c>
      <c r="G91">
        <v>6.0150375939849603</v>
      </c>
      <c r="H91">
        <v>621.16151524719601</v>
      </c>
      <c r="I91">
        <v>5.8664027694465002</v>
      </c>
      <c r="J91">
        <v>1.3550850944931701</v>
      </c>
      <c r="K91">
        <f t="shared" si="11"/>
        <v>18531.5625</v>
      </c>
      <c r="L91">
        <f t="shared" si="12"/>
        <v>31.999999999999989</v>
      </c>
      <c r="M91">
        <f t="shared" si="14"/>
        <v>579.11132812500023</v>
      </c>
      <c r="N91">
        <f t="shared" si="13"/>
        <v>3.00751879699248E-2</v>
      </c>
      <c r="O91">
        <f>G91-'[3]OLD-None-Hostile-No Trust201'!$G$2</f>
        <v>-93.984962406015043</v>
      </c>
      <c r="P91">
        <f>M91-'[3]OLD-None-Hostile-No Trust201'!$D$2</f>
        <v>-100.88867187499977</v>
      </c>
      <c r="Q91">
        <f>'[3]OLD-None-Hostile-No Trust201'!$D$2/'Hostile- Trust'!M91</f>
        <v>1.1742129137788566</v>
      </c>
    </row>
    <row r="92" spans="1:17" hidden="1" x14ac:dyDescent="0.45">
      <c r="A92">
        <v>10</v>
      </c>
      <c r="B92">
        <v>10</v>
      </c>
      <c r="C92">
        <v>15</v>
      </c>
      <c r="D92">
        <v>452.827586206896</v>
      </c>
      <c r="E92">
        <v>500</v>
      </c>
      <c r="F92" t="b">
        <v>1</v>
      </c>
      <c r="G92">
        <v>5.4820415879017004</v>
      </c>
      <c r="H92">
        <v>401.30973689422001</v>
      </c>
      <c r="I92">
        <v>5.6236936038275598</v>
      </c>
      <c r="J92">
        <v>1.2923362579622</v>
      </c>
      <c r="K92">
        <f t="shared" si="11"/>
        <v>13584.82758620688</v>
      </c>
      <c r="L92">
        <f t="shared" si="12"/>
        <v>28.999999999999996</v>
      </c>
      <c r="M92">
        <f t="shared" si="14"/>
        <v>468.44233055885798</v>
      </c>
      <c r="N92">
        <f t="shared" si="13"/>
        <v>2.7410207939508501E-2</v>
      </c>
      <c r="O92">
        <f>G92-'[3]OLD-None-Hostile-No Trust201'!$G$2</f>
        <v>-94.517958412098295</v>
      </c>
      <c r="P92">
        <f>M92-'[3]OLD-None-Hostile-No Trust201'!$D$2</f>
        <v>-211.55766944114202</v>
      </c>
      <c r="Q92">
        <f>'[3]OLD-None-Hostile-No Trust201'!$D$2/'Hostile- Trust'!M92</f>
        <v>1.4516194537516516</v>
      </c>
    </row>
    <row r="93" spans="1:17" hidden="1" x14ac:dyDescent="0.45">
      <c r="A93">
        <v>20</v>
      </c>
      <c r="B93">
        <v>10</v>
      </c>
      <c r="C93">
        <v>15</v>
      </c>
      <c r="D93">
        <v>326.89999999999998</v>
      </c>
      <c r="E93">
        <v>500</v>
      </c>
      <c r="F93" t="b">
        <v>1</v>
      </c>
      <c r="G93">
        <v>3.84615384615384</v>
      </c>
      <c r="H93">
        <v>169.01226987535799</v>
      </c>
      <c r="I93">
        <v>5.3900322063272803</v>
      </c>
      <c r="J93">
        <v>1.3390335209278701</v>
      </c>
      <c r="K93">
        <f t="shared" si="11"/>
        <v>9807</v>
      </c>
      <c r="L93">
        <f t="shared" si="12"/>
        <v>19.999999999999968</v>
      </c>
      <c r="M93">
        <f t="shared" si="14"/>
        <v>490.35000000000076</v>
      </c>
      <c r="N93">
        <f t="shared" si="13"/>
        <v>1.9230769230769201E-2</v>
      </c>
      <c r="O93">
        <f>G93-'[3]OLD-None-Hostile-No Trust201'!$G$2</f>
        <v>-96.15384615384616</v>
      </c>
      <c r="P93">
        <f>M93-'[3]OLD-None-Hostile-No Trust201'!$D$2</f>
        <v>-189.64999999999924</v>
      </c>
      <c r="Q93">
        <f>'[3]OLD-None-Hostile-No Trust201'!$D$2/'Hostile- Trust'!M93</f>
        <v>1.3867645559294359</v>
      </c>
    </row>
    <row r="94" spans="1:17" hidden="1" x14ac:dyDescent="0.45">
      <c r="A94">
        <v>30</v>
      </c>
      <c r="B94">
        <v>10</v>
      </c>
      <c r="C94">
        <v>15</v>
      </c>
      <c r="D94">
        <v>257</v>
      </c>
      <c r="E94">
        <v>500</v>
      </c>
      <c r="F94" t="b">
        <v>1</v>
      </c>
      <c r="G94">
        <v>2.34375</v>
      </c>
      <c r="H94">
        <v>110.872572229236</v>
      </c>
      <c r="I94">
        <v>5.0414402724078498</v>
      </c>
      <c r="J94">
        <v>1.5737233508886901</v>
      </c>
      <c r="K94">
        <f t="shared" si="11"/>
        <v>7710</v>
      </c>
      <c r="L94">
        <f t="shared" si="12"/>
        <v>12</v>
      </c>
      <c r="M94">
        <f t="shared" si="14"/>
        <v>642.5</v>
      </c>
      <c r="N94">
        <f t="shared" si="13"/>
        <v>1.171875E-2</v>
      </c>
      <c r="O94">
        <f>G94-'[3]OLD-None-Hostile-No Trust201'!$G$2</f>
        <v>-97.65625</v>
      </c>
      <c r="P94">
        <f>M94-'[3]OLD-None-Hostile-No Trust201'!$D$2</f>
        <v>-37.5</v>
      </c>
      <c r="Q94">
        <f>'[3]OLD-None-Hostile-No Trust201'!$D$2/'Hostile- Trust'!M94</f>
        <v>1.0583657587548638</v>
      </c>
    </row>
    <row r="95" spans="1:17" hidden="1" x14ac:dyDescent="0.45">
      <c r="A95">
        <v>40</v>
      </c>
      <c r="B95">
        <v>10</v>
      </c>
      <c r="C95">
        <v>15</v>
      </c>
      <c r="D95">
        <v>196.111111111111</v>
      </c>
      <c r="E95">
        <v>500</v>
      </c>
      <c r="F95" t="b">
        <v>1</v>
      </c>
      <c r="G95">
        <v>1.7681728880157099</v>
      </c>
      <c r="H95">
        <v>78.940554286824593</v>
      </c>
      <c r="I95">
        <v>4.6952824319888702</v>
      </c>
      <c r="J95">
        <v>1.6846631104626799</v>
      </c>
      <c r="K95">
        <f t="shared" si="11"/>
        <v>5883.3333333333303</v>
      </c>
      <c r="L95">
        <f t="shared" si="12"/>
        <v>8.9999999999999645</v>
      </c>
      <c r="M95">
        <f t="shared" si="14"/>
        <v>653.70370370370597</v>
      </c>
      <c r="N95">
        <f t="shared" si="13"/>
        <v>8.8408644400785504E-3</v>
      </c>
      <c r="O95">
        <f>G95-'[3]OLD-None-Hostile-No Trust201'!$G$2</f>
        <v>-98.231827111984288</v>
      </c>
      <c r="P95">
        <f>M95-'[3]OLD-None-Hostile-No Trust201'!$D$2</f>
        <v>-26.296296296294031</v>
      </c>
      <c r="Q95">
        <f>'[3]OLD-None-Hostile-No Trust201'!$D$2/'Hostile- Trust'!M95</f>
        <v>1.0402266288951805</v>
      </c>
    </row>
    <row r="96" spans="1:17" hidden="1" x14ac:dyDescent="0.45">
      <c r="A96">
        <v>50</v>
      </c>
      <c r="B96">
        <v>10</v>
      </c>
      <c r="C96">
        <v>15</v>
      </c>
      <c r="D96">
        <v>137.75</v>
      </c>
      <c r="E96">
        <v>500</v>
      </c>
      <c r="F96" t="b">
        <v>1</v>
      </c>
      <c r="G96">
        <v>0.79365079365079305</v>
      </c>
      <c r="H96">
        <v>40.705241267761402</v>
      </c>
      <c r="I96">
        <v>3.9128027761447299</v>
      </c>
      <c r="J96">
        <v>2.2033636742016598</v>
      </c>
      <c r="K96">
        <f t="shared" si="11"/>
        <v>4132.5</v>
      </c>
      <c r="L96">
        <f t="shared" si="12"/>
        <v>3.9999999999999969</v>
      </c>
      <c r="M96">
        <f t="shared" si="14"/>
        <v>1033.1250000000009</v>
      </c>
      <c r="N96">
        <f t="shared" si="13"/>
        <v>3.9682539682539654E-3</v>
      </c>
      <c r="O96">
        <f>G96-'[3]OLD-None-Hostile-No Trust201'!$G$2</f>
        <v>-99.206349206349202</v>
      </c>
      <c r="P96">
        <f>M96-'[3]OLD-None-Hostile-No Trust201'!$D$2</f>
        <v>353.12500000000091</v>
      </c>
      <c r="Q96">
        <f>'[3]OLD-None-Hostile-No Trust201'!$D$2/'Hostile- Trust'!M96</f>
        <v>0.65819721718088264</v>
      </c>
    </row>
    <row r="97" spans="1:17" hidden="1" x14ac:dyDescent="0.45">
      <c r="A97">
        <v>60</v>
      </c>
      <c r="B97">
        <v>10</v>
      </c>
      <c r="C97">
        <v>15</v>
      </c>
      <c r="D97">
        <v>162.5</v>
      </c>
      <c r="E97">
        <v>500</v>
      </c>
      <c r="F97" t="b">
        <v>1</v>
      </c>
      <c r="G97">
        <v>0.79365079365079305</v>
      </c>
      <c r="H97">
        <v>45.3247540901584</v>
      </c>
      <c r="I97">
        <v>4.0455376970253702</v>
      </c>
      <c r="J97">
        <v>2.2775179629631701</v>
      </c>
      <c r="K97">
        <f t="shared" si="11"/>
        <v>4875</v>
      </c>
      <c r="L97">
        <f t="shared" si="12"/>
        <v>3.9999999999999969</v>
      </c>
      <c r="M97">
        <f t="shared" si="14"/>
        <v>1218.7500000000009</v>
      </c>
      <c r="N97">
        <f t="shared" si="13"/>
        <v>3.9682539682539654E-3</v>
      </c>
      <c r="O97">
        <f>G97-'[3]OLD-None-Hostile-No Trust201'!$G$2</f>
        <v>-99.206349206349202</v>
      </c>
      <c r="P97">
        <f>M97-'[3]OLD-None-Hostile-No Trust201'!$D$2</f>
        <v>538.75000000000091</v>
      </c>
      <c r="Q97">
        <f>'[3]OLD-None-Hostile-No Trust201'!$D$2/'Hostile- Trust'!M97</f>
        <v>0.55794871794871759</v>
      </c>
    </row>
    <row r="98" spans="1:17" hidden="1" x14ac:dyDescent="0.45">
      <c r="A98">
        <v>70</v>
      </c>
      <c r="B98">
        <v>10</v>
      </c>
      <c r="C98">
        <v>15</v>
      </c>
      <c r="D98">
        <v>143.5</v>
      </c>
      <c r="E98">
        <v>500</v>
      </c>
      <c r="F98" t="b">
        <v>1</v>
      </c>
      <c r="G98">
        <v>1.1857707509881401</v>
      </c>
      <c r="H98">
        <v>41.331585984571099</v>
      </c>
      <c r="I98">
        <v>4.2280476485582401</v>
      </c>
      <c r="J98">
        <v>1.88219169159793</v>
      </c>
      <c r="K98">
        <f t="shared" si="11"/>
        <v>4305</v>
      </c>
      <c r="L98">
        <f t="shared" si="12"/>
        <v>5.9999999999999885</v>
      </c>
      <c r="M98">
        <f t="shared" si="14"/>
        <v>717.50000000000136</v>
      </c>
      <c r="N98">
        <f t="shared" si="13"/>
        <v>5.9288537549407007E-3</v>
      </c>
      <c r="O98">
        <f>G98-'[3]OLD-None-Hostile-No Trust201'!$G$2</f>
        <v>-98.814229249011859</v>
      </c>
      <c r="P98">
        <f>M98-'[3]OLD-None-Hostile-No Trust201'!$D$2</f>
        <v>37.500000000001364</v>
      </c>
      <c r="Q98">
        <f>'[3]OLD-None-Hostile-No Trust201'!$D$2/'Hostile- Trust'!M98</f>
        <v>0.94773519163762887</v>
      </c>
    </row>
    <row r="99" spans="1:17" hidden="1" x14ac:dyDescent="0.45">
      <c r="A99">
        <v>80</v>
      </c>
      <c r="B99">
        <v>10</v>
      </c>
      <c r="C99">
        <v>15</v>
      </c>
      <c r="D99">
        <v>97</v>
      </c>
      <c r="E99">
        <v>500</v>
      </c>
      <c r="F99" t="b">
        <v>1</v>
      </c>
      <c r="G99">
        <v>0.39840637450199201</v>
      </c>
      <c r="H99">
        <v>14.142135623730899</v>
      </c>
      <c r="I99">
        <v>3.0462456510388201</v>
      </c>
      <c r="J99">
        <v>2.64015406188962</v>
      </c>
      <c r="K99">
        <f t="shared" si="11"/>
        <v>2910</v>
      </c>
      <c r="L99">
        <f t="shared" si="12"/>
        <v>2</v>
      </c>
      <c r="M99">
        <f t="shared" si="14"/>
        <v>1455</v>
      </c>
      <c r="N99">
        <f t="shared" si="13"/>
        <v>1.9920318725099601E-3</v>
      </c>
      <c r="O99">
        <f>G99-'[3]OLD-None-Hostile-No Trust201'!$G$2</f>
        <v>-99.601593625498012</v>
      </c>
      <c r="P99">
        <f>M99-'[3]OLD-None-Hostile-No Trust201'!$D$2</f>
        <v>775</v>
      </c>
      <c r="Q99">
        <f>'[3]OLD-None-Hostile-No Trust201'!$D$2/'Hostile- Trust'!M99</f>
        <v>0.46735395189003437</v>
      </c>
    </row>
    <row r="100" spans="1:17" hidden="1" x14ac:dyDescent="0.45">
      <c r="A100">
        <v>90</v>
      </c>
      <c r="B100">
        <v>10</v>
      </c>
      <c r="C100">
        <v>15</v>
      </c>
      <c r="D100">
        <v>109.5</v>
      </c>
      <c r="E100">
        <v>500</v>
      </c>
      <c r="F100" t="b">
        <v>1</v>
      </c>
      <c r="G100">
        <v>0.39840637450199201</v>
      </c>
      <c r="H100">
        <v>26.1629509039022</v>
      </c>
      <c r="I100">
        <v>3.1209632568121499</v>
      </c>
      <c r="J100">
        <v>2.7082112379216898</v>
      </c>
      <c r="K100">
        <f t="shared" si="11"/>
        <v>3285</v>
      </c>
      <c r="L100">
        <f t="shared" si="12"/>
        <v>2</v>
      </c>
      <c r="M100">
        <f t="shared" si="14"/>
        <v>1642.5</v>
      </c>
      <c r="N100">
        <f t="shared" si="13"/>
        <v>1.9920318725099601E-3</v>
      </c>
      <c r="O100">
        <f>G100-'[3]OLD-None-Hostile-No Trust201'!$G$2</f>
        <v>-99.601593625498012</v>
      </c>
      <c r="P100">
        <f>M100-'[3]OLD-None-Hostile-No Trust201'!$D$2</f>
        <v>962.5</v>
      </c>
      <c r="Q100">
        <f>'[3]OLD-None-Hostile-No Trust201'!$D$2/'Hostile- Trust'!M100</f>
        <v>0.41400304414003042</v>
      </c>
    </row>
  </sheetData>
  <autoFilter ref="A1:Q100" xr:uid="{00000000-0009-0000-0000-000001000000}">
    <filterColumn colId="1">
      <filters>
        <filter val="5"/>
      </filters>
    </filterColumn>
    <filterColumn colId="2">
      <filters>
        <filter val="10"/>
      </filters>
    </filterColumn>
  </autoFilter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00000000-0003-0000-01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'Hostile- Trust'!U2:U2</xm:f>
              <xm:sqref>V2</xm:sqref>
            </x14:sparkline>
          </x14:sparklines>
        </x14:sparklineGroup>
        <x14:sparklineGroup type="stacked" displayEmptyCellsAs="gap" negative="1" xr2:uid="{00000000-0003-0000-01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'Hostile- Trust'!U46:U46</xm:f>
              <xm:sqref>V46</xm:sqref>
            </x14:sparkline>
            <x14:sparkline>
              <xm:f>'Hostile- Trust'!U47:U47</xm:f>
              <xm:sqref>V47</xm:sqref>
            </x14:sparkline>
            <x14:sparkline>
              <xm:f>'Hostile- Trust'!U48:U48</xm:f>
              <xm:sqref>V48</xm:sqref>
            </x14:sparkline>
            <x14:sparkline>
              <xm:f>'Hostile- Trust'!U49:U49</xm:f>
              <xm:sqref>V49</xm:sqref>
            </x14:sparkline>
            <x14:sparkline>
              <xm:f>'Hostile- Trust'!U50:U50</xm:f>
              <xm:sqref>V50</xm:sqref>
            </x14:sparkline>
            <x14:sparkline>
              <xm:f>'Hostile- Trust'!U51:U51</xm:f>
              <xm:sqref>V51</xm:sqref>
            </x14:sparkline>
            <x14:sparkline>
              <xm:f>'Hostile- Trust'!U52:U52</xm:f>
              <xm:sqref>V52</xm:sqref>
            </x14:sparkline>
            <x14:sparkline>
              <xm:f>'Hostile- Trust'!U53:U53</xm:f>
              <xm:sqref>V53</xm:sqref>
            </x14:sparkline>
            <x14:sparkline>
              <xm:f>'Hostile- Trust'!U54:U54</xm:f>
              <xm:sqref>V54</xm:sqref>
            </x14:sparkline>
            <x14:sparkline>
              <xm:f>'Hostile- Trust'!U55:U55</xm:f>
              <xm:sqref>V55</xm:sqref>
            </x14:sparkline>
            <x14:sparkline>
              <xm:f>'Hostile- Trust'!U56:U56</xm:f>
              <xm:sqref>V56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4"/>
  <sheetViews>
    <sheetView zoomScale="85" zoomScaleNormal="85" workbookViewId="0">
      <pane ySplit="1" topLeftCell="A2" activePane="bottomLeft" state="frozen"/>
      <selection activeCell="E1" sqref="E1"/>
      <selection pane="bottomLeft" activeCell="L46" sqref="L46"/>
    </sheetView>
  </sheetViews>
  <sheetFormatPr defaultRowHeight="14.25" x14ac:dyDescent="0.45"/>
  <cols>
    <col min="1" max="1" width="10.19921875" bestFit="1" customWidth="1"/>
    <col min="2" max="2" width="12" bestFit="1" customWidth="1"/>
    <col min="3" max="3" width="12.265625" bestFit="1" customWidth="1"/>
    <col min="4" max="4" width="13.06640625" bestFit="1" customWidth="1"/>
    <col min="5" max="5" width="22.19921875" bestFit="1" customWidth="1"/>
    <col min="6" max="6" width="20.59765625" bestFit="1" customWidth="1"/>
    <col min="7" max="7" width="17.33203125" bestFit="1" customWidth="1"/>
    <col min="8" max="8" width="21.3984375" bestFit="1" customWidth="1"/>
    <col min="9" max="9" width="14.796875" bestFit="1" customWidth="1"/>
    <col min="10" max="10" width="12.19921875" bestFit="1" customWidth="1"/>
    <col min="11" max="11" width="11.73046875" bestFit="1" customWidth="1"/>
    <col min="12" max="12" width="22.86328125" bestFit="1" customWidth="1"/>
    <col min="13" max="13" width="22.86328125" customWidth="1"/>
    <col min="14" max="14" width="22.19921875" bestFit="1" customWidth="1"/>
    <col min="15" max="16" width="22.46484375" bestFit="1" customWidth="1"/>
    <col min="17" max="17" width="11.3984375" bestFit="1" customWidth="1"/>
    <col min="18" max="18" width="29.6640625" bestFit="1" customWidth="1"/>
    <col min="19" max="19" width="11.53125" bestFit="1" customWidth="1"/>
  </cols>
  <sheetData>
    <row r="1" spans="1:19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37</v>
      </c>
      <c r="M1" s="1" t="s">
        <v>38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</row>
    <row r="2" spans="1:19" x14ac:dyDescent="0.45">
      <c r="A2">
        <v>0</v>
      </c>
      <c r="B2">
        <v>1</v>
      </c>
      <c r="C2">
        <v>0</v>
      </c>
      <c r="D2">
        <v>5</v>
      </c>
      <c r="E2">
        <v>772.53599999999994</v>
      </c>
      <c r="F2">
        <v>1438.3939624060399</v>
      </c>
      <c r="G2" t="b">
        <v>0</v>
      </c>
      <c r="H2">
        <v>100</v>
      </c>
      <c r="I2">
        <v>100</v>
      </c>
      <c r="J2">
        <v>5.3361587569495104</v>
      </c>
      <c r="K2">
        <v>1.7114133546639101</v>
      </c>
      <c r="L2">
        <f>_xlfn.LOGNORM.DIST('[1]HUNTER-500-None-Benign-Trust-No'!$E2,J2,K2,TRUE)</f>
        <v>0.76063419060253157</v>
      </c>
      <c r="M2">
        <f>L2*100</f>
        <v>76.063419060253153</v>
      </c>
      <c r="N2">
        <f>_xlfn.LOGNORM.DIST(E2,'[3]Hostile- Trust'!I2,'[3]Hostile- Trust'!J2,TRUE)</f>
        <v>0.87350724059127449</v>
      </c>
      <c r="O2">
        <f>N2*('[3]Hostile- Trust'!G2/100)</f>
        <v>0.69546754824146018</v>
      </c>
      <c r="P2">
        <f>(0.5*(I2/100))-O2</f>
        <v>-0.19546754824146018</v>
      </c>
      <c r="R2">
        <f>'[3]Hostile- Trust'!G2</f>
        <v>79.617834394904406</v>
      </c>
      <c r="S2">
        <f>P2*100</f>
        <v>-19.546754824146017</v>
      </c>
    </row>
    <row r="3" spans="1:19" x14ac:dyDescent="0.45">
      <c r="A3">
        <v>1</v>
      </c>
      <c r="B3">
        <v>1</v>
      </c>
      <c r="C3">
        <v>0</v>
      </c>
      <c r="D3">
        <v>5</v>
      </c>
      <c r="E3">
        <v>806.33799999999997</v>
      </c>
      <c r="F3">
        <v>1338.6299039673299</v>
      </c>
      <c r="G3" t="b">
        <v>0</v>
      </c>
      <c r="H3">
        <v>100</v>
      </c>
      <c r="I3">
        <v>100</v>
      </c>
      <c r="J3">
        <v>5.3842998338061703</v>
      </c>
      <c r="K3">
        <v>1.7760133942744001</v>
      </c>
      <c r="L3">
        <f>_xlfn.LOGNORM.DIST('[1]HUNTER-500-None-Benign-Trust-No'!$E3,J3,K3,TRUE)</f>
        <v>0.74631234553522907</v>
      </c>
      <c r="M3">
        <f t="shared" ref="M3:M66" si="0">L3*100</f>
        <v>74.631234553522901</v>
      </c>
      <c r="N3">
        <f>_xlfn.LOGNORM.DIST(E3,'[3]Hostile- Trust'!I3,'[3]Hostile- Trust'!J3,TRUE)</f>
        <v>0.8791200481690431</v>
      </c>
      <c r="O3">
        <f>N3*('[3]Hostile- Trust'!G3/100)</f>
        <v>0.71241494989387566</v>
      </c>
      <c r="P3">
        <f t="shared" ref="P3:P66" si="1">(0.5*(I3/100))-O3</f>
        <v>-0.21241494989387566</v>
      </c>
      <c r="R3">
        <f>'[3]Hostile- Trust'!G3</f>
        <v>81.037277147487799</v>
      </c>
      <c r="S3">
        <f t="shared" ref="S3:S66" si="2">P3*100</f>
        <v>-21.241494989387565</v>
      </c>
    </row>
    <row r="4" spans="1:19" x14ac:dyDescent="0.45">
      <c r="A4">
        <v>10</v>
      </c>
      <c r="B4">
        <v>1</v>
      </c>
      <c r="C4">
        <v>0</v>
      </c>
      <c r="D4">
        <v>5</v>
      </c>
      <c r="E4">
        <v>783.12</v>
      </c>
      <c r="F4">
        <v>1475.3288012316</v>
      </c>
      <c r="G4" t="b">
        <v>0</v>
      </c>
      <c r="H4">
        <v>100</v>
      </c>
      <c r="I4">
        <v>100</v>
      </c>
      <c r="J4">
        <v>5.28484573226301</v>
      </c>
      <c r="K4">
        <v>1.7674884971004801</v>
      </c>
      <c r="L4">
        <f>_xlfn.LOGNORM.DIST('[1]HUNTER-500-None-Benign-Trust-No'!$E4,J4,K4,TRUE)</f>
        <v>0.66361405875378388</v>
      </c>
      <c r="M4">
        <f t="shared" si="0"/>
        <v>66.361405875378381</v>
      </c>
      <c r="N4">
        <f>_xlfn.LOGNORM.DIST(E4,'[3]Hostile- Trust'!I4,'[3]Hostile- Trust'!J4,TRUE)</f>
        <v>0.962100676594285</v>
      </c>
      <c r="O4">
        <f>N4*('[3]Hostile- Trust'!G4/100)</f>
        <v>0.78346960634713736</v>
      </c>
      <c r="P4">
        <f t="shared" si="1"/>
        <v>-0.28346960634713736</v>
      </c>
      <c r="R4">
        <f>'[3]Hostile- Trust'!G4</f>
        <v>81.433224755700294</v>
      </c>
      <c r="S4">
        <f t="shared" si="2"/>
        <v>-28.346960634713735</v>
      </c>
    </row>
    <row r="5" spans="1:19" x14ac:dyDescent="0.45">
      <c r="A5">
        <v>20</v>
      </c>
      <c r="B5">
        <v>1</v>
      </c>
      <c r="C5">
        <v>0</v>
      </c>
      <c r="D5">
        <v>5</v>
      </c>
      <c r="E5">
        <v>833.02599999999995</v>
      </c>
      <c r="F5">
        <v>1698.04915806652</v>
      </c>
      <c r="G5" t="b">
        <v>0</v>
      </c>
      <c r="H5">
        <v>100</v>
      </c>
      <c r="I5">
        <v>100</v>
      </c>
      <c r="J5">
        <v>5.2739716424772398</v>
      </c>
      <c r="K5">
        <v>1.7784125047097099</v>
      </c>
      <c r="L5">
        <f>_xlfn.LOGNORM.DIST('[1]HUNTER-500-None-Benign-Trust-No'!$E5,J5,K5,TRUE)</f>
        <v>0.48529233163885471</v>
      </c>
      <c r="M5">
        <f t="shared" si="0"/>
        <v>48.529233163885472</v>
      </c>
      <c r="N5">
        <f>_xlfn.LOGNORM.DIST(E5,'[3]Hostile- Trust'!I5,'[3]Hostile- Trust'!J5,TRUE)</f>
        <v>0.99512689159856205</v>
      </c>
      <c r="O5">
        <f>N5*('[3]Hostile- Trust'!G5/100)</f>
        <v>0.78356448157367042</v>
      </c>
      <c r="P5">
        <f t="shared" si="1"/>
        <v>-0.28356448157367042</v>
      </c>
      <c r="R5">
        <f>'[3]Hostile- Trust'!G5</f>
        <v>78.740157480314906</v>
      </c>
      <c r="S5">
        <f t="shared" si="2"/>
        <v>-28.356448157367041</v>
      </c>
    </row>
    <row r="6" spans="1:19" x14ac:dyDescent="0.45">
      <c r="A6">
        <v>30</v>
      </c>
      <c r="B6">
        <v>1</v>
      </c>
      <c r="C6">
        <v>0</v>
      </c>
      <c r="D6">
        <v>5</v>
      </c>
      <c r="E6">
        <v>792.202</v>
      </c>
      <c r="F6">
        <v>1336.3957229251</v>
      </c>
      <c r="G6" t="b">
        <v>0</v>
      </c>
      <c r="H6">
        <v>100</v>
      </c>
      <c r="I6">
        <v>100</v>
      </c>
      <c r="J6">
        <v>5.3982967005407296</v>
      </c>
      <c r="K6">
        <v>1.73388833958419</v>
      </c>
      <c r="L6">
        <f>_xlfn.LOGNORM.DIST('[1]HUNTER-500-None-Benign-Trust-No'!$E6,J6,K6,TRUE)</f>
        <v>0.28987785993857629</v>
      </c>
      <c r="M6">
        <f t="shared" si="0"/>
        <v>28.987785993857628</v>
      </c>
      <c r="N6">
        <f>_xlfn.LOGNORM.DIST(E6,'[3]Hostile- Trust'!I6,'[3]Hostile- Trust'!J6,TRUE)</f>
        <v>0.99989744986573825</v>
      </c>
      <c r="O6">
        <f>N6*('[3]Hostile- Trust'!G6/100)</f>
        <v>0.8129247559884043</v>
      </c>
      <c r="P6">
        <f t="shared" si="1"/>
        <v>-0.3129247559884043</v>
      </c>
      <c r="R6">
        <f>'[3]Hostile- Trust'!G6</f>
        <v>81.300813008130007</v>
      </c>
      <c r="S6">
        <f t="shared" si="2"/>
        <v>-31.292475598840429</v>
      </c>
    </row>
    <row r="7" spans="1:19" x14ac:dyDescent="0.45">
      <c r="A7">
        <v>40</v>
      </c>
      <c r="B7">
        <v>1</v>
      </c>
      <c r="C7">
        <v>0</v>
      </c>
      <c r="D7">
        <v>5</v>
      </c>
      <c r="E7">
        <v>723.94799999999998</v>
      </c>
      <c r="F7">
        <v>1345.1047881403699</v>
      </c>
      <c r="G7" t="b">
        <v>0</v>
      </c>
      <c r="H7">
        <v>100</v>
      </c>
      <c r="I7">
        <v>100</v>
      </c>
      <c r="J7">
        <v>5.21978475954029</v>
      </c>
      <c r="K7">
        <v>1.74669061000104</v>
      </c>
      <c r="L7">
        <f>_xlfn.LOGNORM.DIST('[1]HUNTER-500-None-Benign-Trust-No'!$E7,J7,K7,TRUE)</f>
        <v>0.25717800288138004</v>
      </c>
      <c r="M7">
        <f t="shared" si="0"/>
        <v>25.717800288138005</v>
      </c>
      <c r="N7">
        <f>_xlfn.LOGNORM.DIST(E7,'[3]Hostile- Trust'!I7,'[3]Hostile- Trust'!J7,TRUE)</f>
        <v>0.99995047227449996</v>
      </c>
      <c r="O7">
        <f>N7*('[3]Hostile- Trust'!G7/100)</f>
        <v>0.8319055509771206</v>
      </c>
      <c r="P7">
        <f t="shared" si="1"/>
        <v>-0.3319055509771206</v>
      </c>
      <c r="R7">
        <f>'[3]Hostile- Trust'!G7</f>
        <v>83.194675540765303</v>
      </c>
      <c r="S7">
        <f t="shared" si="2"/>
        <v>-33.190555097712057</v>
      </c>
    </row>
    <row r="8" spans="1:19" x14ac:dyDescent="0.45">
      <c r="A8">
        <v>50</v>
      </c>
      <c r="B8">
        <v>1</v>
      </c>
      <c r="C8">
        <v>0</v>
      </c>
      <c r="D8">
        <v>5</v>
      </c>
      <c r="E8">
        <v>735.69</v>
      </c>
      <c r="F8">
        <v>1288.1740933933499</v>
      </c>
      <c r="G8" t="b">
        <v>0</v>
      </c>
      <c r="H8">
        <v>100</v>
      </c>
      <c r="I8">
        <v>100</v>
      </c>
      <c r="J8">
        <v>5.2929641775137402</v>
      </c>
      <c r="K8">
        <v>1.7226154840425201</v>
      </c>
      <c r="L8">
        <f>_xlfn.LOGNORM.DIST('[1]HUNTER-500-None-Benign-Trust-No'!$E8,J8,K8,TRUE)</f>
        <v>0.16787681187600664</v>
      </c>
      <c r="M8">
        <f t="shared" si="0"/>
        <v>16.787681187600665</v>
      </c>
      <c r="N8">
        <f>_xlfn.LOGNORM.DIST(E8,'[3]Hostile- Trust'!I8,'[3]Hostile- Trust'!J8,TRUE)</f>
        <v>0.99999987846628047</v>
      </c>
      <c r="O8">
        <f>N8*('[3]Hostile- Trust'!G8/100)</f>
        <v>0.8445944919478714</v>
      </c>
      <c r="P8">
        <f t="shared" si="1"/>
        <v>-0.3445944919478714</v>
      </c>
      <c r="R8">
        <f>'[3]Hostile- Trust'!G8</f>
        <v>84.459459459459396</v>
      </c>
      <c r="S8">
        <f t="shared" si="2"/>
        <v>-34.45944919478714</v>
      </c>
    </row>
    <row r="9" spans="1:19" x14ac:dyDescent="0.45">
      <c r="A9">
        <v>60</v>
      </c>
      <c r="B9">
        <v>1</v>
      </c>
      <c r="C9">
        <v>0</v>
      </c>
      <c r="D9">
        <v>5</v>
      </c>
      <c r="E9">
        <v>799.62400000000002</v>
      </c>
      <c r="F9">
        <v>1393.0807365336</v>
      </c>
      <c r="G9" t="b">
        <v>0</v>
      </c>
      <c r="H9">
        <v>100</v>
      </c>
      <c r="I9">
        <v>100</v>
      </c>
      <c r="J9">
        <v>5.3904772515950601</v>
      </c>
      <c r="K9">
        <v>1.72569557246838</v>
      </c>
      <c r="L9">
        <f>_xlfn.LOGNORM.DIST('[1]HUNTER-500-None-Benign-Trust-No'!$E9,J9,K9,TRUE)</f>
        <v>0.13273951152553648</v>
      </c>
      <c r="M9">
        <f t="shared" si="0"/>
        <v>13.273951152553648</v>
      </c>
      <c r="N9">
        <f>_xlfn.LOGNORM.DIST(E9,'[3]Hostile- Trust'!I9,'[3]Hostile- Trust'!J9,TRUE)</f>
        <v>0.99999999999860045</v>
      </c>
      <c r="O9">
        <f>N9*('[3]Hostile- Trust'!G9/100)</f>
        <v>0.87873462214288223</v>
      </c>
      <c r="P9">
        <f t="shared" si="1"/>
        <v>-0.37873462214288223</v>
      </c>
      <c r="R9">
        <f>'[3]Hostile- Trust'!G9</f>
        <v>87.873462214411205</v>
      </c>
      <c r="S9">
        <f t="shared" si="2"/>
        <v>-37.873462214288224</v>
      </c>
    </row>
    <row r="10" spans="1:19" x14ac:dyDescent="0.45">
      <c r="A10">
        <v>70</v>
      </c>
      <c r="B10">
        <v>1</v>
      </c>
      <c r="C10">
        <v>0</v>
      </c>
      <c r="D10">
        <v>5</v>
      </c>
      <c r="E10">
        <v>807.78200000000004</v>
      </c>
      <c r="F10">
        <v>1247.83461280645</v>
      </c>
      <c r="G10" t="b">
        <v>0</v>
      </c>
      <c r="H10">
        <v>100</v>
      </c>
      <c r="I10">
        <v>100</v>
      </c>
      <c r="J10">
        <v>5.4277369492855296</v>
      </c>
      <c r="K10">
        <v>1.7808250689256</v>
      </c>
      <c r="L10">
        <f>_xlfn.LOGNORM.DIST('[1]HUNTER-500-None-Benign-Trust-No'!$E10,J10,K10,TRUE)</f>
        <v>0.11692800167212361</v>
      </c>
      <c r="M10">
        <f t="shared" si="0"/>
        <v>11.692800167212361</v>
      </c>
      <c r="N10">
        <f>_xlfn.LOGNORM.DIST(E10,'[3]Hostile- Trust'!I10,'[3]Hostile- Trust'!J10,TRUE)</f>
        <v>0.99999999999999833</v>
      </c>
      <c r="O10">
        <f>N10*('[3]Hostile- Trust'!G10/100)</f>
        <v>0.89285714285714057</v>
      </c>
      <c r="P10">
        <f t="shared" si="1"/>
        <v>-0.39285714285714057</v>
      </c>
      <c r="R10">
        <f>'[3]Hostile- Trust'!G10</f>
        <v>89.285714285714207</v>
      </c>
      <c r="S10">
        <f t="shared" si="2"/>
        <v>-39.285714285714057</v>
      </c>
    </row>
    <row r="11" spans="1:19" x14ac:dyDescent="0.45">
      <c r="A11">
        <v>80</v>
      </c>
      <c r="B11">
        <v>1</v>
      </c>
      <c r="C11">
        <v>0</v>
      </c>
      <c r="D11">
        <v>5</v>
      </c>
      <c r="E11">
        <v>862.45</v>
      </c>
      <c r="F11">
        <v>1527.8738903291401</v>
      </c>
      <c r="G11" t="b">
        <v>0</v>
      </c>
      <c r="H11">
        <v>100</v>
      </c>
      <c r="I11">
        <v>100</v>
      </c>
      <c r="J11">
        <v>5.3731284386689504</v>
      </c>
      <c r="K11">
        <v>1.77045306705393</v>
      </c>
      <c r="L11">
        <f>_xlfn.LOGNORM.DIST('[1]HUNTER-500-None-Benign-Trust-No'!$E11,J11,K11,TRUE)</f>
        <v>0.11173208989571851</v>
      </c>
      <c r="M11">
        <f t="shared" si="0"/>
        <v>11.173208989571851</v>
      </c>
      <c r="N11">
        <f>_xlfn.LOGNORM.DIST(E11,'[3]Hostile- Trust'!I11,'[3]Hostile- Trust'!J11,TRUE)</f>
        <v>1</v>
      </c>
      <c r="O11">
        <f>N11*('[3]Hostile- Trust'!G11/100)</f>
        <v>0.90579710144927505</v>
      </c>
      <c r="P11">
        <f t="shared" si="1"/>
        <v>-0.40579710144927505</v>
      </c>
      <c r="R11">
        <f>'[3]Hostile- Trust'!G11</f>
        <v>90.579710144927503</v>
      </c>
      <c r="S11">
        <f t="shared" si="2"/>
        <v>-40.579710144927503</v>
      </c>
    </row>
    <row r="12" spans="1:19" x14ac:dyDescent="0.45">
      <c r="A12">
        <v>90</v>
      </c>
      <c r="B12">
        <v>1</v>
      </c>
      <c r="C12">
        <v>0</v>
      </c>
      <c r="D12">
        <v>5</v>
      </c>
      <c r="E12">
        <v>841.78200000000004</v>
      </c>
      <c r="F12">
        <v>1616.37754476187</v>
      </c>
      <c r="G12" t="b">
        <v>0</v>
      </c>
      <c r="H12">
        <v>100</v>
      </c>
      <c r="I12">
        <v>100</v>
      </c>
      <c r="J12">
        <v>5.3668348561010903</v>
      </c>
      <c r="K12">
        <v>1.73511099011825</v>
      </c>
      <c r="L12">
        <f>_xlfn.LOGNORM.DIST('[1]HUNTER-500-None-Benign-Trust-No'!$E12,J12,K12,TRUE)</f>
        <v>8.9699194852732853E-2</v>
      </c>
      <c r="M12">
        <f t="shared" si="0"/>
        <v>8.9699194852732855</v>
      </c>
      <c r="N12">
        <f>_xlfn.LOGNORM.DIST(E12,'[3]Hostile- Trust'!I12,'[3]Hostile- Trust'!J12,TRUE)</f>
        <v>1</v>
      </c>
      <c r="O12">
        <f>N12*('[3]Hostile- Trust'!G12/100)</f>
        <v>0.91240875912408692</v>
      </c>
      <c r="P12">
        <f t="shared" si="1"/>
        <v>-0.41240875912408692</v>
      </c>
      <c r="R12">
        <f>'[3]Hostile- Trust'!G12</f>
        <v>91.240875912408697</v>
      </c>
      <c r="S12">
        <f t="shared" si="2"/>
        <v>-41.24087591240869</v>
      </c>
    </row>
    <row r="13" spans="1:19" x14ac:dyDescent="0.45">
      <c r="A13">
        <v>0</v>
      </c>
      <c r="B13">
        <v>5</v>
      </c>
      <c r="C13">
        <v>0</v>
      </c>
      <c r="D13">
        <v>5</v>
      </c>
      <c r="E13">
        <v>847.274</v>
      </c>
      <c r="F13">
        <v>1437.9574549368299</v>
      </c>
      <c r="G13" t="b">
        <v>0</v>
      </c>
      <c r="H13">
        <v>100</v>
      </c>
      <c r="I13">
        <v>100</v>
      </c>
      <c r="J13">
        <v>5.46261686703608</v>
      </c>
      <c r="K13">
        <v>1.7357667825740299</v>
      </c>
      <c r="L13">
        <f>_xlfn.LOGNORM.DIST('[1]HUNTER-500-None-Benign-Trust-No'!$E2,J13,K13,TRUE)</f>
        <v>0.73419539566098901</v>
      </c>
      <c r="M13">
        <f t="shared" si="0"/>
        <v>73.419539566098905</v>
      </c>
      <c r="N13">
        <f>_xlfn.LOGNORM.DIST(E13,'[3]Hostile- Trust'!I13,'[3]Hostile- Trust'!J13,TRUE)</f>
        <v>0.96972486701073868</v>
      </c>
      <c r="O13">
        <f>N13*('[3]Hostile- Trust'!G13/100)</f>
        <v>0.50770935445588339</v>
      </c>
      <c r="P13">
        <f t="shared" si="1"/>
        <v>-7.7093544558833882E-3</v>
      </c>
      <c r="R13">
        <f>'[3]Hostile- Trust'!G13</f>
        <v>52.3560209424083</v>
      </c>
      <c r="S13">
        <f t="shared" si="2"/>
        <v>-0.77093544558833882</v>
      </c>
    </row>
    <row r="14" spans="1:19" x14ac:dyDescent="0.45">
      <c r="A14">
        <v>1</v>
      </c>
      <c r="B14">
        <v>5</v>
      </c>
      <c r="C14">
        <v>0</v>
      </c>
      <c r="D14">
        <v>5</v>
      </c>
      <c r="E14">
        <v>694.04600000000005</v>
      </c>
      <c r="F14">
        <v>1104.2350029624699</v>
      </c>
      <c r="G14" t="b">
        <v>0</v>
      </c>
      <c r="H14">
        <v>100</v>
      </c>
      <c r="I14">
        <v>100</v>
      </c>
      <c r="J14">
        <v>5.3050240686515098</v>
      </c>
      <c r="K14">
        <v>1.7271046191371</v>
      </c>
      <c r="L14">
        <f>_xlfn.LOGNORM.DIST('[1]HUNTER-500-None-Benign-Trust-No'!$E3,J14,K14,TRUE)</f>
        <v>0.766572039610808</v>
      </c>
      <c r="M14">
        <f t="shared" si="0"/>
        <v>76.657203961080796</v>
      </c>
      <c r="N14">
        <f>_xlfn.LOGNORM.DIST(E14,'[3]Hostile- Trust'!I14,'[3]Hostile- Trust'!J14,TRUE)</f>
        <v>0.97952043904783215</v>
      </c>
      <c r="O14">
        <f>N14*('[3]Hostile- Trust'!G14/100)</f>
        <v>0.51230148485765259</v>
      </c>
      <c r="P14">
        <f t="shared" si="1"/>
        <v>-1.2301484857652589E-2</v>
      </c>
      <c r="R14">
        <f>'[3]Hostile- Trust'!G14</f>
        <v>52.301255230125498</v>
      </c>
      <c r="S14">
        <f t="shared" si="2"/>
        <v>-1.2301484857652589</v>
      </c>
    </row>
    <row r="15" spans="1:19" x14ac:dyDescent="0.45">
      <c r="A15">
        <v>10</v>
      </c>
      <c r="B15">
        <v>5</v>
      </c>
      <c r="C15">
        <v>0</v>
      </c>
      <c r="D15">
        <v>5</v>
      </c>
      <c r="E15">
        <v>848.20799999999997</v>
      </c>
      <c r="F15">
        <v>1572.63964073631</v>
      </c>
      <c r="G15" t="b">
        <v>0</v>
      </c>
      <c r="H15">
        <v>100</v>
      </c>
      <c r="I15">
        <v>100</v>
      </c>
      <c r="J15">
        <v>5.3612384551184498</v>
      </c>
      <c r="K15">
        <v>1.7956173326604401</v>
      </c>
      <c r="L15">
        <f>_xlfn.LOGNORM.DIST('[1]HUNTER-500-None-Benign-Trust-No'!$E4,J15,K15,TRUE)</f>
        <v>0.64549523855449475</v>
      </c>
      <c r="M15">
        <f t="shared" si="0"/>
        <v>64.549523855449479</v>
      </c>
      <c r="N15">
        <f>_xlfn.LOGNORM.DIST(E15,'[3]Hostile- Trust'!I15,'[3]Hostile- Trust'!J15,TRUE)</f>
        <v>0.9983669024832601</v>
      </c>
      <c r="O15">
        <f>N15*('[3]Hostile- Trust'!G15/100)</f>
        <v>0.50833345340288116</v>
      </c>
      <c r="P15">
        <f t="shared" si="1"/>
        <v>-8.3334534028811635E-3</v>
      </c>
      <c r="R15">
        <f>'[3]Hostile- Trust'!G15</f>
        <v>50.916496945010103</v>
      </c>
      <c r="S15">
        <f t="shared" si="2"/>
        <v>-0.83334534028811635</v>
      </c>
    </row>
    <row r="16" spans="1:19" x14ac:dyDescent="0.45">
      <c r="A16">
        <v>20</v>
      </c>
      <c r="B16">
        <v>5</v>
      </c>
      <c r="C16">
        <v>0</v>
      </c>
      <c r="D16">
        <v>5</v>
      </c>
      <c r="E16">
        <v>719.76599999999996</v>
      </c>
      <c r="F16">
        <v>1216.2082355371399</v>
      </c>
      <c r="G16" t="b">
        <v>0</v>
      </c>
      <c r="H16">
        <v>100</v>
      </c>
      <c r="I16">
        <v>100</v>
      </c>
      <c r="J16">
        <v>5.3486490563440796</v>
      </c>
      <c r="K16">
        <v>1.6851069175293401</v>
      </c>
      <c r="L16">
        <f>_xlfn.LOGNORM.DIST('[1]HUNTER-500-None-Benign-Trust-No'!$E5,J16,K16,TRUE)</f>
        <v>0.46683316196403379</v>
      </c>
      <c r="M16">
        <f t="shared" si="0"/>
        <v>46.683316196403382</v>
      </c>
      <c r="N16">
        <f>_xlfn.LOGNORM.DIST(E16,'[3]Hostile- Trust'!I16,'[3]Hostile- Trust'!J16,TRUE)</f>
        <v>0.99993759057748655</v>
      </c>
      <c r="O16">
        <f>N16*('[3]Hostile- Trust'!G16/100)</f>
        <v>0.58544355420227445</v>
      </c>
      <c r="P16">
        <f t="shared" si="1"/>
        <v>-8.5443554202274452E-2</v>
      </c>
      <c r="R16">
        <f>'[3]Hostile- Trust'!G16</f>
        <v>58.548009367681402</v>
      </c>
      <c r="S16">
        <f t="shared" si="2"/>
        <v>-8.5443554202274452</v>
      </c>
    </row>
    <row r="17" spans="1:19" x14ac:dyDescent="0.45">
      <c r="A17">
        <v>30</v>
      </c>
      <c r="B17">
        <v>5</v>
      </c>
      <c r="C17">
        <v>0</v>
      </c>
      <c r="D17">
        <v>5</v>
      </c>
      <c r="E17">
        <v>811.02</v>
      </c>
      <c r="F17">
        <v>1453.9625310452</v>
      </c>
      <c r="G17" t="b">
        <v>0</v>
      </c>
      <c r="H17">
        <v>100</v>
      </c>
      <c r="I17">
        <v>100</v>
      </c>
      <c r="J17">
        <v>5.3217537085621904</v>
      </c>
      <c r="K17">
        <v>1.7625412369493301</v>
      </c>
      <c r="L17">
        <f>_xlfn.LOGNORM.DIST('[1]HUNTER-500-None-Benign-Trust-No'!$E6,J17,K17,TRUE)</f>
        <v>0.30807578248088002</v>
      </c>
      <c r="M17">
        <f t="shared" si="0"/>
        <v>30.807578248088003</v>
      </c>
      <c r="N17">
        <f>_xlfn.LOGNORM.DIST(E17,'[3]Hostile- Trust'!I17,'[3]Hostile- Trust'!J17,TRUE)</f>
        <v>0.9999997153973903</v>
      </c>
      <c r="O17">
        <f>N17*('[3]Hostile- Trust'!G17/100)</f>
        <v>0.56179759291988141</v>
      </c>
      <c r="P17">
        <f t="shared" si="1"/>
        <v>-6.1797592919881406E-2</v>
      </c>
      <c r="R17">
        <f>'[3]Hostile- Trust'!G17</f>
        <v>56.179775280898802</v>
      </c>
      <c r="S17">
        <f t="shared" si="2"/>
        <v>-6.179759291988141</v>
      </c>
    </row>
    <row r="18" spans="1:19" x14ac:dyDescent="0.45">
      <c r="A18">
        <v>40</v>
      </c>
      <c r="B18">
        <v>5</v>
      </c>
      <c r="C18">
        <v>0</v>
      </c>
      <c r="D18">
        <v>5</v>
      </c>
      <c r="E18">
        <v>822.07600000000002</v>
      </c>
      <c r="F18">
        <v>1523.9980900844801</v>
      </c>
      <c r="G18" t="b">
        <v>0</v>
      </c>
      <c r="H18">
        <v>100</v>
      </c>
      <c r="I18">
        <v>100</v>
      </c>
      <c r="J18">
        <v>5.4008960551792704</v>
      </c>
      <c r="K18">
        <v>1.7165869565309799</v>
      </c>
      <c r="L18">
        <f>_xlfn.LOGNORM.DIST('[1]HUNTER-500-None-Benign-Trust-No'!$E7,J18,K18,TRUE)</f>
        <v>0.22094311049655385</v>
      </c>
      <c r="M18">
        <f t="shared" si="0"/>
        <v>22.094311049655385</v>
      </c>
      <c r="N18">
        <f>_xlfn.LOGNORM.DIST(E18,'[3]Hostile- Trust'!I18,'[3]Hostile- Trust'!J18,TRUE)</f>
        <v>0.99999999885750313</v>
      </c>
      <c r="O18">
        <f>N18*('[3]Hostile- Trust'!G18/100)</f>
        <v>0.58275058208479125</v>
      </c>
      <c r="P18">
        <f t="shared" si="1"/>
        <v>-8.2750582084791247E-2</v>
      </c>
      <c r="R18">
        <f>'[3]Hostile- Trust'!G18</f>
        <v>58.2750582750582</v>
      </c>
      <c r="S18">
        <f t="shared" si="2"/>
        <v>-8.2750582084791251</v>
      </c>
    </row>
    <row r="19" spans="1:19" x14ac:dyDescent="0.45">
      <c r="A19">
        <v>50</v>
      </c>
      <c r="B19">
        <v>5</v>
      </c>
      <c r="C19">
        <v>0</v>
      </c>
      <c r="D19">
        <v>5</v>
      </c>
      <c r="E19">
        <v>770.08</v>
      </c>
      <c r="F19">
        <v>1411.3881914107501</v>
      </c>
      <c r="G19" t="b">
        <v>0</v>
      </c>
      <c r="H19">
        <v>100</v>
      </c>
      <c r="I19">
        <v>100</v>
      </c>
      <c r="J19">
        <v>5.3328148438186904</v>
      </c>
      <c r="K19">
        <v>1.7684134042076101</v>
      </c>
      <c r="L19">
        <f>_xlfn.LOGNORM.DIST('[1]HUNTER-500-None-Benign-Trust-No'!$E8,J19,K19,TRUE)</f>
        <v>0.16847849205102902</v>
      </c>
      <c r="M19">
        <f t="shared" si="0"/>
        <v>16.847849205102904</v>
      </c>
      <c r="N19">
        <f>_xlfn.LOGNORM.DIST(E19,'[3]Hostile- Trust'!I19,'[3]Hostile- Trust'!J19,TRUE)</f>
        <v>0.99999999998715328</v>
      </c>
      <c r="O19">
        <f>N19*('[3]Hostile- Trust'!G19/100)</f>
        <v>0.63291139239693217</v>
      </c>
      <c r="P19">
        <f t="shared" si="1"/>
        <v>-0.13291139239693217</v>
      </c>
      <c r="R19">
        <f>'[3]Hostile- Trust'!G19</f>
        <v>63.291139240506297</v>
      </c>
      <c r="S19">
        <f t="shared" si="2"/>
        <v>-13.291139239693218</v>
      </c>
    </row>
    <row r="20" spans="1:19" x14ac:dyDescent="0.45">
      <c r="A20">
        <v>60</v>
      </c>
      <c r="B20">
        <v>5</v>
      </c>
      <c r="C20">
        <v>0</v>
      </c>
      <c r="D20">
        <v>5</v>
      </c>
      <c r="E20">
        <v>718.69799999999998</v>
      </c>
      <c r="F20">
        <v>1241.92906173612</v>
      </c>
      <c r="G20" t="b">
        <v>0</v>
      </c>
      <c r="H20">
        <v>100</v>
      </c>
      <c r="I20">
        <v>100</v>
      </c>
      <c r="J20">
        <v>5.2411479746916898</v>
      </c>
      <c r="K20">
        <v>1.74155859726619</v>
      </c>
      <c r="L20">
        <f>_xlfn.LOGNORM.DIST('[1]HUNTER-500-None-Benign-Trust-No'!$E9,J20,K20,TRUE)</f>
        <v>0.15442286289756255</v>
      </c>
      <c r="M20">
        <f t="shared" si="0"/>
        <v>15.442286289756254</v>
      </c>
      <c r="N20">
        <f>_xlfn.LOGNORM.DIST(E20,'[3]Hostile- Trust'!I20,'[3]Hostile- Trust'!J20,TRUE)</f>
        <v>1</v>
      </c>
      <c r="O20">
        <f>N20*('[3]Hostile- Trust'!G20/100)</f>
        <v>0.57803468208092401</v>
      </c>
      <c r="P20">
        <f t="shared" si="1"/>
        <v>-7.8034682080924012E-2</v>
      </c>
      <c r="R20">
        <f>'[3]Hostile- Trust'!G20</f>
        <v>57.803468208092397</v>
      </c>
      <c r="S20">
        <f t="shared" si="2"/>
        <v>-7.8034682080924007</v>
      </c>
    </row>
    <row r="21" spans="1:19" x14ac:dyDescent="0.45">
      <c r="A21">
        <v>70</v>
      </c>
      <c r="B21">
        <v>5</v>
      </c>
      <c r="C21">
        <v>0</v>
      </c>
      <c r="D21">
        <v>5</v>
      </c>
      <c r="E21">
        <v>853.58</v>
      </c>
      <c r="F21">
        <v>1528.37603167164</v>
      </c>
      <c r="G21" t="b">
        <v>0</v>
      </c>
      <c r="H21">
        <v>100</v>
      </c>
      <c r="I21">
        <v>100</v>
      </c>
      <c r="J21">
        <v>5.4037699442369904</v>
      </c>
      <c r="K21">
        <v>1.7610594480204</v>
      </c>
      <c r="L21">
        <f>_xlfn.LOGNORM.DIST('[1]HUNTER-500-None-Benign-Trust-No'!$E10,J21,K21,TRUE)</f>
        <v>0.11697667280081941</v>
      </c>
      <c r="M21">
        <f t="shared" si="0"/>
        <v>11.697667280081941</v>
      </c>
      <c r="N21">
        <f>_xlfn.LOGNORM.DIST(E21,'[3]Hostile- Trust'!I21,'[3]Hostile- Trust'!J21,TRUE)</f>
        <v>1</v>
      </c>
      <c r="O21">
        <f>N21*('[3]Hostile- Trust'!G21/100)</f>
        <v>0.62189054726368098</v>
      </c>
      <c r="P21">
        <f t="shared" si="1"/>
        <v>-0.12189054726368098</v>
      </c>
      <c r="R21">
        <f>'[3]Hostile- Trust'!G21</f>
        <v>62.189054726368099</v>
      </c>
      <c r="S21">
        <f t="shared" si="2"/>
        <v>-12.189054726368099</v>
      </c>
    </row>
    <row r="22" spans="1:19" x14ac:dyDescent="0.45">
      <c r="A22">
        <v>80</v>
      </c>
      <c r="B22">
        <v>5</v>
      </c>
      <c r="C22">
        <v>0</v>
      </c>
      <c r="D22">
        <v>5</v>
      </c>
      <c r="E22">
        <v>855.34799999999996</v>
      </c>
      <c r="F22">
        <v>1356.1384375570301</v>
      </c>
      <c r="G22" t="b">
        <v>0</v>
      </c>
      <c r="H22">
        <v>100</v>
      </c>
      <c r="I22">
        <v>100</v>
      </c>
      <c r="J22">
        <v>5.4731354871871698</v>
      </c>
      <c r="K22">
        <v>1.7764003397304999</v>
      </c>
      <c r="L22">
        <f>_xlfn.LOGNORM.DIST('[1]HUNTER-500-None-Benign-Trust-No'!$E11,J22,K22,TRUE)</f>
        <v>0.10211534701381066</v>
      </c>
      <c r="M22">
        <f t="shared" si="0"/>
        <v>10.211534701381066</v>
      </c>
      <c r="N22">
        <f>_xlfn.LOGNORM.DIST(E22,'[3]Hostile- Trust'!I22,'[3]Hostile- Trust'!J22,TRUE)</f>
        <v>1</v>
      </c>
      <c r="O22">
        <f>N22*('[3]Hostile- Trust'!G22/100)</f>
        <v>0.64350064350064295</v>
      </c>
      <c r="P22">
        <f t="shared" si="1"/>
        <v>-0.14350064350064295</v>
      </c>
      <c r="R22">
        <f>'[3]Hostile- Trust'!G22</f>
        <v>64.350064350064301</v>
      </c>
      <c r="S22">
        <f t="shared" si="2"/>
        <v>-14.350064350064295</v>
      </c>
    </row>
    <row r="23" spans="1:19" x14ac:dyDescent="0.45">
      <c r="A23">
        <v>90</v>
      </c>
      <c r="B23">
        <v>5</v>
      </c>
      <c r="C23">
        <v>0</v>
      </c>
      <c r="D23">
        <v>5</v>
      </c>
      <c r="E23">
        <v>810.52800000000002</v>
      </c>
      <c r="F23">
        <v>1355.9800459394501</v>
      </c>
      <c r="G23" t="b">
        <v>0</v>
      </c>
      <c r="H23">
        <v>100</v>
      </c>
      <c r="I23">
        <v>100</v>
      </c>
      <c r="J23">
        <v>5.4196457478853697</v>
      </c>
      <c r="K23">
        <v>1.7243717006949599</v>
      </c>
      <c r="L23">
        <f>_xlfn.LOGNORM.DIST('[1]HUNTER-500-None-Benign-Trust-No'!$E12,J23,K23,TRUE)</f>
        <v>8.3547652398587052E-2</v>
      </c>
      <c r="M23">
        <f t="shared" si="0"/>
        <v>8.3547652398587058</v>
      </c>
      <c r="N23">
        <f>_xlfn.LOGNORM.DIST(E23,'[3]Hostile- Trust'!I23,'[3]Hostile- Trust'!J23,TRUE)</f>
        <v>1</v>
      </c>
      <c r="O23">
        <f>N23*('[3]Hostile- Trust'!G23/100)</f>
        <v>0.66489361702127592</v>
      </c>
      <c r="P23">
        <f t="shared" si="1"/>
        <v>-0.16489361702127592</v>
      </c>
      <c r="R23">
        <f>'[3]Hostile- Trust'!G23</f>
        <v>66.489361702127596</v>
      </c>
      <c r="S23">
        <f t="shared" si="2"/>
        <v>-16.489361702127592</v>
      </c>
    </row>
    <row r="24" spans="1:19" x14ac:dyDescent="0.45">
      <c r="A24">
        <v>0</v>
      </c>
      <c r="B24">
        <v>10</v>
      </c>
      <c r="C24">
        <v>0</v>
      </c>
      <c r="D24">
        <v>5</v>
      </c>
      <c r="E24">
        <v>688.10400000000004</v>
      </c>
      <c r="F24">
        <v>1323.9340300089</v>
      </c>
      <c r="G24" t="b">
        <v>0</v>
      </c>
      <c r="H24">
        <v>100</v>
      </c>
      <c r="I24">
        <v>100</v>
      </c>
      <c r="J24">
        <v>5.1472297232227202</v>
      </c>
      <c r="K24">
        <v>1.7309373109063599</v>
      </c>
      <c r="L24">
        <f>_xlfn.LOGNORM.DIST('[1]HUNTER-500-None-Benign-Trust-No'!$E2,J24,K24,TRUE)</f>
        <v>0.79088699140581897</v>
      </c>
      <c r="M24">
        <f t="shared" si="0"/>
        <v>79.088699140581895</v>
      </c>
      <c r="N24">
        <f>_xlfn.LOGNORM.DIST(E24,'[3]Hostile- Trust'!I24,'[3]Hostile- Trust'!J24,TRUE)</f>
        <v>0.99207155983333117</v>
      </c>
      <c r="O24">
        <f>N24*('[3]Hostile- Trust'!G24/100)</f>
        <v>0.43157915314783274</v>
      </c>
      <c r="P24">
        <f t="shared" si="1"/>
        <v>6.8420846852167261E-2</v>
      </c>
      <c r="R24">
        <f>'[3]Hostile- Trust'!G24</f>
        <v>43.502824858757002</v>
      </c>
      <c r="S24">
        <f t="shared" si="2"/>
        <v>6.8420846852167259</v>
      </c>
    </row>
    <row r="25" spans="1:19" x14ac:dyDescent="0.45">
      <c r="A25">
        <v>1</v>
      </c>
      <c r="B25">
        <v>10</v>
      </c>
      <c r="C25">
        <v>0</v>
      </c>
      <c r="D25">
        <v>5</v>
      </c>
      <c r="E25">
        <v>646.95000000000005</v>
      </c>
      <c r="F25">
        <v>1276.7354770887</v>
      </c>
      <c r="G25" t="b">
        <v>0</v>
      </c>
      <c r="H25">
        <v>100</v>
      </c>
      <c r="I25">
        <v>100</v>
      </c>
      <c r="J25">
        <v>5.0826200542845204</v>
      </c>
      <c r="K25">
        <v>1.7131391528370701</v>
      </c>
      <c r="L25">
        <f>_xlfn.LOGNORM.DIST('[1]HUNTER-500-None-Benign-Trust-No'!$E3,J25,K25,TRUE)</f>
        <v>0.80602969407406</v>
      </c>
      <c r="M25">
        <f t="shared" si="0"/>
        <v>80.602969407405993</v>
      </c>
      <c r="N25">
        <f>_xlfn.LOGNORM.DIST(E25,'[3]Hostile- Trust'!I25,'[3]Hostile- Trust'!J25,TRUE)</f>
        <v>0.9951749142070534</v>
      </c>
      <c r="O25">
        <f>N25*('[3]Hostile- Trust'!G25/100)</f>
        <v>0.38983737515166722</v>
      </c>
      <c r="P25">
        <f t="shared" si="1"/>
        <v>0.11016262484833278</v>
      </c>
      <c r="R25">
        <f>'[3]Hostile- Trust'!G25</f>
        <v>39.1727493917274</v>
      </c>
      <c r="S25">
        <f t="shared" si="2"/>
        <v>11.016262484833279</v>
      </c>
    </row>
    <row r="26" spans="1:19" x14ac:dyDescent="0.45">
      <c r="A26">
        <v>10</v>
      </c>
      <c r="B26">
        <v>10</v>
      </c>
      <c r="C26">
        <v>0</v>
      </c>
      <c r="D26">
        <v>5</v>
      </c>
      <c r="E26">
        <v>760.67600000000004</v>
      </c>
      <c r="F26">
        <v>1293.1806972172501</v>
      </c>
      <c r="G26" t="b">
        <v>0</v>
      </c>
      <c r="H26">
        <v>100</v>
      </c>
      <c r="I26">
        <v>100</v>
      </c>
      <c r="J26">
        <v>5.2833925707976501</v>
      </c>
      <c r="K26">
        <v>1.7849675033480501</v>
      </c>
      <c r="L26">
        <f>_xlfn.LOGNORM.DIST('[1]HUNTER-500-None-Benign-Trust-No'!$E4,J26,K26,TRUE)</f>
        <v>0.66240113342744</v>
      </c>
      <c r="M26">
        <f t="shared" si="0"/>
        <v>66.240113342743996</v>
      </c>
      <c r="N26">
        <f>_xlfn.LOGNORM.DIST(E26,'[3]Hostile- Trust'!I26,'[3]Hostile- Trust'!J26,TRUE)</f>
        <v>0.99981602437027728</v>
      </c>
      <c r="O26">
        <f>N26*('[3]Hostile- Trust'!G26/100)</f>
        <v>0.39824200248683717</v>
      </c>
      <c r="P26">
        <f t="shared" si="1"/>
        <v>0.10175799751316283</v>
      </c>
      <c r="R26">
        <f>'[3]Hostile- Trust'!G26</f>
        <v>39.831528279181697</v>
      </c>
      <c r="S26">
        <f t="shared" si="2"/>
        <v>10.175799751316283</v>
      </c>
    </row>
    <row r="27" spans="1:19" x14ac:dyDescent="0.45">
      <c r="A27">
        <v>20</v>
      </c>
      <c r="B27">
        <v>10</v>
      </c>
      <c r="C27">
        <v>0</v>
      </c>
      <c r="D27">
        <v>5</v>
      </c>
      <c r="E27">
        <v>890.30399999999997</v>
      </c>
      <c r="F27">
        <v>1615.9068368550099</v>
      </c>
      <c r="G27" t="b">
        <v>0</v>
      </c>
      <c r="H27">
        <v>100</v>
      </c>
      <c r="I27">
        <v>100</v>
      </c>
      <c r="J27">
        <v>5.4169927698851499</v>
      </c>
      <c r="K27">
        <v>1.7770586851227801</v>
      </c>
      <c r="L27">
        <f>_xlfn.LOGNORM.DIST('[1]HUNTER-500-None-Benign-Trust-No'!$E5,J27,K27,TRUE)</f>
        <v>0.45327746788621159</v>
      </c>
      <c r="M27">
        <f t="shared" si="0"/>
        <v>45.327746788621162</v>
      </c>
      <c r="N27">
        <f>_xlfn.LOGNORM.DIST(E27,'[3]Hostile- Trust'!I27,'[3]Hostile- Trust'!J27,TRUE)</f>
        <v>0.99999957545894713</v>
      </c>
      <c r="O27">
        <f>N27*('[3]Hostile- Trust'!G27/100)</f>
        <v>0.43052373522036663</v>
      </c>
      <c r="P27">
        <f t="shared" si="1"/>
        <v>6.9476264779633368E-2</v>
      </c>
      <c r="R27">
        <f>'[3]Hostile- Trust'!G27</f>
        <v>43.052391799544402</v>
      </c>
      <c r="S27">
        <f t="shared" si="2"/>
        <v>6.947626477963337</v>
      </c>
    </row>
    <row r="28" spans="1:19" x14ac:dyDescent="0.45">
      <c r="A28">
        <v>30</v>
      </c>
      <c r="B28">
        <v>10</v>
      </c>
      <c r="C28">
        <v>0</v>
      </c>
      <c r="D28">
        <v>5</v>
      </c>
      <c r="E28">
        <v>700.47400000000005</v>
      </c>
      <c r="F28">
        <v>1283.45770506291</v>
      </c>
      <c r="G28" t="b">
        <v>0</v>
      </c>
      <c r="H28">
        <v>100</v>
      </c>
      <c r="I28">
        <v>100</v>
      </c>
      <c r="J28">
        <v>5.2376841995712802</v>
      </c>
      <c r="K28">
        <v>1.7151886578936399</v>
      </c>
      <c r="L28">
        <f>_xlfn.LOGNORM.DIST('[1]HUNTER-500-None-Benign-Trust-No'!$E6,J28,K28,TRUE)</f>
        <v>0.32055858280232308</v>
      </c>
      <c r="M28">
        <f t="shared" si="0"/>
        <v>32.055858280232307</v>
      </c>
      <c r="N28">
        <f>_xlfn.LOGNORM.DIST(E28,'[3]Hostile- Trust'!I28,'[3]Hostile- Trust'!J28,TRUE)</f>
        <v>0.99999999527965466</v>
      </c>
      <c r="O28">
        <f>N28*('[3]Hostile- Trust'!G28/100)</f>
        <v>0.40405244147771491</v>
      </c>
      <c r="P28">
        <f t="shared" si="1"/>
        <v>9.5947558522285092E-2</v>
      </c>
      <c r="R28">
        <f>'[3]Hostile- Trust'!G28</f>
        <v>40.4052443384982</v>
      </c>
      <c r="S28">
        <f t="shared" si="2"/>
        <v>9.5947558522285092</v>
      </c>
    </row>
    <row r="29" spans="1:19" x14ac:dyDescent="0.45">
      <c r="A29">
        <v>40</v>
      </c>
      <c r="B29">
        <v>10</v>
      </c>
      <c r="C29">
        <v>0</v>
      </c>
      <c r="D29">
        <v>5</v>
      </c>
      <c r="E29">
        <v>745.73</v>
      </c>
      <c r="F29">
        <v>1382.28310206284</v>
      </c>
      <c r="G29" t="b">
        <v>0</v>
      </c>
      <c r="H29">
        <v>100</v>
      </c>
      <c r="I29">
        <v>100</v>
      </c>
      <c r="J29">
        <v>5.3143200782671496</v>
      </c>
      <c r="K29">
        <v>1.69870717842098</v>
      </c>
      <c r="L29">
        <f>_xlfn.LOGNORM.DIST('[1]HUNTER-500-None-Benign-Trust-No'!$E7,J29,K29,TRUE)</f>
        <v>0.23387635534062562</v>
      </c>
      <c r="M29">
        <f t="shared" si="0"/>
        <v>23.387635534062561</v>
      </c>
      <c r="N29">
        <f>_xlfn.LOGNORM.DIST(E29,'[3]Hostile- Trust'!I29,'[3]Hostile- Trust'!J29,TRUE)</f>
        <v>0.99999999999467359</v>
      </c>
      <c r="O29">
        <f>N29*('[3]Hostile- Trust'!G29/100)</f>
        <v>0.4324631100998525</v>
      </c>
      <c r="P29">
        <f t="shared" si="1"/>
        <v>6.7536889900147501E-2</v>
      </c>
      <c r="R29">
        <f>'[3]Hostile- Trust'!G29</f>
        <v>43.246311010215599</v>
      </c>
      <c r="S29">
        <f t="shared" si="2"/>
        <v>6.7536889900147496</v>
      </c>
    </row>
    <row r="30" spans="1:19" x14ac:dyDescent="0.45">
      <c r="A30">
        <v>50</v>
      </c>
      <c r="B30">
        <v>10</v>
      </c>
      <c r="C30">
        <v>0</v>
      </c>
      <c r="D30">
        <v>5</v>
      </c>
      <c r="E30">
        <v>736.74800000000005</v>
      </c>
      <c r="F30">
        <v>1283.9340176267699</v>
      </c>
      <c r="G30" t="b">
        <v>0</v>
      </c>
      <c r="H30">
        <v>100</v>
      </c>
      <c r="I30">
        <v>100</v>
      </c>
      <c r="J30">
        <v>5.3311294455454901</v>
      </c>
      <c r="K30">
        <v>1.7267813150248801</v>
      </c>
      <c r="L30">
        <f>_xlfn.LOGNORM.DIST('[1]HUNTER-500-None-Benign-Trust-No'!$E8,J30,K30,TRUE)</f>
        <v>0.16295901448568723</v>
      </c>
      <c r="M30">
        <f t="shared" si="0"/>
        <v>16.295901448568724</v>
      </c>
      <c r="N30">
        <f>_xlfn.LOGNORM.DIST(E30,'[3]Hostile- Trust'!I30,'[3]Hostile- Trust'!J30,TRUE)</f>
        <v>0.99999999999999767</v>
      </c>
      <c r="O30">
        <f>N30*('[3]Hostile- Trust'!G30/100)</f>
        <v>0.42857142857142699</v>
      </c>
      <c r="P30">
        <f t="shared" si="1"/>
        <v>7.1428571428573007E-2</v>
      </c>
      <c r="R30">
        <f>'[3]Hostile- Trust'!G30</f>
        <v>42.857142857142797</v>
      </c>
      <c r="S30">
        <f t="shared" si="2"/>
        <v>7.1428571428573004</v>
      </c>
    </row>
    <row r="31" spans="1:19" x14ac:dyDescent="0.45">
      <c r="A31">
        <v>60</v>
      </c>
      <c r="B31">
        <v>10</v>
      </c>
      <c r="C31">
        <v>0</v>
      </c>
      <c r="D31">
        <v>5</v>
      </c>
      <c r="E31">
        <v>713.61400000000003</v>
      </c>
      <c r="F31">
        <v>1514.3982346232599</v>
      </c>
      <c r="G31" t="b">
        <v>0</v>
      </c>
      <c r="H31">
        <v>100</v>
      </c>
      <c r="I31">
        <v>100</v>
      </c>
      <c r="J31">
        <v>5.2062769266590196</v>
      </c>
      <c r="K31">
        <v>1.72615661606271</v>
      </c>
      <c r="L31">
        <f>_xlfn.LOGNORM.DIST('[1]HUNTER-500-None-Benign-Trust-No'!$E9,J31,K31,TRUE)</f>
        <v>0.15708139156487647</v>
      </c>
      <c r="M31">
        <f t="shared" si="0"/>
        <v>15.708139156487647</v>
      </c>
      <c r="N31">
        <f>_xlfn.LOGNORM.DIST(E31,'[3]Hostile- Trust'!I31,'[3]Hostile- Trust'!J31,TRUE)</f>
        <v>1</v>
      </c>
      <c r="O31">
        <f>N31*('[3]Hostile- Trust'!G31/100)</f>
        <v>0.446902654867256</v>
      </c>
      <c r="P31">
        <f t="shared" si="1"/>
        <v>5.3097345132744E-2</v>
      </c>
      <c r="R31">
        <f>'[3]Hostile- Trust'!G31</f>
        <v>44.6902654867256</v>
      </c>
      <c r="S31">
        <f t="shared" si="2"/>
        <v>5.3097345132743996</v>
      </c>
    </row>
    <row r="32" spans="1:19" x14ac:dyDescent="0.45">
      <c r="A32">
        <v>70</v>
      </c>
      <c r="B32">
        <v>10</v>
      </c>
      <c r="C32">
        <v>0</v>
      </c>
      <c r="D32">
        <v>5</v>
      </c>
      <c r="E32">
        <v>640.06600000000003</v>
      </c>
      <c r="F32">
        <v>1050.88352828657</v>
      </c>
      <c r="G32" t="b">
        <v>0</v>
      </c>
      <c r="H32">
        <v>100</v>
      </c>
      <c r="I32">
        <v>100</v>
      </c>
      <c r="J32">
        <v>5.2767692505973498</v>
      </c>
      <c r="K32">
        <v>1.6432454757686701</v>
      </c>
      <c r="L32">
        <f>_xlfn.LOGNORM.DIST('[1]HUNTER-500-None-Benign-Trust-No'!$E10,J32,K32,TRUE)</f>
        <v>0.1154029701626563</v>
      </c>
      <c r="M32">
        <f t="shared" si="0"/>
        <v>11.54029701626563</v>
      </c>
      <c r="N32">
        <f>_xlfn.LOGNORM.DIST(E32,'[3]Hostile- Trust'!I32,'[3]Hostile- Trust'!J32,TRUE)</f>
        <v>1</v>
      </c>
      <c r="O32">
        <f>N32*('[3]Hostile- Trust'!G32/100)</f>
        <v>0.46638207043756602</v>
      </c>
      <c r="P32">
        <f t="shared" si="1"/>
        <v>3.3617929562433979E-2</v>
      </c>
      <c r="R32">
        <f>'[3]Hostile- Trust'!G32</f>
        <v>46.638207043756601</v>
      </c>
      <c r="S32">
        <f t="shared" si="2"/>
        <v>3.3617929562433977</v>
      </c>
    </row>
    <row r="33" spans="1:19" x14ac:dyDescent="0.45">
      <c r="A33">
        <v>80</v>
      </c>
      <c r="B33">
        <v>10</v>
      </c>
      <c r="C33">
        <v>0</v>
      </c>
      <c r="D33">
        <v>5</v>
      </c>
      <c r="E33">
        <v>723.93600000000004</v>
      </c>
      <c r="F33">
        <v>1225.4383911094001</v>
      </c>
      <c r="G33" t="b">
        <v>0</v>
      </c>
      <c r="H33">
        <v>100</v>
      </c>
      <c r="I33">
        <v>100</v>
      </c>
      <c r="J33">
        <v>5.2764156757832597</v>
      </c>
      <c r="K33">
        <v>1.75201662077036</v>
      </c>
      <c r="L33">
        <f>_xlfn.LOGNORM.DIST('[1]HUNTER-500-None-Benign-Trust-No'!$E11,J33,K33,TRUE)</f>
        <v>0.12000182648027663</v>
      </c>
      <c r="M33">
        <f t="shared" si="0"/>
        <v>12.000182648027662</v>
      </c>
      <c r="N33">
        <f>_xlfn.LOGNORM.DIST(E33,'[3]Hostile- Trust'!I33,'[3]Hostile- Trust'!J33,TRUE)</f>
        <v>1</v>
      </c>
      <c r="O33">
        <f>N33*('[3]Hostile- Trust'!G33/100)</f>
        <v>0.46524064171122903</v>
      </c>
      <c r="P33">
        <f t="shared" si="1"/>
        <v>3.475935828877097E-2</v>
      </c>
      <c r="R33">
        <f>'[3]Hostile- Trust'!G33</f>
        <v>46.524064171122902</v>
      </c>
      <c r="S33">
        <f t="shared" si="2"/>
        <v>3.475935828877097</v>
      </c>
    </row>
    <row r="34" spans="1:19" x14ac:dyDescent="0.45">
      <c r="A34">
        <v>90</v>
      </c>
      <c r="B34">
        <v>10</v>
      </c>
      <c r="C34">
        <v>0</v>
      </c>
      <c r="D34">
        <v>5</v>
      </c>
      <c r="E34">
        <v>756.16399999999999</v>
      </c>
      <c r="F34">
        <v>1398.2726866088101</v>
      </c>
      <c r="G34" t="b">
        <v>0</v>
      </c>
      <c r="H34">
        <v>100</v>
      </c>
      <c r="I34">
        <v>100</v>
      </c>
      <c r="J34">
        <v>5.2690136859654304</v>
      </c>
      <c r="K34">
        <v>1.7477980288866799</v>
      </c>
      <c r="L34">
        <f>_xlfn.LOGNORM.DIST('[1]HUNTER-500-None-Benign-Trust-No'!$E12,J34,K34,TRUE)</f>
        <v>0.1008195485457381</v>
      </c>
      <c r="M34">
        <f t="shared" si="0"/>
        <v>10.08195485457381</v>
      </c>
      <c r="N34">
        <f>_xlfn.LOGNORM.DIST(E34,'[3]Hostile- Trust'!I34,'[3]Hostile- Trust'!J34,TRUE)</f>
        <v>1</v>
      </c>
      <c r="O34">
        <f>N34*('[3]Hostile- Trust'!G34/100)</f>
        <v>0.490316004077471</v>
      </c>
      <c r="P34">
        <f t="shared" si="1"/>
        <v>9.6839959225289984E-3</v>
      </c>
      <c r="R34">
        <f>'[3]Hostile- Trust'!G34</f>
        <v>49.031600407747099</v>
      </c>
      <c r="S34">
        <f t="shared" si="2"/>
        <v>0.96839959225289984</v>
      </c>
    </row>
    <row r="35" spans="1:19" x14ac:dyDescent="0.45">
      <c r="A35">
        <v>0</v>
      </c>
      <c r="B35">
        <v>1</v>
      </c>
      <c r="C35">
        <v>0</v>
      </c>
      <c r="D35">
        <v>10</v>
      </c>
      <c r="E35">
        <v>1425.596</v>
      </c>
      <c r="F35">
        <v>1679.5600485535999</v>
      </c>
      <c r="G35" t="b">
        <v>0</v>
      </c>
      <c r="H35">
        <v>100</v>
      </c>
      <c r="I35">
        <v>100</v>
      </c>
      <c r="J35">
        <v>6.5995943124391196</v>
      </c>
      <c r="K35">
        <v>1.25877127774222</v>
      </c>
      <c r="L35">
        <f>_xlfn.LOGNORM.DIST('[1]HUNTER-500-None-Benign-Trust-No'!$E13,J35,K35,TRUE)</f>
        <v>0.67548099628191172</v>
      </c>
      <c r="M35">
        <f t="shared" si="0"/>
        <v>67.548099628191167</v>
      </c>
      <c r="N35">
        <f>_xlfn.LOGNORM.DIST(E35,'[3]Hostile- Trust'!I35,'[3]Hostile- Trust'!J35,TRUE)</f>
        <v>0.80022605743963682</v>
      </c>
      <c r="O35">
        <f>N35*('[3]Hostile- Trust'!G35/100)</f>
        <v>0.55111987426972187</v>
      </c>
      <c r="P35">
        <f t="shared" si="1"/>
        <v>-5.1119874269721866E-2</v>
      </c>
      <c r="R35">
        <f>'[3]Hostile- Trust'!G35</f>
        <v>68.8705234159779</v>
      </c>
      <c r="S35">
        <f t="shared" si="2"/>
        <v>-5.1119874269721866</v>
      </c>
    </row>
    <row r="36" spans="1:19" x14ac:dyDescent="0.45">
      <c r="A36">
        <v>1</v>
      </c>
      <c r="B36">
        <v>1</v>
      </c>
      <c r="C36">
        <v>0</v>
      </c>
      <c r="D36">
        <v>10</v>
      </c>
      <c r="E36">
        <v>1419.874</v>
      </c>
      <c r="F36">
        <v>1648.61175160772</v>
      </c>
      <c r="G36" t="b">
        <v>0</v>
      </c>
      <c r="H36">
        <v>100</v>
      </c>
      <c r="I36">
        <v>100</v>
      </c>
      <c r="J36">
        <v>6.6300141698397796</v>
      </c>
      <c r="K36">
        <v>1.2145216926803999</v>
      </c>
      <c r="L36">
        <f>_xlfn.LOGNORM.DIST('[1]HUNTER-500-None-Benign-Trust-No'!$E14,J36,K36,TRUE)</f>
        <v>0.67820436816287666</v>
      </c>
      <c r="M36">
        <f t="shared" si="0"/>
        <v>67.820436816287668</v>
      </c>
      <c r="N36">
        <f>_xlfn.LOGNORM.DIST(E36,'[3]Hostile- Trust'!I36,'[3]Hostile- Trust'!J36,TRUE)</f>
        <v>0.79885994635782009</v>
      </c>
      <c r="O36">
        <f>N36*('[3]Hostile- Trust'!G36/100)</f>
        <v>0.5354289184703882</v>
      </c>
      <c r="P36">
        <f t="shared" si="1"/>
        <v>-3.5428918470388204E-2</v>
      </c>
      <c r="R36">
        <f>'[3]Hostile- Trust'!G36</f>
        <v>67.024128686327003</v>
      </c>
      <c r="S36">
        <f t="shared" si="2"/>
        <v>-3.5428918470388204</v>
      </c>
    </row>
    <row r="37" spans="1:19" x14ac:dyDescent="0.45">
      <c r="A37">
        <v>10</v>
      </c>
      <c r="B37">
        <v>1</v>
      </c>
      <c r="C37">
        <v>0</v>
      </c>
      <c r="D37">
        <v>10</v>
      </c>
      <c r="E37">
        <v>1344.6379999999999</v>
      </c>
      <c r="F37">
        <v>1828.91855179343</v>
      </c>
      <c r="G37" t="b">
        <v>0</v>
      </c>
      <c r="H37">
        <v>100</v>
      </c>
      <c r="I37">
        <v>100</v>
      </c>
      <c r="J37">
        <v>6.6150608010190499</v>
      </c>
      <c r="K37">
        <v>1.1486132923600201</v>
      </c>
      <c r="L37">
        <f>_xlfn.LOGNORM.DIST('[1]HUNTER-500-None-Benign-Trust-No'!$E15,J37,K37,TRUE)</f>
        <v>0.57969956632848541</v>
      </c>
      <c r="M37">
        <f t="shared" si="0"/>
        <v>57.969956632848543</v>
      </c>
      <c r="N37">
        <f>_xlfn.LOGNORM.DIST(E37,'[3]Hostile- Trust'!I37,'[3]Hostile- Trust'!J37,TRUE)</f>
        <v>0.8859861027437036</v>
      </c>
      <c r="O37">
        <f>N37*('[3]Hostile- Trust'!G37/100)</f>
        <v>0.53437038766206479</v>
      </c>
      <c r="P37">
        <f t="shared" si="1"/>
        <v>-3.4370387662064794E-2</v>
      </c>
      <c r="R37">
        <f>'[3]Hostile- Trust'!G37</f>
        <v>60.313630880578998</v>
      </c>
      <c r="S37">
        <f t="shared" si="2"/>
        <v>-3.4370387662064794</v>
      </c>
    </row>
    <row r="38" spans="1:19" x14ac:dyDescent="0.45">
      <c r="A38">
        <v>20</v>
      </c>
      <c r="B38">
        <v>1</v>
      </c>
      <c r="C38">
        <v>0</v>
      </c>
      <c r="D38">
        <v>10</v>
      </c>
      <c r="E38">
        <v>1495.6</v>
      </c>
      <c r="F38">
        <v>1760.74558924908</v>
      </c>
      <c r="G38" t="b">
        <v>0</v>
      </c>
      <c r="H38">
        <v>100</v>
      </c>
      <c r="I38">
        <v>100</v>
      </c>
      <c r="J38">
        <v>6.6957863747553397</v>
      </c>
      <c r="K38">
        <v>1.2052854654635099</v>
      </c>
      <c r="L38">
        <f>_xlfn.LOGNORM.DIST('[1]HUNTER-500-None-Benign-Trust-No'!$E16,J38,K38,TRUE)</f>
        <v>0.3519341009571253</v>
      </c>
      <c r="M38">
        <f t="shared" si="0"/>
        <v>35.19341009571253</v>
      </c>
      <c r="N38">
        <f>_xlfn.LOGNORM.DIST(E38,'[3]Hostile- Trust'!I38,'[3]Hostile- Trust'!J38,TRUE)</f>
        <v>0.98525904688822941</v>
      </c>
      <c r="O38">
        <f>N38*('[3]Hostile- Trust'!G38/100)</f>
        <v>0.5795641452283703</v>
      </c>
      <c r="P38">
        <f t="shared" si="1"/>
        <v>-7.9564145228370298E-2</v>
      </c>
      <c r="R38">
        <f>'[3]Hostile- Trust'!G38</f>
        <v>58.823529411764703</v>
      </c>
      <c r="S38">
        <f t="shared" si="2"/>
        <v>-7.9564145228370293</v>
      </c>
    </row>
    <row r="39" spans="1:19" x14ac:dyDescent="0.45">
      <c r="A39">
        <v>30</v>
      </c>
      <c r="B39">
        <v>1</v>
      </c>
      <c r="C39">
        <v>0</v>
      </c>
      <c r="D39">
        <v>10</v>
      </c>
      <c r="E39">
        <v>1392.9159999999999</v>
      </c>
      <c r="F39">
        <v>1551.4941460135201</v>
      </c>
      <c r="G39" t="b">
        <v>0</v>
      </c>
      <c r="H39">
        <v>100</v>
      </c>
      <c r="I39">
        <v>100</v>
      </c>
      <c r="J39">
        <v>6.6304406727111802</v>
      </c>
      <c r="K39">
        <v>1.21624223981188</v>
      </c>
      <c r="L39">
        <f>_xlfn.LOGNORM.DIST('[1]HUNTER-500-None-Benign-Trust-No'!$E17,J39,K39,TRUE)</f>
        <v>0.23737727210332868</v>
      </c>
      <c r="M39">
        <f t="shared" si="0"/>
        <v>23.737727210332867</v>
      </c>
      <c r="N39">
        <f>_xlfn.LOGNORM.DIST(E39,'[3]Hostile- Trust'!I39,'[3]Hostile- Trust'!J39,TRUE)</f>
        <v>0.99810859728792956</v>
      </c>
      <c r="O39">
        <f>N39*('[3]Hostile- Trust'!G39/100)</f>
        <v>0.53431937756313086</v>
      </c>
      <c r="P39">
        <f t="shared" si="1"/>
        <v>-3.431937756313086E-2</v>
      </c>
      <c r="R39">
        <f>'[3]Hostile- Trust'!G39</f>
        <v>53.533190578158397</v>
      </c>
      <c r="S39">
        <f t="shared" si="2"/>
        <v>-3.431937756313086</v>
      </c>
    </row>
    <row r="40" spans="1:19" x14ac:dyDescent="0.45">
      <c r="A40">
        <v>40</v>
      </c>
      <c r="B40">
        <v>1</v>
      </c>
      <c r="C40">
        <v>0</v>
      </c>
      <c r="D40">
        <v>10</v>
      </c>
      <c r="E40">
        <v>1301.1659999999999</v>
      </c>
      <c r="F40">
        <v>1378.9665361638399</v>
      </c>
      <c r="G40" t="b">
        <v>0</v>
      </c>
      <c r="H40">
        <v>100</v>
      </c>
      <c r="I40">
        <v>100</v>
      </c>
      <c r="J40">
        <v>6.6047306826700103</v>
      </c>
      <c r="K40">
        <v>1.16746737224829</v>
      </c>
      <c r="L40">
        <f>_xlfn.LOGNORM.DIST('[1]HUNTER-500-None-Benign-Trust-No'!$E18,J40,K40,TRUE)</f>
        <v>0.11708022193592225</v>
      </c>
      <c r="M40">
        <f t="shared" si="0"/>
        <v>11.708022193592225</v>
      </c>
      <c r="N40">
        <f>_xlfn.LOGNORM.DIST(E40,'[3]Hostile- Trust'!I40,'[3]Hostile- Trust'!J40,TRUE)</f>
        <v>0.99998128389481333</v>
      </c>
      <c r="O40">
        <f>N40*('[3]Hostile- Trust'!G40/100)</f>
        <v>0.50453142477033908</v>
      </c>
      <c r="P40">
        <f t="shared" si="1"/>
        <v>-4.5314247703390764E-3</v>
      </c>
      <c r="R40">
        <f>'[3]Hostile- Trust'!G40</f>
        <v>50.454086781029197</v>
      </c>
      <c r="S40">
        <f t="shared" si="2"/>
        <v>-0.45314247703390764</v>
      </c>
    </row>
    <row r="41" spans="1:19" x14ac:dyDescent="0.45">
      <c r="A41">
        <v>50</v>
      </c>
      <c r="B41">
        <v>1</v>
      </c>
      <c r="C41">
        <v>0</v>
      </c>
      <c r="D41">
        <v>10</v>
      </c>
      <c r="E41">
        <v>1390.4359999999999</v>
      </c>
      <c r="F41">
        <v>1504.3486363017901</v>
      </c>
      <c r="G41" t="b">
        <v>0</v>
      </c>
      <c r="H41">
        <v>100</v>
      </c>
      <c r="I41">
        <v>100</v>
      </c>
      <c r="J41">
        <v>6.6791814679168002</v>
      </c>
      <c r="K41">
        <v>1.15335365833964</v>
      </c>
      <c r="L41">
        <f>_xlfn.LOGNORM.DIST('[1]HUNTER-500-None-Benign-Trust-No'!$E19,J41,K41,TRUE)</f>
        <v>5.5780892850471039E-2</v>
      </c>
      <c r="M41">
        <f t="shared" si="0"/>
        <v>5.5780892850471036</v>
      </c>
      <c r="N41">
        <f>_xlfn.LOGNORM.DIST(E41,'[3]Hostile- Trust'!I41,'[3]Hostile- Trust'!J41,TRUE)</f>
        <v>0.99999998366087883</v>
      </c>
      <c r="O41">
        <f>N41*('[3]Hostile- Trust'!G41/100)</f>
        <v>0.52029135466226739</v>
      </c>
      <c r="P41">
        <f t="shared" si="1"/>
        <v>-2.0291354662267391E-2</v>
      </c>
      <c r="R41">
        <f>'[3]Hostile- Trust'!G41</f>
        <v>52.029136316337102</v>
      </c>
      <c r="S41">
        <f t="shared" si="2"/>
        <v>-2.0291354662267391</v>
      </c>
    </row>
    <row r="42" spans="1:19" x14ac:dyDescent="0.45">
      <c r="A42">
        <v>60</v>
      </c>
      <c r="B42">
        <v>1</v>
      </c>
      <c r="C42">
        <v>0</v>
      </c>
      <c r="D42">
        <v>10</v>
      </c>
      <c r="E42">
        <v>1327.002</v>
      </c>
      <c r="F42">
        <v>1596.2649170381201</v>
      </c>
      <c r="G42" t="b">
        <v>0</v>
      </c>
      <c r="H42">
        <v>100</v>
      </c>
      <c r="I42">
        <v>100</v>
      </c>
      <c r="J42">
        <v>6.57124313685489</v>
      </c>
      <c r="K42">
        <v>1.2091730586024501</v>
      </c>
      <c r="L42">
        <f>_xlfn.LOGNORM.DIST('[1]HUNTER-500-None-Benign-Trust-No'!$E20,J42,K42,TRUE)</f>
        <v>5.6996729225312237E-2</v>
      </c>
      <c r="M42">
        <f t="shared" si="0"/>
        <v>5.6996729225312235</v>
      </c>
      <c r="N42">
        <f>_xlfn.LOGNORM.DIST(E42,'[3]Hostile- Trust'!I42,'[3]Hostile- Trust'!J42,TRUE)</f>
        <v>0.99999999988348387</v>
      </c>
      <c r="O42">
        <f>N42*('[3]Hostile- Trust'!G42/100)</f>
        <v>0.50505050499165849</v>
      </c>
      <c r="P42">
        <f t="shared" si="1"/>
        <v>-5.0505049916584888E-3</v>
      </c>
      <c r="R42">
        <f>'[3]Hostile- Trust'!G42</f>
        <v>50.505050505050498</v>
      </c>
      <c r="S42">
        <f t="shared" si="2"/>
        <v>-0.50505049916584888</v>
      </c>
    </row>
    <row r="43" spans="1:19" x14ac:dyDescent="0.45">
      <c r="A43">
        <v>70</v>
      </c>
      <c r="B43">
        <v>1</v>
      </c>
      <c r="C43">
        <v>0</v>
      </c>
      <c r="D43">
        <v>10</v>
      </c>
      <c r="E43">
        <v>1458.2860000000001</v>
      </c>
      <c r="F43">
        <v>1670.3512357302</v>
      </c>
      <c r="G43" t="b">
        <v>0</v>
      </c>
      <c r="H43">
        <v>100</v>
      </c>
      <c r="I43">
        <v>100</v>
      </c>
      <c r="J43">
        <v>6.6813863520307804</v>
      </c>
      <c r="K43">
        <v>1.1968662339637099</v>
      </c>
      <c r="L43">
        <f>_xlfn.LOGNORM.DIST('[1]HUNTER-500-None-Benign-Trust-No'!$E21,J43,K43,TRUE)</f>
        <v>3.2226568963699923E-2</v>
      </c>
      <c r="M43">
        <f t="shared" si="0"/>
        <v>3.2226568963699922</v>
      </c>
      <c r="N43">
        <f>_xlfn.LOGNORM.DIST(E43,'[3]Hostile- Trust'!I43,'[3]Hostile- Trust'!J43,TRUE)</f>
        <v>0.99999999999999967</v>
      </c>
      <c r="O43">
        <f>N43*('[3]Hostile- Trust'!G43/100)</f>
        <v>0.51599587203302277</v>
      </c>
      <c r="P43">
        <f t="shared" si="1"/>
        <v>-1.5995872033022773E-2</v>
      </c>
      <c r="R43">
        <f>'[3]Hostile- Trust'!G43</f>
        <v>51.599587203302299</v>
      </c>
      <c r="S43">
        <f t="shared" si="2"/>
        <v>-1.5995872033022773</v>
      </c>
    </row>
    <row r="44" spans="1:19" x14ac:dyDescent="0.45">
      <c r="A44">
        <v>80</v>
      </c>
      <c r="B44">
        <v>1</v>
      </c>
      <c r="C44">
        <v>0</v>
      </c>
      <c r="D44">
        <v>10</v>
      </c>
      <c r="E44">
        <v>1439.952</v>
      </c>
      <c r="F44">
        <v>1630.1593765278701</v>
      </c>
      <c r="G44" t="b">
        <v>0</v>
      </c>
      <c r="H44">
        <v>100</v>
      </c>
      <c r="I44">
        <v>100</v>
      </c>
      <c r="J44">
        <v>6.6518304189317599</v>
      </c>
      <c r="K44">
        <v>1.2191180448251</v>
      </c>
      <c r="L44">
        <f>_xlfn.LOGNORM.DIST('[1]HUNTER-500-None-Benign-Trust-No'!$E22,J44,K44,TRUE)</f>
        <v>3.2275400248069408E-2</v>
      </c>
      <c r="M44">
        <f t="shared" si="0"/>
        <v>3.2275400248069408</v>
      </c>
      <c r="N44">
        <f>_xlfn.LOGNORM.DIST(E44,'[3]Hostile- Trust'!I44,'[3]Hostile- Trust'!J44,TRUE)</f>
        <v>1</v>
      </c>
      <c r="O44">
        <f>N44*('[3]Hostile- Trust'!G44/100)</f>
        <v>0.55803571428571397</v>
      </c>
      <c r="P44">
        <f t="shared" si="1"/>
        <v>-5.8035714285713969E-2</v>
      </c>
      <c r="R44">
        <f>'[3]Hostile- Trust'!G44</f>
        <v>55.803571428571402</v>
      </c>
      <c r="S44">
        <f t="shared" si="2"/>
        <v>-5.8035714285713969</v>
      </c>
    </row>
    <row r="45" spans="1:19" x14ac:dyDescent="0.45">
      <c r="A45">
        <v>90</v>
      </c>
      <c r="B45">
        <v>1</v>
      </c>
      <c r="C45">
        <v>0</v>
      </c>
      <c r="D45">
        <v>10</v>
      </c>
      <c r="E45">
        <v>1294.212</v>
      </c>
      <c r="F45">
        <v>1463.56031945162</v>
      </c>
      <c r="G45" t="b">
        <v>0</v>
      </c>
      <c r="H45">
        <v>100</v>
      </c>
      <c r="I45">
        <v>100</v>
      </c>
      <c r="J45">
        <v>6.6016045115836501</v>
      </c>
      <c r="K45">
        <v>1.1477502364183501</v>
      </c>
      <c r="L45">
        <f>_xlfn.LOGNORM.DIST('[1]HUNTER-500-None-Benign-Trust-No'!$E23,J45,K45,TRUE)</f>
        <v>2.0735402938569798E-2</v>
      </c>
      <c r="M45">
        <f t="shared" si="0"/>
        <v>2.07354029385698</v>
      </c>
      <c r="N45">
        <f>_xlfn.LOGNORM.DIST(E45,'[3]Hostile- Trust'!I45,'[3]Hostile- Trust'!J45,TRUE)</f>
        <v>1</v>
      </c>
      <c r="O45">
        <f>N45*('[3]Hostile- Trust'!G45/100)</f>
        <v>0.55679287305122405</v>
      </c>
      <c r="P45">
        <f t="shared" si="1"/>
        <v>-5.6792873051224046E-2</v>
      </c>
      <c r="R45">
        <f>'[3]Hostile- Trust'!G45</f>
        <v>55.679287305122401</v>
      </c>
      <c r="S45">
        <f t="shared" si="2"/>
        <v>-5.6792873051224042</v>
      </c>
    </row>
    <row r="46" spans="1:19" x14ac:dyDescent="0.45">
      <c r="A46">
        <v>0</v>
      </c>
      <c r="B46">
        <v>5</v>
      </c>
      <c r="C46">
        <v>0</v>
      </c>
      <c r="D46">
        <v>10</v>
      </c>
      <c r="E46">
        <v>1422.63</v>
      </c>
      <c r="F46">
        <v>1641.33726367442</v>
      </c>
      <c r="G46" t="b">
        <v>0</v>
      </c>
      <c r="H46">
        <v>100</v>
      </c>
      <c r="I46">
        <v>100</v>
      </c>
      <c r="J46">
        <v>6.67880412052072</v>
      </c>
      <c r="K46">
        <v>1.15732679780183</v>
      </c>
      <c r="L46">
        <f>_xlfn.LOGNORM.DIST('[1]HUNTER-500-None-Benign-Trust-No'!$E13,J46,K46,TRUE)</f>
        <v>0.66514581354444291</v>
      </c>
      <c r="M46">
        <f t="shared" si="0"/>
        <v>66.514581354444289</v>
      </c>
      <c r="N46">
        <f>_xlfn.LOGNORM.DIST(E46,'[3]Hostile- Trust'!I46,'[3]Hostile- Trust'!J46,TRUE)</f>
        <v>0.94356005933775366</v>
      </c>
      <c r="O46">
        <f>N46*('[3]Hostile- Trust'!G46/100)</f>
        <v>0.26958858838221461</v>
      </c>
      <c r="P46">
        <f t="shared" si="1"/>
        <v>0.23041141161778539</v>
      </c>
      <c r="R46">
        <f>'[3]Hostile- Trust'!G46</f>
        <v>28.571428571428498</v>
      </c>
      <c r="S46">
        <f t="shared" si="2"/>
        <v>23.04114116177854</v>
      </c>
    </row>
    <row r="47" spans="1:19" x14ac:dyDescent="0.45">
      <c r="A47">
        <v>1</v>
      </c>
      <c r="B47">
        <v>5</v>
      </c>
      <c r="C47">
        <v>0</v>
      </c>
      <c r="D47">
        <v>10</v>
      </c>
      <c r="E47">
        <v>1439.1759999999999</v>
      </c>
      <c r="F47">
        <v>1641.8884567573</v>
      </c>
      <c r="G47" t="b">
        <v>0</v>
      </c>
      <c r="H47">
        <v>100</v>
      </c>
      <c r="I47">
        <v>100</v>
      </c>
      <c r="J47">
        <v>6.6717618546723596</v>
      </c>
      <c r="K47">
        <v>1.1798488629480799</v>
      </c>
      <c r="L47">
        <f>_xlfn.LOGNORM.DIST('[1]HUNTER-500-None-Benign-Trust-No'!$E14,J47,K47,TRUE)</f>
        <v>0.6703560976359737</v>
      </c>
      <c r="M47">
        <f t="shared" si="0"/>
        <v>67.035609763597364</v>
      </c>
      <c r="N47">
        <f>_xlfn.LOGNORM.DIST(E47,'[3]Hostile- Trust'!I47,'[3]Hostile- Trust'!J47,TRUE)</f>
        <v>0.92963758968467702</v>
      </c>
      <c r="O47">
        <f>N47*('[3]Hostile- Trust'!G47/100)</f>
        <v>0.24101715288121228</v>
      </c>
      <c r="P47">
        <f t="shared" si="1"/>
        <v>0.25898284711878772</v>
      </c>
      <c r="R47">
        <f>'[3]Hostile- Trust'!G47</f>
        <v>25.925925925925899</v>
      </c>
      <c r="S47">
        <f t="shared" si="2"/>
        <v>25.898284711878773</v>
      </c>
    </row>
    <row r="48" spans="1:19" x14ac:dyDescent="0.45">
      <c r="A48">
        <v>10</v>
      </c>
      <c r="B48">
        <v>5</v>
      </c>
      <c r="C48">
        <v>0</v>
      </c>
      <c r="D48">
        <v>10</v>
      </c>
      <c r="E48">
        <v>1302.7080000000001</v>
      </c>
      <c r="F48">
        <v>1429.57592641831</v>
      </c>
      <c r="G48" t="b">
        <v>0</v>
      </c>
      <c r="H48">
        <v>100</v>
      </c>
      <c r="I48">
        <v>100</v>
      </c>
      <c r="J48">
        <v>6.6069010485343398</v>
      </c>
      <c r="K48">
        <v>1.1459031751806901</v>
      </c>
      <c r="L48">
        <f>_xlfn.LOGNORM.DIST('[1]HUNTER-500-None-Benign-Trust-No'!$E15,J48,K48,TRUE)</f>
        <v>0.58266714605524239</v>
      </c>
      <c r="M48">
        <f t="shared" si="0"/>
        <v>58.266714605524243</v>
      </c>
      <c r="N48">
        <f>_xlfn.LOGNORM.DIST(E48,'[3]Hostile- Trust'!I48,'[3]Hostile- Trust'!J48,TRUE)</f>
        <v>0.9859350668411444</v>
      </c>
      <c r="O48">
        <f>N48*('[3]Hostile- Trust'!G48/100)</f>
        <v>0.21926705219017645</v>
      </c>
      <c r="P48">
        <f t="shared" si="1"/>
        <v>0.28073294780982355</v>
      </c>
      <c r="R48">
        <f>'[3]Hostile- Trust'!G48</f>
        <v>22.239502332814901</v>
      </c>
      <c r="S48">
        <f t="shared" si="2"/>
        <v>28.073294780982355</v>
      </c>
    </row>
    <row r="49" spans="1:19" x14ac:dyDescent="0.45">
      <c r="A49">
        <v>20</v>
      </c>
      <c r="B49">
        <v>5</v>
      </c>
      <c r="C49">
        <v>0</v>
      </c>
      <c r="D49">
        <v>10</v>
      </c>
      <c r="E49">
        <v>1310.1600000000001</v>
      </c>
      <c r="F49">
        <v>1425.12958536062</v>
      </c>
      <c r="G49" t="b">
        <v>0</v>
      </c>
      <c r="H49">
        <v>100</v>
      </c>
      <c r="I49">
        <v>100</v>
      </c>
      <c r="J49">
        <v>6.6215755344722602</v>
      </c>
      <c r="K49">
        <v>1.1455158592613599</v>
      </c>
      <c r="L49">
        <f>_xlfn.LOGNORM.DIST('[1]HUNTER-500-None-Benign-Trust-No'!$E16,J49,K49,TRUE)</f>
        <v>0.3687548590097805</v>
      </c>
      <c r="M49">
        <f t="shared" si="0"/>
        <v>36.875485900978049</v>
      </c>
      <c r="N49">
        <f>_xlfn.LOGNORM.DIST(E49,'[3]Hostile- Trust'!I49,'[3]Hostile- Trust'!J49,TRUE)</f>
        <v>0.99330057687281881</v>
      </c>
      <c r="O49">
        <f>N49*('[3]Hostile- Trust'!G49/100)</f>
        <v>0.20496678570391466</v>
      </c>
      <c r="P49">
        <f t="shared" si="1"/>
        <v>0.29503321429608531</v>
      </c>
      <c r="R49">
        <f>'[3]Hostile- Trust'!G49</f>
        <v>20.634920634920601</v>
      </c>
      <c r="S49">
        <f t="shared" si="2"/>
        <v>29.50332142960853</v>
      </c>
    </row>
    <row r="50" spans="1:19" x14ac:dyDescent="0.45">
      <c r="A50">
        <v>30</v>
      </c>
      <c r="B50">
        <v>5</v>
      </c>
      <c r="C50">
        <v>0</v>
      </c>
      <c r="D50">
        <v>10</v>
      </c>
      <c r="E50">
        <v>1337.914</v>
      </c>
      <c r="F50">
        <v>1573.3362987046401</v>
      </c>
      <c r="G50" t="b">
        <v>0</v>
      </c>
      <c r="H50">
        <v>100</v>
      </c>
      <c r="I50">
        <v>100</v>
      </c>
      <c r="J50">
        <v>6.5977183170447198</v>
      </c>
      <c r="K50">
        <v>1.19573449189905</v>
      </c>
      <c r="L50">
        <f>_xlfn.LOGNORM.DIST('[1]HUNTER-500-None-Benign-Trust-No'!$E17,J50,K50,TRUE)</f>
        <v>0.24207064459263883</v>
      </c>
      <c r="M50">
        <f t="shared" si="0"/>
        <v>24.207064459263883</v>
      </c>
      <c r="N50">
        <f>_xlfn.LOGNORM.DIST(E50,'[3]Hostile- Trust'!I50,'[3]Hostile- Trust'!J50,TRUE)</f>
        <v>0.99975387080644051</v>
      </c>
      <c r="O50">
        <f>N50*('[3]Hostile- Trust'!G50/100)</f>
        <v>0.16801188178277945</v>
      </c>
      <c r="P50">
        <f t="shared" si="1"/>
        <v>0.33198811821722052</v>
      </c>
      <c r="R50">
        <f>'[3]Hostile- Trust'!G50</f>
        <v>16.805324459234601</v>
      </c>
      <c r="S50">
        <f t="shared" si="2"/>
        <v>33.198811821722053</v>
      </c>
    </row>
    <row r="51" spans="1:19" x14ac:dyDescent="0.45">
      <c r="A51">
        <v>40</v>
      </c>
      <c r="B51">
        <v>5</v>
      </c>
      <c r="C51">
        <v>0</v>
      </c>
      <c r="D51">
        <v>10</v>
      </c>
      <c r="E51">
        <v>1409.2080000000001</v>
      </c>
      <c r="F51">
        <v>1488.7084114105101</v>
      </c>
      <c r="G51" t="b">
        <v>0</v>
      </c>
      <c r="H51">
        <v>100</v>
      </c>
      <c r="I51">
        <v>100</v>
      </c>
      <c r="J51">
        <v>6.7080072533912602</v>
      </c>
      <c r="K51">
        <v>1.1446899285760499</v>
      </c>
      <c r="L51">
        <f>_xlfn.LOGNORM.DIST('[1]HUNTER-500-None-Benign-Trust-No'!$E18,J51,K51,TRUE)</f>
        <v>9.6184070835665172E-2</v>
      </c>
      <c r="M51">
        <f t="shared" si="0"/>
        <v>9.6184070835665167</v>
      </c>
      <c r="N51">
        <f>_xlfn.LOGNORM.DIST(E51,'[3]Hostile- Trust'!I51,'[3]Hostile- Trust'!J51,TRUE)</f>
        <v>0.99994833929212334</v>
      </c>
      <c r="O51">
        <f>N51*('[3]Hostile- Trust'!G51/100)</f>
        <v>0.13940759979804082</v>
      </c>
      <c r="P51">
        <f t="shared" si="1"/>
        <v>0.36059240020195915</v>
      </c>
      <c r="R51">
        <f>'[3]Hostile- Trust'!G51</f>
        <v>13.941480206540399</v>
      </c>
      <c r="S51">
        <f t="shared" si="2"/>
        <v>36.059240020195915</v>
      </c>
    </row>
    <row r="52" spans="1:19" x14ac:dyDescent="0.45">
      <c r="A52">
        <v>50</v>
      </c>
      <c r="B52">
        <v>5</v>
      </c>
      <c r="C52">
        <v>0</v>
      </c>
      <c r="D52">
        <v>10</v>
      </c>
      <c r="E52">
        <v>1443.2280000000001</v>
      </c>
      <c r="F52">
        <v>1845.27513847918</v>
      </c>
      <c r="G52" t="b">
        <v>0</v>
      </c>
      <c r="H52">
        <v>100</v>
      </c>
      <c r="I52">
        <v>100</v>
      </c>
      <c r="J52">
        <v>6.6254156705784997</v>
      </c>
      <c r="K52">
        <v>1.22664309336094</v>
      </c>
      <c r="L52">
        <f>_xlfn.LOGNORM.DIST('[1]HUNTER-500-None-Benign-Trust-No'!$E19,J52,K52,TRUE)</f>
        <v>7.3207849863300992E-2</v>
      </c>
      <c r="M52">
        <f t="shared" si="0"/>
        <v>7.3207849863300991</v>
      </c>
      <c r="N52">
        <f>_xlfn.LOGNORM.DIST(E52,'[3]Hostile- Trust'!I52,'[3]Hostile- Trust'!J52,TRUE)</f>
        <v>0.99999991589042425</v>
      </c>
      <c r="O52">
        <f>N52*('[3]Hostile- Trust'!G52/100)</f>
        <v>0.16666665264840336</v>
      </c>
      <c r="P52">
        <f t="shared" si="1"/>
        <v>0.33333334735159664</v>
      </c>
      <c r="R52">
        <f>'[3]Hostile- Trust'!G52</f>
        <v>16.6666666666666</v>
      </c>
      <c r="S52">
        <f t="shared" si="2"/>
        <v>33.333334735159667</v>
      </c>
    </row>
    <row r="53" spans="1:19" x14ac:dyDescent="0.45">
      <c r="A53">
        <v>60</v>
      </c>
      <c r="B53">
        <v>5</v>
      </c>
      <c r="C53">
        <v>0</v>
      </c>
      <c r="D53">
        <v>10</v>
      </c>
      <c r="E53">
        <v>1387.5139999999999</v>
      </c>
      <c r="F53">
        <v>1613.2654389644299</v>
      </c>
      <c r="G53" t="b">
        <v>0</v>
      </c>
      <c r="H53">
        <v>100</v>
      </c>
      <c r="I53">
        <v>100</v>
      </c>
      <c r="J53">
        <v>6.6436037592342601</v>
      </c>
      <c r="K53">
        <v>1.1889010596962499</v>
      </c>
      <c r="L53">
        <f>_xlfn.LOGNORM.DIST('[1]HUNTER-500-None-Benign-Trust-No'!$E20,J53,K53,TRUE)</f>
        <v>4.7627305678062067E-2</v>
      </c>
      <c r="M53">
        <f t="shared" si="0"/>
        <v>4.7627305678062068</v>
      </c>
      <c r="N53">
        <f>_xlfn.LOGNORM.DIST(E53,'[3]Hostile- Trust'!I53,'[3]Hostile- Trust'!J53,TRUE)</f>
        <v>0.99999999649567761</v>
      </c>
      <c r="O53">
        <f>N53*('[3]Hostile- Trust'!G53/100)</f>
        <v>0.14089347029664187</v>
      </c>
      <c r="P53">
        <f t="shared" si="1"/>
        <v>0.3591065297033581</v>
      </c>
      <c r="R53">
        <f>'[3]Hostile- Trust'!G53</f>
        <v>14.0893470790378</v>
      </c>
      <c r="S53">
        <f t="shared" si="2"/>
        <v>35.910652970335811</v>
      </c>
    </row>
    <row r="54" spans="1:19" x14ac:dyDescent="0.45">
      <c r="A54">
        <v>70</v>
      </c>
      <c r="B54">
        <v>5</v>
      </c>
      <c r="C54">
        <v>0</v>
      </c>
      <c r="D54">
        <v>10</v>
      </c>
      <c r="E54">
        <v>1486.712</v>
      </c>
      <c r="F54">
        <v>1891.4992073905601</v>
      </c>
      <c r="G54" t="b">
        <v>0</v>
      </c>
      <c r="H54">
        <v>100</v>
      </c>
      <c r="I54">
        <v>100</v>
      </c>
      <c r="J54">
        <v>6.6579292177342797</v>
      </c>
      <c r="K54">
        <v>1.2334926244540301</v>
      </c>
      <c r="L54">
        <f>_xlfn.LOGNORM.DIST('[1]HUNTER-500-None-Benign-Trust-No'!$E21,J54,K54,TRUE)</f>
        <v>3.7939716588512633E-2</v>
      </c>
      <c r="M54">
        <f t="shared" si="0"/>
        <v>3.7939716588512633</v>
      </c>
      <c r="N54">
        <f>_xlfn.LOGNORM.DIST(E54,'[3]Hostile- Trust'!I54,'[3]Hostile- Trust'!J54,TRUE)</f>
        <v>0.99999997857479639</v>
      </c>
      <c r="O54">
        <f>N54*('[3]Hostile- Trust'!G54/100)</f>
        <v>0.12126537525775159</v>
      </c>
      <c r="P54">
        <f t="shared" si="1"/>
        <v>0.37873462474224839</v>
      </c>
      <c r="R54">
        <f>'[3]Hostile- Trust'!G54</f>
        <v>12.126537785588701</v>
      </c>
      <c r="S54">
        <f t="shared" si="2"/>
        <v>37.873462474224837</v>
      </c>
    </row>
    <row r="55" spans="1:19" x14ac:dyDescent="0.45">
      <c r="A55">
        <v>80</v>
      </c>
      <c r="B55">
        <v>5</v>
      </c>
      <c r="C55">
        <v>0</v>
      </c>
      <c r="D55">
        <v>10</v>
      </c>
      <c r="E55">
        <v>1442.3240000000001</v>
      </c>
      <c r="F55">
        <v>1687.13160516014</v>
      </c>
      <c r="G55" t="b">
        <v>0</v>
      </c>
      <c r="H55">
        <v>100</v>
      </c>
      <c r="I55">
        <v>100</v>
      </c>
      <c r="J55">
        <v>6.6475422767265098</v>
      </c>
      <c r="K55">
        <v>1.2095317236988401</v>
      </c>
      <c r="L55">
        <f>_xlfn.LOGNORM.DIST('[1]HUNTER-500-None-Benign-Trust-No'!$E22,J55,K55,TRUE)</f>
        <v>3.1480943977460818E-2</v>
      </c>
      <c r="M55">
        <f t="shared" si="0"/>
        <v>3.1480943977460818</v>
      </c>
      <c r="N55">
        <f>_xlfn.LOGNORM.DIST(E55,'[3]Hostile- Trust'!I55,'[3]Hostile- Trust'!J55,TRUE)</f>
        <v>0.99999999747355128</v>
      </c>
      <c r="O55">
        <f>N55*('[3]Hostile- Trust'!G55/100)</f>
        <v>0.1289198603014676</v>
      </c>
      <c r="P55">
        <f t="shared" si="1"/>
        <v>0.37108013969853237</v>
      </c>
      <c r="R55">
        <f>'[3]Hostile- Trust'!G55</f>
        <v>12.891986062717701</v>
      </c>
      <c r="S55">
        <f t="shared" si="2"/>
        <v>37.108013969853239</v>
      </c>
    </row>
    <row r="56" spans="1:19" x14ac:dyDescent="0.45">
      <c r="A56">
        <v>90</v>
      </c>
      <c r="B56">
        <v>5</v>
      </c>
      <c r="C56">
        <v>0</v>
      </c>
      <c r="D56">
        <v>10</v>
      </c>
      <c r="E56">
        <v>1419.4</v>
      </c>
      <c r="F56">
        <v>1613.4519597598501</v>
      </c>
      <c r="G56" t="b">
        <v>0</v>
      </c>
      <c r="H56">
        <v>100</v>
      </c>
      <c r="I56">
        <v>100</v>
      </c>
      <c r="J56">
        <v>6.7005450612452799</v>
      </c>
      <c r="K56">
        <v>1.14396260355871</v>
      </c>
      <c r="L56">
        <f>_xlfn.LOGNORM.DIST('[1]HUNTER-500-None-Benign-Trust-No'!$E23,J56,K56,TRUE)</f>
        <v>1.6502125887248639E-2</v>
      </c>
      <c r="M56">
        <f t="shared" si="0"/>
        <v>1.6502125887248638</v>
      </c>
      <c r="N56">
        <f>_xlfn.LOGNORM.DIST(E56,'[3]Hostile- Trust'!I56,'[3]Hostile- Trust'!J56,TRUE)</f>
        <v>0.9999999999970377</v>
      </c>
      <c r="O56">
        <f>N56*('[3]Hostile- Trust'!G56/100)</f>
        <v>0.16527545909800739</v>
      </c>
      <c r="P56">
        <f t="shared" si="1"/>
        <v>0.33472454090199261</v>
      </c>
      <c r="R56">
        <f>'[3]Hostile- Trust'!G56</f>
        <v>16.5275459098497</v>
      </c>
      <c r="S56">
        <f t="shared" si="2"/>
        <v>33.472454090199264</v>
      </c>
    </row>
    <row r="57" spans="1:19" x14ac:dyDescent="0.45">
      <c r="A57">
        <v>0</v>
      </c>
      <c r="B57">
        <v>10</v>
      </c>
      <c r="C57">
        <v>0</v>
      </c>
      <c r="D57">
        <v>10</v>
      </c>
      <c r="E57">
        <v>1438.424</v>
      </c>
      <c r="F57">
        <v>1621.9554294289601</v>
      </c>
      <c r="G57" t="b">
        <v>0</v>
      </c>
      <c r="H57">
        <v>100</v>
      </c>
      <c r="I57">
        <v>100</v>
      </c>
      <c r="J57">
        <v>6.6654051384859203</v>
      </c>
      <c r="K57">
        <v>1.1895073709930799</v>
      </c>
      <c r="L57">
        <f>_xlfn.LOGNORM.DIST('[1]HUNTER-500-None-Benign-Trust-No'!$E13,J57,K57,TRUE)</f>
        <v>0.66504549400126134</v>
      </c>
      <c r="M57">
        <f t="shared" si="0"/>
        <v>66.504549400126137</v>
      </c>
      <c r="N57">
        <f>_xlfn.LOGNORM.DIST(E57,'[3]Hostile- Trust'!I57,'[3]Hostile- Trust'!J57,TRUE)</f>
        <v>0.96154606299952339</v>
      </c>
      <c r="O57">
        <f>N57*('[3]Hostile- Trust'!G57/100)</f>
        <v>0.13971182111958858</v>
      </c>
      <c r="P57">
        <f t="shared" si="1"/>
        <v>0.36028817888041142</v>
      </c>
      <c r="R57">
        <f>'[3]Hostile- Trust'!G57</f>
        <v>14.5299145299145</v>
      </c>
      <c r="S57">
        <f t="shared" si="2"/>
        <v>36.028817888041139</v>
      </c>
    </row>
    <row r="58" spans="1:19" x14ac:dyDescent="0.45">
      <c r="A58">
        <v>1</v>
      </c>
      <c r="B58">
        <v>10</v>
      </c>
      <c r="C58">
        <v>0</v>
      </c>
      <c r="D58">
        <v>10</v>
      </c>
      <c r="E58">
        <v>1424.4559999999999</v>
      </c>
      <c r="F58">
        <v>1676.1685147513299</v>
      </c>
      <c r="G58" t="b">
        <v>0</v>
      </c>
      <c r="H58">
        <v>100</v>
      </c>
      <c r="I58">
        <v>100</v>
      </c>
      <c r="J58">
        <v>6.6892724790216196</v>
      </c>
      <c r="K58">
        <v>1.15622799547628</v>
      </c>
      <c r="L58">
        <f>_xlfn.LOGNORM.DIST('[1]HUNTER-500-None-Benign-Trust-No'!$E14,J58,K58,TRUE)</f>
        <v>0.66813140491607304</v>
      </c>
      <c r="M58">
        <f t="shared" si="0"/>
        <v>66.8131404916073</v>
      </c>
      <c r="N58">
        <f>_xlfn.LOGNORM.DIST(E58,'[3]Hostile- Trust'!I58,'[3]Hostile- Trust'!J58,TRUE)</f>
        <v>0.96612656827741805</v>
      </c>
      <c r="O58">
        <f>N58*('[3]Hostile- Trust'!G58/100)</f>
        <v>0.12747503331438112</v>
      </c>
      <c r="P58">
        <f t="shared" si="1"/>
        <v>0.37252496668561885</v>
      </c>
      <c r="R58">
        <f>'[3]Hostile- Trust'!G58</f>
        <v>13.1944444444444</v>
      </c>
      <c r="S58">
        <f t="shared" si="2"/>
        <v>37.252496668561882</v>
      </c>
    </row>
    <row r="59" spans="1:19" x14ac:dyDescent="0.45">
      <c r="A59">
        <v>10</v>
      </c>
      <c r="B59">
        <v>10</v>
      </c>
      <c r="C59">
        <v>0</v>
      </c>
      <c r="D59">
        <v>10</v>
      </c>
      <c r="E59">
        <v>1441.002</v>
      </c>
      <c r="F59">
        <v>1594.4940000603499</v>
      </c>
      <c r="G59" t="b">
        <v>0</v>
      </c>
      <c r="H59">
        <v>100</v>
      </c>
      <c r="I59">
        <v>100</v>
      </c>
      <c r="J59">
        <v>6.6687650899642703</v>
      </c>
      <c r="K59">
        <v>1.2025910519532701</v>
      </c>
      <c r="L59">
        <f>_xlfn.LOGNORM.DIST('[1]HUNTER-500-None-Benign-Trust-No'!$E15,J59,K59,TRUE)</f>
        <v>0.55860779198885502</v>
      </c>
      <c r="M59">
        <f t="shared" si="0"/>
        <v>55.860779198885503</v>
      </c>
      <c r="N59">
        <f>_xlfn.LOGNORM.DIST(E59,'[3]Hostile- Trust'!I59,'[3]Hostile- Trust'!J59,TRUE)</f>
        <v>0.9760416099578737</v>
      </c>
      <c r="O59">
        <f>N59*('[3]Hostile- Trust'!G59/100)</f>
        <v>0.10612930161752192</v>
      </c>
      <c r="P59">
        <f t="shared" si="1"/>
        <v>0.39387069838247807</v>
      </c>
      <c r="R59">
        <f>'[3]Hostile- Trust'!G59</f>
        <v>10.8734402852049</v>
      </c>
      <c r="S59">
        <f t="shared" si="2"/>
        <v>39.387069838247804</v>
      </c>
    </row>
    <row r="60" spans="1:19" x14ac:dyDescent="0.45">
      <c r="A60">
        <v>20</v>
      </c>
      <c r="B60">
        <v>10</v>
      </c>
      <c r="C60">
        <v>0</v>
      </c>
      <c r="D60">
        <v>10</v>
      </c>
      <c r="E60">
        <v>1375.9659999999999</v>
      </c>
      <c r="F60">
        <v>1684.50376512295</v>
      </c>
      <c r="G60" t="b">
        <v>0</v>
      </c>
      <c r="H60">
        <v>100</v>
      </c>
      <c r="I60">
        <v>100</v>
      </c>
      <c r="J60">
        <v>6.6421816568931797</v>
      </c>
      <c r="K60">
        <v>1.1541313269373299</v>
      </c>
      <c r="L60">
        <f>_xlfn.LOGNORM.DIST('[1]HUNTER-500-None-Benign-Trust-No'!$E16,J60,K60,TRUE)</f>
        <v>0.36297976130735654</v>
      </c>
      <c r="M60">
        <f t="shared" si="0"/>
        <v>36.297976130735655</v>
      </c>
      <c r="N60">
        <f>_xlfn.LOGNORM.DIST(E60,'[3]Hostile- Trust'!I60,'[3]Hostile- Trust'!J60,TRUE)</f>
        <v>0.99659673330946519</v>
      </c>
      <c r="O60">
        <f>N60*('[3]Hostile- Trust'!G60/100)</f>
        <v>9.8761838436073127E-2</v>
      </c>
      <c r="P60">
        <f t="shared" si="1"/>
        <v>0.40123816156392689</v>
      </c>
      <c r="R60">
        <f>'[3]Hostile- Trust'!G60</f>
        <v>9.9099099099099099</v>
      </c>
      <c r="S60">
        <f t="shared" si="2"/>
        <v>40.123816156392692</v>
      </c>
    </row>
    <row r="61" spans="1:19" x14ac:dyDescent="0.45">
      <c r="A61">
        <v>30</v>
      </c>
      <c r="B61">
        <v>10</v>
      </c>
      <c r="C61">
        <v>0</v>
      </c>
      <c r="D61">
        <v>10</v>
      </c>
      <c r="E61">
        <v>1441.692</v>
      </c>
      <c r="F61">
        <v>1725.6039949625899</v>
      </c>
      <c r="G61" t="b">
        <v>0</v>
      </c>
      <c r="H61">
        <v>100</v>
      </c>
      <c r="I61">
        <v>100</v>
      </c>
      <c r="J61">
        <v>6.6634253587615104</v>
      </c>
      <c r="K61">
        <v>1.18155765973322</v>
      </c>
      <c r="L61">
        <f>_xlfn.LOGNORM.DIST('[1]HUNTER-500-None-Benign-Trust-No'!$E17,J61,K61,TRUE)</f>
        <v>0.22253413468384722</v>
      </c>
      <c r="M61">
        <f t="shared" si="0"/>
        <v>22.253413468384721</v>
      </c>
      <c r="N61">
        <f>_xlfn.LOGNORM.DIST(E61,'[3]Hostile- Trust'!I61,'[3]Hostile- Trust'!J61,TRUE)</f>
        <v>0.99983902823234283</v>
      </c>
      <c r="O61">
        <f>N61*('[3]Hostile- Trust'!G61/100)</f>
        <v>9.089445711203116E-2</v>
      </c>
      <c r="P61">
        <f t="shared" si="1"/>
        <v>0.40910554288796885</v>
      </c>
      <c r="R61">
        <f>'[3]Hostile- Trust'!G61</f>
        <v>9.0909090909090899</v>
      </c>
      <c r="S61">
        <f t="shared" si="2"/>
        <v>40.910554288796888</v>
      </c>
    </row>
    <row r="62" spans="1:19" x14ac:dyDescent="0.45">
      <c r="A62">
        <v>40</v>
      </c>
      <c r="B62">
        <v>10</v>
      </c>
      <c r="C62">
        <v>0</v>
      </c>
      <c r="D62">
        <v>10</v>
      </c>
      <c r="E62">
        <v>1427.4880000000001</v>
      </c>
      <c r="F62">
        <v>1658.9267886305499</v>
      </c>
      <c r="G62" t="b">
        <v>0</v>
      </c>
      <c r="H62">
        <v>100</v>
      </c>
      <c r="I62">
        <v>100</v>
      </c>
      <c r="J62">
        <v>6.6545890995434798</v>
      </c>
      <c r="K62">
        <v>1.20133444945061</v>
      </c>
      <c r="L62">
        <f>_xlfn.LOGNORM.DIST('[1]HUNTER-500-None-Benign-Trust-No'!$E18,J62,K62,TRUE)</f>
        <v>0.1155221656115373</v>
      </c>
      <c r="M62">
        <f t="shared" si="0"/>
        <v>11.552216561153731</v>
      </c>
      <c r="N62">
        <f>_xlfn.LOGNORM.DIST(E62,'[3]Hostile- Trust'!I62,'[3]Hostile- Trust'!J62,TRUE)</f>
        <v>0.99963586182632103</v>
      </c>
      <c r="O62">
        <f>N62*('[3]Hostile- Trust'!G62/100)</f>
        <v>5.8359155775171284E-2</v>
      </c>
      <c r="P62">
        <f t="shared" si="1"/>
        <v>0.44164084422482874</v>
      </c>
      <c r="R62">
        <f>'[3]Hostile- Trust'!G62</f>
        <v>5.8380414312617699</v>
      </c>
      <c r="S62">
        <f t="shared" si="2"/>
        <v>44.164084422482873</v>
      </c>
    </row>
    <row r="63" spans="1:19" x14ac:dyDescent="0.45">
      <c r="A63">
        <v>50</v>
      </c>
      <c r="B63">
        <v>10</v>
      </c>
      <c r="C63">
        <v>0</v>
      </c>
      <c r="D63">
        <v>10</v>
      </c>
      <c r="E63">
        <v>1460.9359999999999</v>
      </c>
      <c r="F63">
        <v>1664.17757402862</v>
      </c>
      <c r="G63" t="b">
        <v>0</v>
      </c>
      <c r="H63">
        <v>100</v>
      </c>
      <c r="I63">
        <v>100</v>
      </c>
      <c r="J63">
        <v>6.6720231080036099</v>
      </c>
      <c r="K63">
        <v>1.2200654868371501</v>
      </c>
      <c r="L63">
        <f>_xlfn.LOGNORM.DIST('[1]HUNTER-500-None-Benign-Trust-No'!$E19,J63,K63,TRUE)</f>
        <v>6.7022537621597295E-2</v>
      </c>
      <c r="M63">
        <f t="shared" si="0"/>
        <v>6.7022537621597298</v>
      </c>
      <c r="N63">
        <f>_xlfn.LOGNORM.DIST(E63,'[3]Hostile- Trust'!I63,'[3]Hostile- Trust'!J63,TRUE)</f>
        <v>0.99995228914828849</v>
      </c>
      <c r="O63">
        <f>N63*('[3]Hostile- Trust'!G63/100)</f>
        <v>6.3667374215434072E-2</v>
      </c>
      <c r="P63">
        <f t="shared" si="1"/>
        <v>0.43633262578456594</v>
      </c>
      <c r="R63">
        <f>'[3]Hostile- Trust'!G63</f>
        <v>6.3670411985018696</v>
      </c>
      <c r="S63">
        <f t="shared" si="2"/>
        <v>43.633262578456595</v>
      </c>
    </row>
    <row r="64" spans="1:19" x14ac:dyDescent="0.45">
      <c r="A64">
        <v>60</v>
      </c>
      <c r="B64">
        <v>10</v>
      </c>
      <c r="C64">
        <v>0</v>
      </c>
      <c r="D64">
        <v>10</v>
      </c>
      <c r="E64">
        <v>1338.9259999999999</v>
      </c>
      <c r="F64">
        <v>1565.3419624615201</v>
      </c>
      <c r="G64" t="b">
        <v>0</v>
      </c>
      <c r="H64">
        <v>100</v>
      </c>
      <c r="I64">
        <v>100</v>
      </c>
      <c r="J64">
        <v>6.5794959249796898</v>
      </c>
      <c r="K64">
        <v>1.2032638179959301</v>
      </c>
      <c r="L64">
        <f>_xlfn.LOGNORM.DIST('[1]HUNTER-500-None-Benign-Trust-No'!$E20,J64,K64,TRUE)</f>
        <v>5.5343160019679434E-2</v>
      </c>
      <c r="M64">
        <f t="shared" si="0"/>
        <v>5.5343160019679436</v>
      </c>
      <c r="N64">
        <f>_xlfn.LOGNORM.DIST(E64,'[3]Hostile- Trust'!I64,'[3]Hostile- Trust'!J64,TRUE)</f>
        <v>0.99987077789553469</v>
      </c>
      <c r="O64">
        <f>N64*('[3]Hostile- Trust'!G64/100)</f>
        <v>4.7612894185501638E-2</v>
      </c>
      <c r="P64">
        <f t="shared" si="1"/>
        <v>0.45238710581449837</v>
      </c>
      <c r="R64">
        <f>'[3]Hostile- Trust'!G64</f>
        <v>4.7619047619047601</v>
      </c>
      <c r="S64">
        <f t="shared" si="2"/>
        <v>45.238710581449837</v>
      </c>
    </row>
    <row r="65" spans="1:19" x14ac:dyDescent="0.45">
      <c r="A65">
        <v>70</v>
      </c>
      <c r="B65">
        <v>10</v>
      </c>
      <c r="C65">
        <v>0</v>
      </c>
      <c r="D65">
        <v>10</v>
      </c>
      <c r="E65">
        <v>1373.6859999999999</v>
      </c>
      <c r="F65">
        <v>1716.6248609496599</v>
      </c>
      <c r="G65" t="b">
        <v>0</v>
      </c>
      <c r="H65">
        <v>100</v>
      </c>
      <c r="I65">
        <v>100</v>
      </c>
      <c r="J65">
        <v>6.5486764820563099</v>
      </c>
      <c r="K65">
        <v>1.2283422734473699</v>
      </c>
      <c r="L65">
        <f>_xlfn.LOGNORM.DIST('[1]HUNTER-500-None-Benign-Trust-No'!$E21,J65,K65,TRUE)</f>
        <v>4.5169569872356923E-2</v>
      </c>
      <c r="M65">
        <f t="shared" si="0"/>
        <v>4.5169569872356918</v>
      </c>
      <c r="N65">
        <f>_xlfn.LOGNORM.DIST(E65,'[3]Hostile- Trust'!I65,'[3]Hostile- Trust'!J65,TRUE)</f>
        <v>0.99998795714716027</v>
      </c>
      <c r="O65">
        <f>N65*('[3]Hostile- Trust'!G65/100)</f>
        <v>6.7163370256152544E-2</v>
      </c>
      <c r="P65">
        <f t="shared" si="1"/>
        <v>0.43283662974384746</v>
      </c>
      <c r="R65">
        <f>'[3]Hostile- Trust'!G65</f>
        <v>6.7164179104477597</v>
      </c>
      <c r="S65">
        <f t="shared" si="2"/>
        <v>43.283662974384747</v>
      </c>
    </row>
    <row r="66" spans="1:19" x14ac:dyDescent="0.45">
      <c r="A66">
        <v>80</v>
      </c>
      <c r="B66">
        <v>10</v>
      </c>
      <c r="C66">
        <v>0</v>
      </c>
      <c r="D66">
        <v>10</v>
      </c>
      <c r="E66">
        <v>1311.0920000000001</v>
      </c>
      <c r="F66">
        <v>1673.50324821302</v>
      </c>
      <c r="G66" t="b">
        <v>0</v>
      </c>
      <c r="H66">
        <v>100</v>
      </c>
      <c r="I66">
        <v>100</v>
      </c>
      <c r="J66">
        <v>6.5758646017553701</v>
      </c>
      <c r="K66">
        <v>1.16958129504828</v>
      </c>
      <c r="L66">
        <f>_xlfn.LOGNORM.DIST('[1]HUNTER-500-None-Benign-Trust-No'!$E22,J66,K66,TRUE)</f>
        <v>3.1323337254566777E-2</v>
      </c>
      <c r="M66">
        <f t="shared" si="0"/>
        <v>3.1323337254566779</v>
      </c>
      <c r="N66">
        <f>_xlfn.LOGNORM.DIST(E66,'[3]Hostile- Trust'!I66,'[3]Hostile- Trust'!J66,TRUE)</f>
        <v>0.99998264235513312</v>
      </c>
      <c r="O66">
        <f>N66*('[3]Hostile- Trust'!G66/100)</f>
        <v>6.014933187098543E-2</v>
      </c>
      <c r="P66">
        <f t="shared" si="1"/>
        <v>0.43985066812901458</v>
      </c>
      <c r="R66">
        <f>'[3]Hostile- Trust'!G66</f>
        <v>6.0150375939849603</v>
      </c>
      <c r="S66">
        <f t="shared" si="2"/>
        <v>43.985066812901458</v>
      </c>
    </row>
    <row r="67" spans="1:19" x14ac:dyDescent="0.45">
      <c r="A67">
        <v>90</v>
      </c>
      <c r="B67">
        <v>10</v>
      </c>
      <c r="C67">
        <v>0</v>
      </c>
      <c r="D67">
        <v>10</v>
      </c>
      <c r="E67">
        <v>1470.578</v>
      </c>
      <c r="F67">
        <v>1868.7664466112201</v>
      </c>
      <c r="G67" t="b">
        <v>0</v>
      </c>
      <c r="H67">
        <v>100</v>
      </c>
      <c r="I67">
        <v>100</v>
      </c>
      <c r="J67">
        <v>6.6906033805021501</v>
      </c>
      <c r="K67">
        <v>1.1620159263222101</v>
      </c>
      <c r="L67">
        <f>_xlfn.LOGNORM.DIST('[1]HUNTER-500-None-Benign-Trust-No'!$E23,J67,K67,TRUE)</f>
        <v>1.8293080862255513E-2</v>
      </c>
      <c r="M67">
        <f t="shared" ref="M67:M100" si="3">L67*100</f>
        <v>1.8293080862255513</v>
      </c>
      <c r="N67">
        <f>_xlfn.LOGNORM.DIST(E67,'[3]Hostile- Trust'!I67,'[3]Hostile- Trust'!J67,TRUE)</f>
        <v>0.99998912522101091</v>
      </c>
      <c r="O67">
        <f>N67*('[3]Hostile- Trust'!G67/100)</f>
        <v>5.8379779438514759E-2</v>
      </c>
      <c r="P67">
        <f t="shared" ref="P67:P100" si="4">(0.5*(I67/100))-O67</f>
        <v>0.44162022056148525</v>
      </c>
      <c r="R67">
        <f>'[3]Hostile- Trust'!G67</f>
        <v>5.8380414312617699</v>
      </c>
      <c r="S67">
        <f t="shared" ref="S67:S100" si="5">P67*100</f>
        <v>44.162022056148523</v>
      </c>
    </row>
    <row r="68" spans="1:19" x14ac:dyDescent="0.45">
      <c r="A68">
        <v>0</v>
      </c>
      <c r="B68">
        <v>1</v>
      </c>
      <c r="C68">
        <v>0</v>
      </c>
      <c r="D68">
        <v>15</v>
      </c>
      <c r="E68">
        <v>1701.4960000000001</v>
      </c>
      <c r="F68">
        <v>1630.8084112280801</v>
      </c>
      <c r="G68" t="b">
        <v>0</v>
      </c>
      <c r="H68">
        <v>100</v>
      </c>
      <c r="I68">
        <v>100</v>
      </c>
      <c r="J68">
        <v>7.0312174666824303</v>
      </c>
      <c r="K68">
        <v>0.97447496492093999</v>
      </c>
      <c r="L68">
        <f>_xlfn.LOGNORM.DIST('[1]HUNTER-500-None-Benign-Trust-No'!$E24,J68,K68,TRUE)</f>
        <v>0.68753465537867919</v>
      </c>
      <c r="M68">
        <f t="shared" si="3"/>
        <v>68.753465537867925</v>
      </c>
      <c r="N68">
        <f>_xlfn.LOGNORM.DIST(E68,'[3]Hostile- Trust'!I68,'[3]Hostile- Trust'!J68,TRUE)</f>
        <v>0.77131062826714325</v>
      </c>
      <c r="O68">
        <f>N68*('[3]Hostile- Trust'!G68/100)</f>
        <v>0.46464495678743495</v>
      </c>
      <c r="P68">
        <f t="shared" si="4"/>
        <v>3.5355043212565052E-2</v>
      </c>
      <c r="R68">
        <f>'[3]Hostile- Trust'!G68</f>
        <v>60.240963855421597</v>
      </c>
      <c r="S68">
        <f t="shared" si="5"/>
        <v>3.5355043212565054</v>
      </c>
    </row>
    <row r="69" spans="1:19" x14ac:dyDescent="0.45">
      <c r="A69">
        <v>1</v>
      </c>
      <c r="B69">
        <v>1</v>
      </c>
      <c r="C69">
        <v>0</v>
      </c>
      <c r="D69">
        <v>15</v>
      </c>
      <c r="E69">
        <v>1854.9639999999999</v>
      </c>
      <c r="F69">
        <v>1868.0324969129999</v>
      </c>
      <c r="G69" t="b">
        <v>0</v>
      </c>
      <c r="H69">
        <v>100</v>
      </c>
      <c r="I69">
        <v>100</v>
      </c>
      <c r="J69">
        <v>7.0747483626793901</v>
      </c>
      <c r="K69">
        <v>1.0104377776273801</v>
      </c>
      <c r="L69">
        <f>_xlfn.LOGNORM.DIST('[1]HUNTER-500-None-Benign-Trust-No'!$E25,J69,K69,TRUE)</f>
        <v>0.61678854736043309</v>
      </c>
      <c r="M69">
        <f t="shared" si="3"/>
        <v>61.678854736043306</v>
      </c>
      <c r="N69">
        <f>_xlfn.LOGNORM.DIST(E69,'[3]Hostile- Trust'!I69,'[3]Hostile- Trust'!J69,TRUE)</f>
        <v>0.79590737403406442</v>
      </c>
      <c r="O69">
        <f>N69*('[3]Hostile- Trust'!G69/100)</f>
        <v>0.46928500827480218</v>
      </c>
      <c r="P69">
        <f t="shared" si="4"/>
        <v>3.0714991725197816E-2</v>
      </c>
      <c r="R69">
        <f>'[3]Hostile- Trust'!G69</f>
        <v>58.962264150943398</v>
      </c>
      <c r="S69">
        <f t="shared" si="5"/>
        <v>3.0714991725197818</v>
      </c>
    </row>
    <row r="70" spans="1:19" x14ac:dyDescent="0.45">
      <c r="A70">
        <v>10</v>
      </c>
      <c r="B70">
        <v>1</v>
      </c>
      <c r="C70">
        <v>0</v>
      </c>
      <c r="D70">
        <v>15</v>
      </c>
      <c r="E70">
        <v>1870.6320000000001</v>
      </c>
      <c r="F70">
        <v>1825.2330887403</v>
      </c>
      <c r="G70" t="b">
        <v>0</v>
      </c>
      <c r="H70">
        <v>100</v>
      </c>
      <c r="I70">
        <v>100</v>
      </c>
      <c r="J70">
        <v>7.1109930952085199</v>
      </c>
      <c r="K70">
        <v>0.99092470871992699</v>
      </c>
      <c r="L70">
        <f>_xlfn.LOGNORM.DIST('[1]HUNTER-500-None-Benign-Trust-No'!$E26,J70,K70,TRUE)</f>
        <v>0.49477598420495789</v>
      </c>
      <c r="M70">
        <f t="shared" si="3"/>
        <v>49.477598420495788</v>
      </c>
      <c r="N70">
        <f>_xlfn.LOGNORM.DIST(E70,'[3]Hostile- Trust'!I70,'[3]Hostile- Trust'!J70,TRUE)</f>
        <v>0.89578810593419433</v>
      </c>
      <c r="O70">
        <f>N70*('[3]Hostile- Trust'!G70/100)</f>
        <v>0.46655630517405927</v>
      </c>
      <c r="P70">
        <f t="shared" si="4"/>
        <v>3.3443694825940729E-2</v>
      </c>
      <c r="R70">
        <f>'[3]Hostile- Trust'!G70</f>
        <v>52.0833333333333</v>
      </c>
      <c r="S70">
        <f t="shared" si="5"/>
        <v>3.3443694825940726</v>
      </c>
    </row>
    <row r="71" spans="1:19" x14ac:dyDescent="0.45">
      <c r="A71">
        <v>20</v>
      </c>
      <c r="B71">
        <v>1</v>
      </c>
      <c r="C71">
        <v>0</v>
      </c>
      <c r="D71">
        <v>15</v>
      </c>
      <c r="E71">
        <v>1797.962</v>
      </c>
      <c r="F71">
        <v>1682.0065233062801</v>
      </c>
      <c r="G71" t="b">
        <v>0</v>
      </c>
      <c r="H71">
        <v>100</v>
      </c>
      <c r="I71">
        <v>100</v>
      </c>
      <c r="J71">
        <v>7.0920424135766797</v>
      </c>
      <c r="K71">
        <v>0.97809322468323401</v>
      </c>
      <c r="L71">
        <f>_xlfn.LOGNORM.DIST('[1]HUNTER-500-None-Benign-Trust-No'!$E27,J71,K71,TRUE)</f>
        <v>0.30745162088752431</v>
      </c>
      <c r="M71">
        <f t="shared" si="3"/>
        <v>30.74516208875243</v>
      </c>
      <c r="N71">
        <f>_xlfn.LOGNORM.DIST(E71,'[3]Hostile- Trust'!I71,'[3]Hostile- Trust'!J71,TRUE)</f>
        <v>0.96835415833250638</v>
      </c>
      <c r="O71">
        <f>N71*('[3]Hostile- Trust'!G71/100)</f>
        <v>0.41877745099283131</v>
      </c>
      <c r="P71">
        <f t="shared" si="4"/>
        <v>8.1222549007168687E-2</v>
      </c>
      <c r="R71">
        <f>'[3]Hostile- Trust'!G71</f>
        <v>43.246311010215599</v>
      </c>
      <c r="S71">
        <f t="shared" si="5"/>
        <v>8.1222549007168681</v>
      </c>
    </row>
    <row r="72" spans="1:19" x14ac:dyDescent="0.45">
      <c r="A72">
        <v>30</v>
      </c>
      <c r="B72">
        <v>1</v>
      </c>
      <c r="C72">
        <v>0</v>
      </c>
      <c r="D72">
        <v>15</v>
      </c>
      <c r="E72">
        <v>1701.41</v>
      </c>
      <c r="F72">
        <v>1683.4900377829999</v>
      </c>
      <c r="G72" t="b">
        <v>0</v>
      </c>
      <c r="H72">
        <v>100</v>
      </c>
      <c r="I72">
        <v>100</v>
      </c>
      <c r="J72">
        <v>7.01931534574965</v>
      </c>
      <c r="K72">
        <v>0.96487674477257801</v>
      </c>
      <c r="L72">
        <f>_xlfn.LOGNORM.DIST('[1]HUNTER-500-None-Benign-Trust-No'!$E28,J72,K72,TRUE)</f>
        <v>0.16715950958165726</v>
      </c>
      <c r="M72">
        <f t="shared" si="3"/>
        <v>16.715950958165728</v>
      </c>
      <c r="N72">
        <f>_xlfn.LOGNORM.DIST(E72,'[3]Hostile- Trust'!I72,'[3]Hostile- Trust'!J72,TRUE)</f>
        <v>0.99725258998159483</v>
      </c>
      <c r="O72">
        <f>N72*('[3]Hostile- Trust'!G72/100)</f>
        <v>0.38768499219333313</v>
      </c>
      <c r="P72">
        <f t="shared" si="4"/>
        <v>0.11231500780666687</v>
      </c>
      <c r="R72">
        <f>'[3]Hostile- Trust'!G72</f>
        <v>38.875305623471803</v>
      </c>
      <c r="S72">
        <f t="shared" si="5"/>
        <v>11.231500780666687</v>
      </c>
    </row>
    <row r="73" spans="1:19" x14ac:dyDescent="0.45">
      <c r="A73">
        <v>40</v>
      </c>
      <c r="B73">
        <v>1</v>
      </c>
      <c r="C73">
        <v>0</v>
      </c>
      <c r="D73">
        <v>15</v>
      </c>
      <c r="E73">
        <v>1681.94</v>
      </c>
      <c r="F73">
        <v>1561.9369752423599</v>
      </c>
      <c r="G73" t="b">
        <v>0</v>
      </c>
      <c r="H73">
        <v>100</v>
      </c>
      <c r="I73">
        <v>100</v>
      </c>
      <c r="J73">
        <v>7.0332813942652503</v>
      </c>
      <c r="K73">
        <v>0.95867320701521197</v>
      </c>
      <c r="L73">
        <f>_xlfn.LOGNORM.DIST('[1]HUNTER-500-None-Benign-Trust-No'!$E29,J73,K73,TRUE)</f>
        <v>8.5543140347920793E-2</v>
      </c>
      <c r="M73">
        <f t="shared" si="3"/>
        <v>8.5543140347920801</v>
      </c>
      <c r="N73">
        <f>_xlfn.LOGNORM.DIST(E73,'[3]Hostile- Trust'!I73,'[3]Hostile- Trust'!J73,TRUE)</f>
        <v>0.99978291854750767</v>
      </c>
      <c r="O73">
        <f>N73*('[3]Hostile- Trust'!G73/100)</f>
        <v>0.33942431977108206</v>
      </c>
      <c r="P73">
        <f t="shared" si="4"/>
        <v>0.16057568022891794</v>
      </c>
      <c r="R73">
        <f>'[3]Hostile- Trust'!G73</f>
        <v>33.949801849405503</v>
      </c>
      <c r="S73">
        <f t="shared" si="5"/>
        <v>16.057568022891793</v>
      </c>
    </row>
    <row r="74" spans="1:19" x14ac:dyDescent="0.45">
      <c r="A74">
        <v>50</v>
      </c>
      <c r="B74">
        <v>1</v>
      </c>
      <c r="C74">
        <v>0</v>
      </c>
      <c r="D74">
        <v>15</v>
      </c>
      <c r="E74">
        <v>1801.424</v>
      </c>
      <c r="F74">
        <v>1939.4208317302</v>
      </c>
      <c r="G74" t="b">
        <v>0</v>
      </c>
      <c r="H74">
        <v>100</v>
      </c>
      <c r="I74">
        <v>100</v>
      </c>
      <c r="J74">
        <v>7.0569633723615199</v>
      </c>
      <c r="K74">
        <v>0.99141577878265097</v>
      </c>
      <c r="L74">
        <f>_xlfn.LOGNORM.DIST('[1]HUNTER-500-None-Benign-Trust-No'!$E30,J74,K74,TRUE)</f>
        <v>4.3196603160567199E-2</v>
      </c>
      <c r="M74">
        <f t="shared" si="3"/>
        <v>4.3196603160567202</v>
      </c>
      <c r="N74">
        <f>_xlfn.LOGNORM.DIST(E74,'[3]Hostile- Trust'!I74,'[3]Hostile- Trust'!J74,TRUE)</f>
        <v>0.9999954507040576</v>
      </c>
      <c r="O74">
        <f>N74*('[3]Hostile- Trust'!G74/100)</f>
        <v>0.29077881899905156</v>
      </c>
      <c r="P74">
        <f t="shared" si="4"/>
        <v>0.20922118100094844</v>
      </c>
      <c r="R74">
        <f>'[3]Hostile- Trust'!G74</f>
        <v>29.078014184397102</v>
      </c>
      <c r="S74">
        <f t="shared" si="5"/>
        <v>20.922118100094846</v>
      </c>
    </row>
    <row r="75" spans="1:19" x14ac:dyDescent="0.45">
      <c r="A75">
        <v>60</v>
      </c>
      <c r="B75">
        <v>1</v>
      </c>
      <c r="C75">
        <v>0</v>
      </c>
      <c r="D75">
        <v>15</v>
      </c>
      <c r="E75">
        <v>1725.914</v>
      </c>
      <c r="F75">
        <v>1613.2744340014799</v>
      </c>
      <c r="G75" t="b">
        <v>0</v>
      </c>
      <c r="H75">
        <v>100</v>
      </c>
      <c r="I75">
        <v>100</v>
      </c>
      <c r="J75">
        <v>7.0659922778467497</v>
      </c>
      <c r="K75">
        <v>0.94324569463430097</v>
      </c>
      <c r="L75">
        <f>_xlfn.LOGNORM.DIST('[1]HUNTER-500-None-Benign-Trust-No'!$E31,J75,K75,TRUE)</f>
        <v>2.0244901145973486E-2</v>
      </c>
      <c r="M75">
        <f t="shared" si="3"/>
        <v>2.0244901145973486</v>
      </c>
      <c r="N75">
        <f>_xlfn.LOGNORM.DIST(E75,'[3]Hostile- Trust'!I75,'[3]Hostile- Trust'!J75,TRUE)</f>
        <v>0.99999980762559382</v>
      </c>
      <c r="O75">
        <f>N75*('[3]Hostile- Trust'!G75/100)</f>
        <v>0.28160914122789626</v>
      </c>
      <c r="P75">
        <f t="shared" si="4"/>
        <v>0.21839085877210374</v>
      </c>
      <c r="R75">
        <f>'[3]Hostile- Trust'!G75</f>
        <v>28.160919540229798</v>
      </c>
      <c r="S75">
        <f t="shared" si="5"/>
        <v>21.839085877210373</v>
      </c>
    </row>
    <row r="76" spans="1:19" x14ac:dyDescent="0.45">
      <c r="A76">
        <v>70</v>
      </c>
      <c r="B76">
        <v>1</v>
      </c>
      <c r="C76">
        <v>0</v>
      </c>
      <c r="D76">
        <v>15</v>
      </c>
      <c r="E76">
        <v>1752.308</v>
      </c>
      <c r="F76">
        <v>1668.2241878770401</v>
      </c>
      <c r="G76" t="b">
        <v>0</v>
      </c>
      <c r="H76">
        <v>100</v>
      </c>
      <c r="I76">
        <v>100</v>
      </c>
      <c r="J76">
        <v>7.0867107872910697</v>
      </c>
      <c r="K76">
        <v>0.93522827034311395</v>
      </c>
      <c r="L76">
        <f>_xlfn.LOGNORM.DIST('[1]HUNTER-500-None-Benign-Trust-No'!$E32,J76,K76,TRUE)</f>
        <v>1.2964128713618028E-2</v>
      </c>
      <c r="M76">
        <f t="shared" si="3"/>
        <v>1.2964128713618028</v>
      </c>
      <c r="N76">
        <f>_xlfn.LOGNORM.DIST(E76,'[3]Hostile- Trust'!I76,'[3]Hostile- Trust'!J76,TRUE)</f>
        <v>0.9999999896902374</v>
      </c>
      <c r="O76">
        <f>N76*('[3]Hostile- Trust'!G76/100)</f>
        <v>0.24127465608611154</v>
      </c>
      <c r="P76">
        <f t="shared" si="4"/>
        <v>0.25872534391388846</v>
      </c>
      <c r="R76">
        <f>'[3]Hostile- Trust'!G76</f>
        <v>24.127465857359599</v>
      </c>
      <c r="S76">
        <f t="shared" si="5"/>
        <v>25.872534391388847</v>
      </c>
    </row>
    <row r="77" spans="1:19" x14ac:dyDescent="0.45">
      <c r="A77">
        <v>80</v>
      </c>
      <c r="B77">
        <v>1</v>
      </c>
      <c r="C77">
        <v>0</v>
      </c>
      <c r="D77">
        <v>15</v>
      </c>
      <c r="E77">
        <v>1744.7919999999999</v>
      </c>
      <c r="F77">
        <v>1661.56516765027</v>
      </c>
      <c r="G77" t="b">
        <v>0</v>
      </c>
      <c r="H77">
        <v>100</v>
      </c>
      <c r="I77">
        <v>100</v>
      </c>
      <c r="J77">
        <v>7.0648817455379502</v>
      </c>
      <c r="K77">
        <v>0.947134478212874</v>
      </c>
      <c r="L77">
        <f>_xlfn.LOGNORM.DIST('[1]HUNTER-500-None-Benign-Trust-No'!$E33,J77,K77,TRUE)</f>
        <v>1.0496589298614689E-2</v>
      </c>
      <c r="M77">
        <f t="shared" si="3"/>
        <v>1.0496589298614689</v>
      </c>
      <c r="N77">
        <f>_xlfn.LOGNORM.DIST(E77,'[3]Hostile- Trust'!I77,'[3]Hostile- Trust'!J77,TRUE)</f>
        <v>0.99999999899805703</v>
      </c>
      <c r="O77">
        <f>N77*('[3]Hostile- Trust'!G77/100)</f>
        <v>0.21752738632352098</v>
      </c>
      <c r="P77">
        <f t="shared" si="4"/>
        <v>0.28247261367647902</v>
      </c>
      <c r="R77">
        <f>'[3]Hostile- Trust'!G77</f>
        <v>21.752738654147102</v>
      </c>
      <c r="S77">
        <f t="shared" si="5"/>
        <v>28.247261367647901</v>
      </c>
    </row>
    <row r="78" spans="1:19" x14ac:dyDescent="0.45">
      <c r="A78">
        <v>90</v>
      </c>
      <c r="B78">
        <v>1</v>
      </c>
      <c r="C78">
        <v>0</v>
      </c>
      <c r="D78">
        <v>15</v>
      </c>
      <c r="E78">
        <v>1743.3920000000001</v>
      </c>
      <c r="F78">
        <v>1692.8073475051799</v>
      </c>
      <c r="G78" t="b">
        <v>0</v>
      </c>
      <c r="H78">
        <v>100</v>
      </c>
      <c r="I78">
        <v>100</v>
      </c>
      <c r="J78">
        <v>7.0565836963810504</v>
      </c>
      <c r="K78">
        <v>0.966115920611337</v>
      </c>
      <c r="L78">
        <f>_xlfn.LOGNORM.DIST('[1]HUNTER-500-None-Benign-Trust-No'!$E34,J78,K78,TRUE)</f>
        <v>9.5678390594626291E-3</v>
      </c>
      <c r="M78">
        <f t="shared" si="3"/>
        <v>0.95678390594626295</v>
      </c>
      <c r="N78">
        <f>_xlfn.LOGNORM.DIST(E78,'[3]Hostile- Trust'!I78,'[3]Hostile- Trust'!J78,TRUE)</f>
        <v>0.99999999995704558</v>
      </c>
      <c r="O78">
        <f>N78*('[3]Hostile- Trust'!G78/100)</f>
        <v>0.24357034794717661</v>
      </c>
      <c r="P78">
        <f t="shared" si="4"/>
        <v>0.25642965205282342</v>
      </c>
      <c r="R78">
        <f>'[3]Hostile- Trust'!G78</f>
        <v>24.357034795763902</v>
      </c>
      <c r="S78">
        <f t="shared" si="5"/>
        <v>25.642965205282341</v>
      </c>
    </row>
    <row r="79" spans="1:19" x14ac:dyDescent="0.45">
      <c r="A79">
        <v>0</v>
      </c>
      <c r="B79">
        <v>5</v>
      </c>
      <c r="C79">
        <v>0</v>
      </c>
      <c r="D79">
        <v>15</v>
      </c>
      <c r="E79">
        <v>1919.9159999999999</v>
      </c>
      <c r="F79">
        <v>1710.6862212689</v>
      </c>
      <c r="G79" t="b">
        <v>0</v>
      </c>
      <c r="H79">
        <v>100</v>
      </c>
      <c r="I79">
        <v>100</v>
      </c>
      <c r="J79">
        <v>7.1751284516125597</v>
      </c>
      <c r="K79">
        <v>0.95369424892185095</v>
      </c>
      <c r="L79">
        <f>_xlfn.LOGNORM.DIST('[1]HUNTER-500-None-Benign-Trust-No'!$E24,J79,K79,TRUE)</f>
        <v>0.63631580266251264</v>
      </c>
      <c r="M79">
        <f t="shared" si="3"/>
        <v>63.631580266251262</v>
      </c>
      <c r="N79">
        <f>_xlfn.LOGNORM.DIST(E79,'[3]Hostile- Trust'!I79,'[3]Hostile- Trust'!J79,TRUE)</f>
        <v>0.88375734649701954</v>
      </c>
      <c r="O79">
        <f>N79*('[3]Hostile- Trust'!G79/100)</f>
        <v>0.17219748619346076</v>
      </c>
      <c r="P79">
        <f t="shared" si="4"/>
        <v>0.32780251380653924</v>
      </c>
      <c r="R79">
        <f>'[3]Hostile- Trust'!G79</f>
        <v>19.484702093397701</v>
      </c>
      <c r="S79">
        <f t="shared" si="5"/>
        <v>32.780251380653922</v>
      </c>
    </row>
    <row r="80" spans="1:19" x14ac:dyDescent="0.45">
      <c r="A80">
        <v>1</v>
      </c>
      <c r="B80">
        <v>5</v>
      </c>
      <c r="C80">
        <v>0</v>
      </c>
      <c r="D80">
        <v>15</v>
      </c>
      <c r="E80">
        <v>1817.92</v>
      </c>
      <c r="F80">
        <v>1874.9930579965001</v>
      </c>
      <c r="G80" t="b">
        <v>0</v>
      </c>
      <c r="H80">
        <v>100</v>
      </c>
      <c r="I80">
        <v>100</v>
      </c>
      <c r="J80">
        <v>7.1138172956363501</v>
      </c>
      <c r="K80">
        <v>0.93290037950409999</v>
      </c>
      <c r="L80">
        <f>_xlfn.LOGNORM.DIST('[1]HUNTER-500-None-Benign-Trust-No'!$E25,J80,K80,TRUE)</f>
        <v>0.61021054223350646</v>
      </c>
      <c r="M80">
        <f t="shared" si="3"/>
        <v>61.021054223350646</v>
      </c>
      <c r="N80">
        <f>_xlfn.LOGNORM.DIST(E80,'[3]Hostile- Trust'!I80,'[3]Hostile- Trust'!J80,TRUE)</f>
        <v>0.92968528270057382</v>
      </c>
      <c r="O80">
        <f>N80*('[3]Hostile- Trust'!G80/100)</f>
        <v>0.17993908697430441</v>
      </c>
      <c r="P80">
        <f t="shared" si="4"/>
        <v>0.32006091302569561</v>
      </c>
      <c r="R80">
        <f>'[3]Hostile- Trust'!G80</f>
        <v>19.354838709677399</v>
      </c>
      <c r="S80">
        <f t="shared" si="5"/>
        <v>32.006091302569558</v>
      </c>
    </row>
    <row r="81" spans="1:19" x14ac:dyDescent="0.45">
      <c r="A81">
        <v>10</v>
      </c>
      <c r="B81">
        <v>5</v>
      </c>
      <c r="C81">
        <v>0</v>
      </c>
      <c r="D81">
        <v>15</v>
      </c>
      <c r="E81">
        <v>1954.0060000000001</v>
      </c>
      <c r="F81">
        <v>1935.44173028967</v>
      </c>
      <c r="G81" t="b">
        <v>0</v>
      </c>
      <c r="H81">
        <v>100</v>
      </c>
      <c r="I81">
        <v>100</v>
      </c>
      <c r="J81">
        <v>7.1503351327979496</v>
      </c>
      <c r="K81">
        <v>0.98307170563928803</v>
      </c>
      <c r="L81">
        <f>_xlfn.LOGNORM.DIST('[1]HUNTER-500-None-Benign-Trust-No'!$E26,J81,K81,TRUE)</f>
        <v>0.47877865062583502</v>
      </c>
      <c r="M81">
        <f t="shared" si="3"/>
        <v>47.877865062583503</v>
      </c>
      <c r="N81">
        <f>_xlfn.LOGNORM.DIST(E81,'[3]Hostile- Trust'!I81,'[3]Hostile- Trust'!J81,TRUE)</f>
        <v>0.96191940216731053</v>
      </c>
      <c r="O81">
        <f>N81*('[3]Hostile- Trust'!G81/100)</f>
        <v>0.12836706060118305</v>
      </c>
      <c r="P81">
        <f t="shared" si="4"/>
        <v>0.37163293939881692</v>
      </c>
      <c r="R81">
        <f>'[3]Hostile- Trust'!G81</f>
        <v>13.344887348353501</v>
      </c>
      <c r="S81">
        <f t="shared" si="5"/>
        <v>37.16329393988169</v>
      </c>
    </row>
    <row r="82" spans="1:19" x14ac:dyDescent="0.45">
      <c r="A82">
        <v>20</v>
      </c>
      <c r="B82">
        <v>5</v>
      </c>
      <c r="C82">
        <v>0</v>
      </c>
      <c r="D82">
        <v>15</v>
      </c>
      <c r="E82">
        <v>1725.57</v>
      </c>
      <c r="F82">
        <v>1848.3907980144099</v>
      </c>
      <c r="G82" t="b">
        <v>0</v>
      </c>
      <c r="H82">
        <v>100</v>
      </c>
      <c r="I82">
        <v>100</v>
      </c>
      <c r="J82">
        <v>7.0757725381098497</v>
      </c>
      <c r="K82">
        <v>0.90877026057927801</v>
      </c>
      <c r="L82">
        <f>_xlfn.LOGNORM.DIST('[1]HUNTER-500-None-Benign-Trust-No'!$E27,J82,K82,TRUE)</f>
        <v>0.30029224149474898</v>
      </c>
      <c r="M82">
        <f t="shared" si="3"/>
        <v>30.029224149474899</v>
      </c>
      <c r="N82">
        <f>_xlfn.LOGNORM.DIST(E82,'[3]Hostile- Trust'!I82,'[3]Hostile- Trust'!J82,TRUE)</f>
        <v>0.95030065060640456</v>
      </c>
      <c r="O82">
        <f>N82*('[3]Hostile- Trust'!G82/100)</f>
        <v>8.4817362258130788E-2</v>
      </c>
      <c r="P82">
        <f t="shared" si="4"/>
        <v>0.4151826377418692</v>
      </c>
      <c r="R82">
        <f>'[3]Hostile- Trust'!G82</f>
        <v>8.9253187613843306</v>
      </c>
      <c r="S82">
        <f t="shared" si="5"/>
        <v>41.51826377418692</v>
      </c>
    </row>
    <row r="83" spans="1:19" x14ac:dyDescent="0.45">
      <c r="A83">
        <v>30</v>
      </c>
      <c r="B83">
        <v>5</v>
      </c>
      <c r="C83">
        <v>0</v>
      </c>
      <c r="D83">
        <v>15</v>
      </c>
      <c r="E83">
        <v>1873.1279999999999</v>
      </c>
      <c r="F83">
        <v>1753.3652291721</v>
      </c>
      <c r="G83" t="b">
        <v>0</v>
      </c>
      <c r="H83">
        <v>100</v>
      </c>
      <c r="I83">
        <v>100</v>
      </c>
      <c r="J83">
        <v>7.1378788494529699</v>
      </c>
      <c r="K83">
        <v>0.968966343774186</v>
      </c>
      <c r="L83">
        <f>_xlfn.LOGNORM.DIST('[1]HUNTER-500-None-Benign-Trust-No'!$E28,J83,K83,TRUE)</f>
        <v>0.13924072559429782</v>
      </c>
      <c r="M83">
        <f t="shared" si="3"/>
        <v>13.924072559429781</v>
      </c>
      <c r="N83">
        <f>_xlfn.LOGNORM.DIST(E83,'[3]Hostile- Trust'!I83,'[3]Hostile- Trust'!J83,TRUE)</f>
        <v>0.97679169600054161</v>
      </c>
      <c r="O83">
        <f>N83*('[3]Hostile- Trust'!G83/100)</f>
        <v>6.0476784180146077E-2</v>
      </c>
      <c r="P83">
        <f t="shared" si="4"/>
        <v>0.43952321581985393</v>
      </c>
      <c r="R83">
        <f>'[3]Hostile- Trust'!G83</f>
        <v>6.1913696060037502</v>
      </c>
      <c r="S83">
        <f t="shared" si="5"/>
        <v>43.952321581985395</v>
      </c>
    </row>
    <row r="84" spans="1:19" x14ac:dyDescent="0.45">
      <c r="A84">
        <v>40</v>
      </c>
      <c r="B84">
        <v>5</v>
      </c>
      <c r="C84">
        <v>0</v>
      </c>
      <c r="D84">
        <v>15</v>
      </c>
      <c r="E84">
        <v>1755.29</v>
      </c>
      <c r="F84">
        <v>1895.68538953387</v>
      </c>
      <c r="G84" t="b">
        <v>0</v>
      </c>
      <c r="H84">
        <v>100</v>
      </c>
      <c r="I84">
        <v>100</v>
      </c>
      <c r="J84">
        <v>7.0663101392269096</v>
      </c>
      <c r="K84">
        <v>0.94644461862605</v>
      </c>
      <c r="L84">
        <f>_xlfn.LOGNORM.DIST('[1]HUNTER-500-None-Benign-Trust-No'!$E29,J84,K84,TRUE)</f>
        <v>7.7614191983281677E-2</v>
      </c>
      <c r="M84">
        <f t="shared" si="3"/>
        <v>7.7614191983281682</v>
      </c>
      <c r="N84">
        <f>_xlfn.LOGNORM.DIST(E84,'[3]Hostile- Trust'!I84,'[3]Hostile- Trust'!J84,TRUE)</f>
        <v>0.96172164148342509</v>
      </c>
      <c r="O84">
        <f>N84*('[3]Hostile- Trust'!G84/100)</f>
        <v>2.9820826092509307E-2</v>
      </c>
      <c r="P84">
        <f t="shared" si="4"/>
        <v>0.4701791739074907</v>
      </c>
      <c r="R84">
        <f>'[3]Hostile- Trust'!G84</f>
        <v>3.1007751937984498</v>
      </c>
      <c r="S84">
        <f t="shared" si="5"/>
        <v>47.017917390749069</v>
      </c>
    </row>
    <row r="85" spans="1:19" x14ac:dyDescent="0.45">
      <c r="A85">
        <v>50</v>
      </c>
      <c r="B85">
        <v>5</v>
      </c>
      <c r="C85">
        <v>0</v>
      </c>
      <c r="D85">
        <v>15</v>
      </c>
      <c r="E85">
        <v>1803.9659999999999</v>
      </c>
      <c r="F85">
        <v>1760.2394708770901</v>
      </c>
      <c r="G85" t="b">
        <v>0</v>
      </c>
      <c r="H85">
        <v>100</v>
      </c>
      <c r="I85">
        <v>100</v>
      </c>
      <c r="J85">
        <v>7.0870812169459798</v>
      </c>
      <c r="K85">
        <v>0.96613014168025302</v>
      </c>
      <c r="L85">
        <f>_xlfn.LOGNORM.DIST('[1]HUNTER-500-None-Benign-Trust-No'!$E30,J85,K85,TRUE)</f>
        <v>3.6663473749150986E-2</v>
      </c>
      <c r="M85">
        <f t="shared" si="3"/>
        <v>3.6663473749150985</v>
      </c>
      <c r="N85">
        <f>_xlfn.LOGNORM.DIST(E85,'[3]Hostile- Trust'!I85,'[3]Hostile- Trust'!J85,TRUE)</f>
        <v>0.98965112390949816</v>
      </c>
      <c r="O85">
        <f>N85*('[3]Hostile- Trust'!G85/100)</f>
        <v>3.6230002609403518E-2</v>
      </c>
      <c r="P85">
        <f t="shared" si="4"/>
        <v>0.46376999739059649</v>
      </c>
      <c r="R85">
        <f>'[3]Hostile- Trust'!G85</f>
        <v>3.6608863198458499</v>
      </c>
      <c r="S85">
        <f t="shared" si="5"/>
        <v>46.376999739059649</v>
      </c>
    </row>
    <row r="86" spans="1:19" x14ac:dyDescent="0.45">
      <c r="A86">
        <v>60</v>
      </c>
      <c r="B86">
        <v>5</v>
      </c>
      <c r="C86">
        <v>0</v>
      </c>
      <c r="D86">
        <v>15</v>
      </c>
      <c r="E86">
        <v>1732.84</v>
      </c>
      <c r="F86">
        <v>1677.0479247426899</v>
      </c>
      <c r="G86" t="b">
        <v>0</v>
      </c>
      <c r="H86">
        <v>100</v>
      </c>
      <c r="I86">
        <v>100</v>
      </c>
      <c r="J86">
        <v>7.0630912169244304</v>
      </c>
      <c r="K86">
        <v>0.95183376857208501</v>
      </c>
      <c r="L86">
        <f>_xlfn.LOGNORM.DIST('[1]HUNTER-500-None-Benign-Trust-No'!$E31,J86,K86,TRUE)</f>
        <v>2.1321789701526362E-2</v>
      </c>
      <c r="M86">
        <f t="shared" si="3"/>
        <v>2.1321789701526361</v>
      </c>
      <c r="N86">
        <f>_xlfn.LOGNORM.DIST(E86,'[3]Hostile- Trust'!I86,'[3]Hostile- Trust'!J86,TRUE)</f>
        <v>0.99258858590887999</v>
      </c>
      <c r="O86">
        <f>N86*('[3]Hostile- Trust'!G86/100)</f>
        <v>3.4491495263242883E-2</v>
      </c>
      <c r="P86">
        <f t="shared" si="4"/>
        <v>0.46550850473675709</v>
      </c>
      <c r="R86">
        <f>'[3]Hostile- Trust'!G86</f>
        <v>3.4749034749034702</v>
      </c>
      <c r="S86">
        <f t="shared" si="5"/>
        <v>46.550850473675709</v>
      </c>
    </row>
    <row r="87" spans="1:19" x14ac:dyDescent="0.45">
      <c r="A87">
        <v>70</v>
      </c>
      <c r="B87">
        <v>5</v>
      </c>
      <c r="C87">
        <v>0</v>
      </c>
      <c r="D87">
        <v>15</v>
      </c>
      <c r="E87">
        <v>1714.0239999999999</v>
      </c>
      <c r="F87">
        <v>1940.3929573883099</v>
      </c>
      <c r="G87" t="b">
        <v>0</v>
      </c>
      <c r="H87">
        <v>100</v>
      </c>
      <c r="I87">
        <v>100</v>
      </c>
      <c r="J87">
        <v>7.01396139235134</v>
      </c>
      <c r="K87">
        <v>0.95852008641564401</v>
      </c>
      <c r="L87">
        <f>_xlfn.LOGNORM.DIST('[1]HUNTER-500-None-Benign-Trust-No'!$E32,J87,K87,TRUE)</f>
        <v>1.7985083660276017E-2</v>
      </c>
      <c r="M87">
        <f t="shared" si="3"/>
        <v>1.7985083660276018</v>
      </c>
      <c r="N87">
        <f>_xlfn.LOGNORM.DIST(E87,'[3]Hostile- Trust'!I87,'[3]Hostile- Trust'!J87,TRUE)</f>
        <v>0.97174646104353202</v>
      </c>
      <c r="O87">
        <f>N87*('[3]Hostile- Trust'!G87/100)</f>
        <v>1.5303093874701201E-2</v>
      </c>
      <c r="P87">
        <f t="shared" si="4"/>
        <v>0.48469690612529881</v>
      </c>
      <c r="R87">
        <f>'[3]Hostile- Trust'!G87</f>
        <v>1.57480314960629</v>
      </c>
      <c r="S87">
        <f t="shared" si="5"/>
        <v>48.469690612529881</v>
      </c>
    </row>
    <row r="88" spans="1:19" x14ac:dyDescent="0.45">
      <c r="A88">
        <v>80</v>
      </c>
      <c r="B88">
        <v>5</v>
      </c>
      <c r="C88">
        <v>0</v>
      </c>
      <c r="D88">
        <v>15</v>
      </c>
      <c r="E88">
        <v>1743.252</v>
      </c>
      <c r="F88">
        <v>1535.15184489018</v>
      </c>
      <c r="G88" t="b">
        <v>0</v>
      </c>
      <c r="H88">
        <v>100</v>
      </c>
      <c r="I88">
        <v>100</v>
      </c>
      <c r="J88">
        <v>7.0842282230769698</v>
      </c>
      <c r="K88">
        <v>0.94808109146910302</v>
      </c>
      <c r="L88">
        <f>_xlfn.LOGNORM.DIST('[1]HUNTER-500-None-Benign-Trust-No'!$E33,J88,K88,TRUE)</f>
        <v>1.0003714425343707E-2</v>
      </c>
      <c r="M88">
        <f t="shared" si="3"/>
        <v>1.0003714425343706</v>
      </c>
      <c r="N88">
        <f>_xlfn.LOGNORM.DIST(E88,'[3]Hostile- Trust'!I88,'[3]Hostile- Trust'!J88,TRUE)</f>
        <v>0.98454777672631899</v>
      </c>
      <c r="O88">
        <f>N88*('[3]Hostile- Trust'!G88/100)</f>
        <v>2.119378775731796E-2</v>
      </c>
      <c r="P88">
        <f t="shared" si="4"/>
        <v>0.47880621224268205</v>
      </c>
      <c r="R88">
        <f>'[3]Hostile- Trust'!G88</f>
        <v>2.1526418786692698</v>
      </c>
      <c r="S88">
        <f t="shared" si="5"/>
        <v>47.880621224268204</v>
      </c>
    </row>
    <row r="89" spans="1:19" x14ac:dyDescent="0.45">
      <c r="A89">
        <v>90</v>
      </c>
      <c r="B89">
        <v>5</v>
      </c>
      <c r="C89">
        <v>0</v>
      </c>
      <c r="D89">
        <v>15</v>
      </c>
      <c r="E89">
        <v>1921.4559999999999</v>
      </c>
      <c r="F89">
        <v>1963.49336042086</v>
      </c>
      <c r="G89" t="b">
        <v>0</v>
      </c>
      <c r="H89">
        <v>100</v>
      </c>
      <c r="I89">
        <v>100</v>
      </c>
      <c r="J89">
        <v>7.1271113938626298</v>
      </c>
      <c r="K89">
        <v>0.98686157306764699</v>
      </c>
      <c r="L89">
        <f>_xlfn.LOGNORM.DIST('[1]HUNTER-500-None-Benign-Trust-No'!$E34,J89,K89,TRUE)</f>
        <v>9.0127891528844206E-3</v>
      </c>
      <c r="M89">
        <f t="shared" si="3"/>
        <v>0.90127891528844206</v>
      </c>
      <c r="N89">
        <f>_xlfn.LOGNORM.DIST(E89,'[3]Hostile- Trust'!I89,'[3]Hostile- Trust'!J89,TRUE)</f>
        <v>0.9926867676221699</v>
      </c>
      <c r="O89">
        <f>N89*('[3]Hostile- Trust'!G89/100)</f>
        <v>2.1368991083843127E-2</v>
      </c>
      <c r="P89">
        <f t="shared" si="4"/>
        <v>0.4786310089161569</v>
      </c>
      <c r="R89">
        <f>'[3]Hostile- Trust'!G89</f>
        <v>2.1526418786692698</v>
      </c>
      <c r="S89">
        <f t="shared" si="5"/>
        <v>47.863100891615687</v>
      </c>
    </row>
    <row r="90" spans="1:19" x14ac:dyDescent="0.45">
      <c r="A90">
        <v>0</v>
      </c>
      <c r="B90">
        <v>10</v>
      </c>
      <c r="C90">
        <v>0</v>
      </c>
      <c r="D90">
        <v>15</v>
      </c>
      <c r="E90">
        <v>1649.2919999999999</v>
      </c>
      <c r="F90">
        <v>1550.3193616097101</v>
      </c>
      <c r="G90" t="b">
        <v>0</v>
      </c>
      <c r="H90">
        <v>100</v>
      </c>
      <c r="I90">
        <v>100</v>
      </c>
      <c r="J90">
        <v>7.0140141766087201</v>
      </c>
      <c r="K90">
        <v>0.94942759792419495</v>
      </c>
      <c r="L90">
        <f>_xlfn.LOGNORM.DIST('[1]HUNTER-500-None-Benign-Trust-No'!$E24,J90,K90,TRUE)</f>
        <v>0.69843029775255394</v>
      </c>
      <c r="M90">
        <f t="shared" si="3"/>
        <v>69.843029775255388</v>
      </c>
      <c r="N90">
        <f>_xlfn.LOGNORM.DIST(E90,'[3]Hostile- Trust'!I90,'[3]Hostile- Trust'!J90,TRUE)</f>
        <v>0.87480099766069652</v>
      </c>
      <c r="O90">
        <f>N90*('[3]Hostile- Trust'!G90/100)</f>
        <v>8.3841686936739435E-2</v>
      </c>
      <c r="P90">
        <f t="shared" si="4"/>
        <v>0.41615831306326057</v>
      </c>
      <c r="R90">
        <f>'[3]Hostile- Trust'!G90</f>
        <v>9.5840867992766707</v>
      </c>
      <c r="S90">
        <f t="shared" si="5"/>
        <v>41.615831306326058</v>
      </c>
    </row>
    <row r="91" spans="1:19" x14ac:dyDescent="0.45">
      <c r="A91">
        <v>1</v>
      </c>
      <c r="B91">
        <v>10</v>
      </c>
      <c r="C91">
        <v>0</v>
      </c>
      <c r="D91">
        <v>15</v>
      </c>
      <c r="E91">
        <v>1721.7560000000001</v>
      </c>
      <c r="F91">
        <v>1740.94988827679</v>
      </c>
      <c r="G91" t="b">
        <v>0</v>
      </c>
      <c r="H91">
        <v>100</v>
      </c>
      <c r="I91">
        <v>100</v>
      </c>
      <c r="J91">
        <v>7.0387096597224996</v>
      </c>
      <c r="K91">
        <v>0.97093740958725305</v>
      </c>
      <c r="L91">
        <f>_xlfn.LOGNORM.DIST('[1]HUNTER-500-None-Benign-Trust-No'!$E25,J91,K91,TRUE)</f>
        <v>0.63542619950295964</v>
      </c>
      <c r="M91">
        <f t="shared" si="3"/>
        <v>63.542619950295965</v>
      </c>
      <c r="N91">
        <f>_xlfn.LOGNORM.DIST(E91,'[3]Hostile- Trust'!I91,'[3]Hostile- Trust'!J91,TRUE)</f>
        <v>0.87888776441776839</v>
      </c>
      <c r="O91">
        <f>N91*('[3]Hostile- Trust'!G91/100)</f>
        <v>5.2865429438662737E-2</v>
      </c>
      <c r="P91">
        <f t="shared" si="4"/>
        <v>0.44713457056133726</v>
      </c>
      <c r="R91">
        <f>'[3]Hostile- Trust'!G91</f>
        <v>6.0150375939849603</v>
      </c>
      <c r="S91">
        <f t="shared" si="5"/>
        <v>44.713457056133727</v>
      </c>
    </row>
    <row r="92" spans="1:19" x14ac:dyDescent="0.45">
      <c r="A92">
        <v>10</v>
      </c>
      <c r="B92">
        <v>10</v>
      </c>
      <c r="C92">
        <v>0</v>
      </c>
      <c r="D92">
        <v>15</v>
      </c>
      <c r="E92">
        <v>1722.21</v>
      </c>
      <c r="F92">
        <v>1618.7980269335601</v>
      </c>
      <c r="G92" t="b">
        <v>0</v>
      </c>
      <c r="H92">
        <v>100</v>
      </c>
      <c r="I92">
        <v>100</v>
      </c>
      <c r="J92">
        <v>7.0637601321201497</v>
      </c>
      <c r="K92">
        <v>0.94881779662756605</v>
      </c>
      <c r="L92">
        <f>_xlfn.LOGNORM.DIST('[1]HUNTER-500-None-Benign-Trust-No'!$E26,J92,K92,TRUE)</f>
        <v>0.51440055530713713</v>
      </c>
      <c r="M92">
        <f t="shared" si="3"/>
        <v>51.440055530713714</v>
      </c>
      <c r="N92">
        <f>_xlfn.LOGNORM.DIST(E92,'[3]Hostile- Trust'!I92,'[3]Hostile- Trust'!J92,TRUE)</f>
        <v>0.9213538671306567</v>
      </c>
      <c r="O92">
        <f>N92*('[3]Hostile- Trust'!G92/100)</f>
        <v>5.0509002167843174E-2</v>
      </c>
      <c r="P92">
        <f t="shared" si="4"/>
        <v>0.44949099783215685</v>
      </c>
      <c r="R92">
        <f>'[3]Hostile- Trust'!G92</f>
        <v>5.4820415879017004</v>
      </c>
      <c r="S92">
        <f t="shared" si="5"/>
        <v>44.949099783215686</v>
      </c>
    </row>
    <row r="93" spans="1:19" x14ac:dyDescent="0.45">
      <c r="A93">
        <v>20</v>
      </c>
      <c r="B93">
        <v>10</v>
      </c>
      <c r="C93">
        <v>0</v>
      </c>
      <c r="D93">
        <v>15</v>
      </c>
      <c r="E93">
        <v>1742.45</v>
      </c>
      <c r="F93">
        <v>1723.1288476347599</v>
      </c>
      <c r="G93" t="b">
        <v>0</v>
      </c>
      <c r="H93">
        <v>100</v>
      </c>
      <c r="I93">
        <v>100</v>
      </c>
      <c r="J93">
        <v>7.0525510223033896</v>
      </c>
      <c r="K93">
        <v>0.96786825792202102</v>
      </c>
      <c r="L93">
        <f>_xlfn.LOGNORM.DIST('[1]HUNTER-500-None-Benign-Trust-No'!$E27,J93,K93,TRUE)</f>
        <v>0.32003562478493564</v>
      </c>
      <c r="M93">
        <f t="shared" si="3"/>
        <v>32.003562478493564</v>
      </c>
      <c r="N93">
        <f>_xlfn.LOGNORM.DIST(E93,'[3]Hostile- Trust'!I93,'[3]Hostile- Trust'!J93,TRUE)</f>
        <v>0.93920605262681611</v>
      </c>
      <c r="O93">
        <f>N93*('[3]Hostile- Trust'!G93/100)</f>
        <v>3.6123309716415947E-2</v>
      </c>
      <c r="P93">
        <f t="shared" si="4"/>
        <v>0.46387669028358403</v>
      </c>
      <c r="R93">
        <f>'[3]Hostile- Trust'!G93</f>
        <v>3.84615384615384</v>
      </c>
      <c r="S93">
        <f t="shared" si="5"/>
        <v>46.387669028358403</v>
      </c>
    </row>
    <row r="94" spans="1:19" x14ac:dyDescent="0.45">
      <c r="A94">
        <v>30</v>
      </c>
      <c r="B94">
        <v>10</v>
      </c>
      <c r="C94">
        <v>0</v>
      </c>
      <c r="D94">
        <v>15</v>
      </c>
      <c r="E94">
        <v>1666.972</v>
      </c>
      <c r="F94">
        <v>1464.79778820718</v>
      </c>
      <c r="G94" t="b">
        <v>0</v>
      </c>
      <c r="H94">
        <v>100</v>
      </c>
      <c r="I94">
        <v>100</v>
      </c>
      <c r="J94">
        <v>7.0517097147153898</v>
      </c>
      <c r="K94">
        <v>0.92947482839074702</v>
      </c>
      <c r="L94">
        <f>_xlfn.LOGNORM.DIST('[1]HUNTER-500-None-Benign-Trust-No'!$E28,J94,K94,TRUE)</f>
        <v>0.14985035740581373</v>
      </c>
      <c r="M94">
        <f t="shared" si="3"/>
        <v>14.985035740581374</v>
      </c>
      <c r="N94">
        <f>_xlfn.LOGNORM.DIST(E94,'[3]Hostile- Trust'!I94,'[3]Hostile- Trust'!J94,TRUE)</f>
        <v>0.93455944562591331</v>
      </c>
      <c r="O94">
        <f>N94*('[3]Hostile- Trust'!G94/100)</f>
        <v>2.1903737006857344E-2</v>
      </c>
      <c r="P94">
        <f t="shared" si="4"/>
        <v>0.47809626299314267</v>
      </c>
      <c r="R94">
        <f>'[3]Hostile- Trust'!G94</f>
        <v>2.34375</v>
      </c>
      <c r="S94">
        <f t="shared" si="5"/>
        <v>47.809626299314267</v>
      </c>
    </row>
    <row r="95" spans="1:19" x14ac:dyDescent="0.45">
      <c r="A95">
        <v>40</v>
      </c>
      <c r="B95">
        <v>10</v>
      </c>
      <c r="C95">
        <v>0</v>
      </c>
      <c r="D95">
        <v>15</v>
      </c>
      <c r="E95">
        <v>1749.454</v>
      </c>
      <c r="F95">
        <v>1631.7497708021899</v>
      </c>
      <c r="G95" t="b">
        <v>0</v>
      </c>
      <c r="H95">
        <v>100</v>
      </c>
      <c r="I95">
        <v>100</v>
      </c>
      <c r="J95">
        <v>7.0742826530916103</v>
      </c>
      <c r="K95">
        <v>0.95915440168339705</v>
      </c>
      <c r="L95">
        <f>_xlfn.LOGNORM.DIST('[1]HUNTER-500-None-Benign-Trust-No'!$E29,J95,K95,TRUE)</f>
        <v>7.9154401501929372E-2</v>
      </c>
      <c r="M95">
        <f t="shared" si="3"/>
        <v>7.9154401501929375</v>
      </c>
      <c r="N95">
        <f>_xlfn.LOGNORM.DIST(E95,'[3]Hostile- Trust'!I95,'[3]Hostile- Trust'!J95,TRUE)</f>
        <v>0.95004604274395965</v>
      </c>
      <c r="O95">
        <f>N95*('[3]Hostile- Trust'!G95/100)</f>
        <v>1.6798456551464839E-2</v>
      </c>
      <c r="P95">
        <f t="shared" si="4"/>
        <v>0.48320154344853516</v>
      </c>
      <c r="R95">
        <f>'[3]Hostile- Trust'!G95</f>
        <v>1.7681728880157099</v>
      </c>
      <c r="S95">
        <f t="shared" si="5"/>
        <v>48.320154344853513</v>
      </c>
    </row>
    <row r="96" spans="1:19" x14ac:dyDescent="0.45">
      <c r="A96">
        <v>50</v>
      </c>
      <c r="B96">
        <v>10</v>
      </c>
      <c r="C96">
        <v>0</v>
      </c>
      <c r="D96">
        <v>15</v>
      </c>
      <c r="E96">
        <v>1803.5239999999999</v>
      </c>
      <c r="F96">
        <v>1693.7132799779099</v>
      </c>
      <c r="G96" t="b">
        <v>0</v>
      </c>
      <c r="H96">
        <v>100</v>
      </c>
      <c r="I96">
        <v>100</v>
      </c>
      <c r="J96">
        <v>7.0794249016377204</v>
      </c>
      <c r="K96">
        <v>0.99796051433439703</v>
      </c>
      <c r="L96">
        <f>_xlfn.LOGNORM.DIST('[1]HUNTER-500-None-Benign-Trust-No'!$E30,J96,K96,TRUE)</f>
        <v>4.2173674560949108E-2</v>
      </c>
      <c r="M96">
        <f t="shared" si="3"/>
        <v>4.2173674560949106</v>
      </c>
      <c r="N96">
        <f>_xlfn.LOGNORM.DIST(E96,'[3]Hostile- Trust'!I96,'[3]Hostile- Trust'!J96,TRUE)</f>
        <v>0.9481228878116541</v>
      </c>
      <c r="O96">
        <f>N96*('[3]Hostile- Trust'!G96/100)</f>
        <v>7.5247848239020114E-3</v>
      </c>
      <c r="P96">
        <f t="shared" si="4"/>
        <v>0.49247521517609799</v>
      </c>
      <c r="R96">
        <f>'[3]Hostile- Trust'!G96</f>
        <v>0.79365079365079305</v>
      </c>
      <c r="S96">
        <f t="shared" si="5"/>
        <v>49.247521517609798</v>
      </c>
    </row>
    <row r="97" spans="1:19" x14ac:dyDescent="0.45">
      <c r="A97">
        <v>60</v>
      </c>
      <c r="B97">
        <v>10</v>
      </c>
      <c r="C97">
        <v>0</v>
      </c>
      <c r="D97">
        <v>15</v>
      </c>
      <c r="E97">
        <v>1781.0920000000001</v>
      </c>
      <c r="F97">
        <v>1590.1116998412199</v>
      </c>
      <c r="G97" t="b">
        <v>0</v>
      </c>
      <c r="H97">
        <v>100</v>
      </c>
      <c r="I97">
        <v>100</v>
      </c>
      <c r="J97">
        <v>7.0842842118657101</v>
      </c>
      <c r="K97">
        <v>0.97952068127395397</v>
      </c>
      <c r="L97">
        <f>_xlfn.LOGNORM.DIST('[1]HUNTER-500-None-Benign-Trust-No'!$E31,J97,K97,TRUE)</f>
        <v>2.3211855566921867E-2</v>
      </c>
      <c r="M97">
        <f t="shared" si="3"/>
        <v>2.3211855566921868</v>
      </c>
      <c r="N97">
        <f>_xlfn.LOGNORM.DIST(E97,'[3]Hostile- Trust'!I97,'[3]Hostile- Trust'!J97,TRUE)</f>
        <v>0.9345002508423027</v>
      </c>
      <c r="O97">
        <f>N97*('[3]Hostile- Trust'!G97/100)</f>
        <v>7.4166686574785876E-3</v>
      </c>
      <c r="P97">
        <f t="shared" si="4"/>
        <v>0.49258333134252141</v>
      </c>
      <c r="R97">
        <f>'[3]Hostile- Trust'!G97</f>
        <v>0.79365079365079305</v>
      </c>
      <c r="S97">
        <f t="shared" si="5"/>
        <v>49.25833313425214</v>
      </c>
    </row>
    <row r="98" spans="1:19" x14ac:dyDescent="0.45">
      <c r="A98">
        <v>70</v>
      </c>
      <c r="B98">
        <v>10</v>
      </c>
      <c r="C98">
        <v>0</v>
      </c>
      <c r="D98">
        <v>15</v>
      </c>
      <c r="E98">
        <v>1832.0940000000001</v>
      </c>
      <c r="F98">
        <v>1689.2479849546501</v>
      </c>
      <c r="G98" t="b">
        <v>0</v>
      </c>
      <c r="H98">
        <v>100</v>
      </c>
      <c r="I98">
        <v>100</v>
      </c>
      <c r="J98">
        <v>7.1054262838164304</v>
      </c>
      <c r="K98">
        <v>0.98456080474178298</v>
      </c>
      <c r="L98">
        <f>_xlfn.LOGNORM.DIST('[1]HUNTER-500-None-Benign-Trust-No'!$E32,J98,K98,TRUE)</f>
        <v>1.6393048161598239E-2</v>
      </c>
      <c r="M98">
        <f t="shared" si="3"/>
        <v>1.6393048161598238</v>
      </c>
      <c r="N98">
        <f>_xlfn.LOGNORM.DIST(E98,'[3]Hostile- Trust'!I98,'[3]Hostile- Trust'!J98,TRUE)</f>
        <v>0.95954189706903514</v>
      </c>
      <c r="O98">
        <f>N98*('[3]Hostile- Trust'!G98/100)</f>
        <v>1.1377967158921344E-2</v>
      </c>
      <c r="P98">
        <f t="shared" si="4"/>
        <v>0.48862203284107864</v>
      </c>
      <c r="R98">
        <f>'[3]Hostile- Trust'!G98</f>
        <v>1.1857707509881401</v>
      </c>
      <c r="S98">
        <f t="shared" si="5"/>
        <v>48.862203284107864</v>
      </c>
    </row>
    <row r="99" spans="1:19" x14ac:dyDescent="0.45">
      <c r="A99">
        <v>80</v>
      </c>
      <c r="B99">
        <v>10</v>
      </c>
      <c r="C99">
        <v>0</v>
      </c>
      <c r="D99">
        <v>15</v>
      </c>
      <c r="E99">
        <v>1758.104</v>
      </c>
      <c r="F99">
        <v>1728.24379136416</v>
      </c>
      <c r="G99" t="b">
        <v>0</v>
      </c>
      <c r="H99">
        <v>100</v>
      </c>
      <c r="I99">
        <v>100</v>
      </c>
      <c r="J99">
        <v>7.0703317893330997</v>
      </c>
      <c r="K99">
        <v>0.94238508753994898</v>
      </c>
      <c r="L99">
        <f>_xlfn.LOGNORM.DIST('[1]HUNTER-500-None-Benign-Trust-No'!$E33,J99,K99,TRUE)</f>
        <v>1.0022014486325266E-2</v>
      </c>
      <c r="M99">
        <f t="shared" si="3"/>
        <v>1.0022014486325266</v>
      </c>
      <c r="N99">
        <f>_xlfn.LOGNORM.DIST(E99,'[3]Hostile- Trust'!I99,'[3]Hostile- Trust'!J99,TRUE)</f>
        <v>0.95316232894050523</v>
      </c>
      <c r="O99">
        <f>N99*('[3]Hostile- Trust'!G99/100)</f>
        <v>3.7974594778506184E-3</v>
      </c>
      <c r="P99">
        <f t="shared" si="4"/>
        <v>0.4962025405221494</v>
      </c>
      <c r="R99">
        <f>'[3]Hostile- Trust'!G99</f>
        <v>0.39840637450199201</v>
      </c>
      <c r="S99">
        <f t="shared" si="5"/>
        <v>49.620254052214939</v>
      </c>
    </row>
    <row r="100" spans="1:19" x14ac:dyDescent="0.45">
      <c r="A100">
        <v>90</v>
      </c>
      <c r="B100">
        <v>10</v>
      </c>
      <c r="C100">
        <v>0</v>
      </c>
      <c r="D100">
        <v>15</v>
      </c>
      <c r="E100">
        <v>1863.7439999999999</v>
      </c>
      <c r="F100">
        <v>1951.0960812580699</v>
      </c>
      <c r="G100" t="b">
        <v>0</v>
      </c>
      <c r="H100">
        <v>100</v>
      </c>
      <c r="I100">
        <v>100</v>
      </c>
      <c r="J100">
        <v>7.0918094745031501</v>
      </c>
      <c r="K100">
        <v>0.98921097675172198</v>
      </c>
      <c r="L100">
        <f>_xlfn.LOGNORM.DIST('[1]HUNTER-500-None-Benign-Trust-No'!$E34,J100,K100,TRUE)</f>
        <v>1.0068424659102728E-2</v>
      </c>
      <c r="M100">
        <f t="shared" si="3"/>
        <v>1.0068424659102728</v>
      </c>
      <c r="N100">
        <f>_xlfn.LOGNORM.DIST(E100,'[3]Hostile- Trust'!I100,'[3]Hostile- Trust'!J100,TRUE)</f>
        <v>0.94825366410495859</v>
      </c>
      <c r="O100">
        <f>N100*('[3]Hostile- Trust'!G100/100)</f>
        <v>3.7779030442428628E-3</v>
      </c>
      <c r="P100">
        <f t="shared" si="4"/>
        <v>0.49622209695575714</v>
      </c>
      <c r="R100">
        <f>'[3]Hostile- Trust'!G100</f>
        <v>0.39840637450199201</v>
      </c>
      <c r="S100">
        <f t="shared" si="5"/>
        <v>49.622209695575712</v>
      </c>
    </row>
    <row r="101" spans="1:19" x14ac:dyDescent="0.45">
      <c r="P101">
        <f>SUM(P2:P100)</f>
        <v>15.581823019705244</v>
      </c>
    </row>
    <row r="102" spans="1:19" x14ac:dyDescent="0.45">
      <c r="P102">
        <f>COUNT(P2:P100)</f>
        <v>99</v>
      </c>
    </row>
    <row r="103" spans="1:19" x14ac:dyDescent="0.45">
      <c r="P103">
        <f>AVERAGE(P2:P100)</f>
        <v>0.15739215171419438</v>
      </c>
    </row>
    <row r="104" spans="1:19" x14ac:dyDescent="0.45">
      <c r="P104">
        <f>P101/P102</f>
        <v>0.15739215171419438</v>
      </c>
    </row>
  </sheetData>
  <autoFilter ref="A1:R104" xr:uid="{00000000-0009-0000-0000-000002000000}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00000000-0003-0000-0200-00000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'Hostile-No Trust'!P2:P2</xm:f>
              <xm:sqref>Q2</xm:sqref>
            </x14:sparkline>
            <x14:sparkline>
              <xm:f>'Hostile-No Trust'!P3:P3</xm:f>
              <xm:sqref>Q3</xm:sqref>
            </x14:sparkline>
            <x14:sparkline>
              <xm:f>'Hostile-No Trust'!P4:P4</xm:f>
              <xm:sqref>Q4</xm:sqref>
            </x14:sparkline>
            <x14:sparkline>
              <xm:f>'Hostile-No Trust'!P5:P5</xm:f>
              <xm:sqref>Q5</xm:sqref>
            </x14:sparkline>
            <x14:sparkline>
              <xm:f>'Hostile-No Trust'!P6:P6</xm:f>
              <xm:sqref>Q6</xm:sqref>
            </x14:sparkline>
            <x14:sparkline>
              <xm:f>'Hostile-No Trust'!P7:P7</xm:f>
              <xm:sqref>Q7</xm:sqref>
            </x14:sparkline>
            <x14:sparkline>
              <xm:f>'Hostile-No Trust'!P8:P8</xm:f>
              <xm:sqref>Q8</xm:sqref>
            </x14:sparkline>
            <x14:sparkline>
              <xm:f>'Hostile-No Trust'!P9:P9</xm:f>
              <xm:sqref>Q9</xm:sqref>
            </x14:sparkline>
            <x14:sparkline>
              <xm:f>'Hostile-No Trust'!P10:P10</xm:f>
              <xm:sqref>Q10</xm:sqref>
            </x14:sparkline>
            <x14:sparkline>
              <xm:f>'Hostile-No Trust'!P11:P11</xm:f>
              <xm:sqref>Q11</xm:sqref>
            </x14:sparkline>
            <x14:sparkline>
              <xm:f>'Hostile-No Trust'!P12:P12</xm:f>
              <xm:sqref>Q12</xm:sqref>
            </x14:sparkline>
            <x14:sparkline>
              <xm:f>'Hostile-No Trust'!P13:P13</xm:f>
              <xm:sqref>Q13</xm:sqref>
            </x14:sparkline>
            <x14:sparkline>
              <xm:f>'Hostile-No Trust'!P14:P14</xm:f>
              <xm:sqref>Q14</xm:sqref>
            </x14:sparkline>
            <x14:sparkline>
              <xm:f>'Hostile-No Trust'!P15:P15</xm:f>
              <xm:sqref>Q15</xm:sqref>
            </x14:sparkline>
            <x14:sparkline>
              <xm:f>'Hostile-No Trust'!P16:P16</xm:f>
              <xm:sqref>Q16</xm:sqref>
            </x14:sparkline>
            <x14:sparkline>
              <xm:f>'Hostile-No Trust'!P17:P17</xm:f>
              <xm:sqref>Q17</xm:sqref>
            </x14:sparkline>
            <x14:sparkline>
              <xm:f>'Hostile-No Trust'!P18:P18</xm:f>
              <xm:sqref>Q18</xm:sqref>
            </x14:sparkline>
            <x14:sparkline>
              <xm:f>'Hostile-No Trust'!P19:P19</xm:f>
              <xm:sqref>Q19</xm:sqref>
            </x14:sparkline>
            <x14:sparkline>
              <xm:f>'Hostile-No Trust'!P20:P20</xm:f>
              <xm:sqref>Q20</xm:sqref>
            </x14:sparkline>
            <x14:sparkline>
              <xm:f>'Hostile-No Trust'!P21:P21</xm:f>
              <xm:sqref>Q21</xm:sqref>
            </x14:sparkline>
            <x14:sparkline>
              <xm:f>'Hostile-No Trust'!P22:P22</xm:f>
              <xm:sqref>Q22</xm:sqref>
            </x14:sparkline>
            <x14:sparkline>
              <xm:f>'Hostile-No Trust'!P23:P23</xm:f>
              <xm:sqref>Q23</xm:sqref>
            </x14:sparkline>
            <x14:sparkline>
              <xm:f>'Hostile-No Trust'!P24:P24</xm:f>
              <xm:sqref>Q24</xm:sqref>
            </x14:sparkline>
            <x14:sparkline>
              <xm:f>'Hostile-No Trust'!P25:P25</xm:f>
              <xm:sqref>Q25</xm:sqref>
            </x14:sparkline>
            <x14:sparkline>
              <xm:f>'Hostile-No Trust'!P26:P26</xm:f>
              <xm:sqref>Q26</xm:sqref>
            </x14:sparkline>
            <x14:sparkline>
              <xm:f>'Hostile-No Trust'!P27:P27</xm:f>
              <xm:sqref>Q27</xm:sqref>
            </x14:sparkline>
            <x14:sparkline>
              <xm:f>'Hostile-No Trust'!P28:P28</xm:f>
              <xm:sqref>Q28</xm:sqref>
            </x14:sparkline>
            <x14:sparkline>
              <xm:f>'Hostile-No Trust'!P29:P29</xm:f>
              <xm:sqref>Q29</xm:sqref>
            </x14:sparkline>
            <x14:sparkline>
              <xm:f>'Hostile-No Trust'!P30:P30</xm:f>
              <xm:sqref>Q30</xm:sqref>
            </x14:sparkline>
            <x14:sparkline>
              <xm:f>'Hostile-No Trust'!P31:P31</xm:f>
              <xm:sqref>Q31</xm:sqref>
            </x14:sparkline>
            <x14:sparkline>
              <xm:f>'Hostile-No Trust'!P32:P32</xm:f>
              <xm:sqref>Q32</xm:sqref>
            </x14:sparkline>
            <x14:sparkline>
              <xm:f>'Hostile-No Trust'!P33:P33</xm:f>
              <xm:sqref>Q33</xm:sqref>
            </x14:sparkline>
            <x14:sparkline>
              <xm:f>'Hostile-No Trust'!P34:P34</xm:f>
              <xm:sqref>Q34</xm:sqref>
            </x14:sparkline>
            <x14:sparkline>
              <xm:f>'Hostile-No Trust'!P35:P35</xm:f>
              <xm:sqref>Q35</xm:sqref>
            </x14:sparkline>
            <x14:sparkline>
              <xm:f>'Hostile-No Trust'!P36:P36</xm:f>
              <xm:sqref>Q36</xm:sqref>
            </x14:sparkline>
            <x14:sparkline>
              <xm:f>'Hostile-No Trust'!P37:P37</xm:f>
              <xm:sqref>Q37</xm:sqref>
            </x14:sparkline>
            <x14:sparkline>
              <xm:f>'Hostile-No Trust'!P38:P38</xm:f>
              <xm:sqref>Q38</xm:sqref>
            </x14:sparkline>
            <x14:sparkline>
              <xm:f>'Hostile-No Trust'!P39:P39</xm:f>
              <xm:sqref>Q39</xm:sqref>
            </x14:sparkline>
            <x14:sparkline>
              <xm:f>'Hostile-No Trust'!P40:P40</xm:f>
              <xm:sqref>Q40</xm:sqref>
            </x14:sparkline>
            <x14:sparkline>
              <xm:f>'Hostile-No Trust'!P41:P41</xm:f>
              <xm:sqref>Q41</xm:sqref>
            </x14:sparkline>
            <x14:sparkline>
              <xm:f>'Hostile-No Trust'!P42:P42</xm:f>
              <xm:sqref>Q42</xm:sqref>
            </x14:sparkline>
            <x14:sparkline>
              <xm:f>'Hostile-No Trust'!P43:P43</xm:f>
              <xm:sqref>Q43</xm:sqref>
            </x14:sparkline>
            <x14:sparkline>
              <xm:f>'Hostile-No Trust'!P44:P44</xm:f>
              <xm:sqref>Q44</xm:sqref>
            </x14:sparkline>
            <x14:sparkline>
              <xm:f>'Hostile-No Trust'!P45:P45</xm:f>
              <xm:sqref>Q45</xm:sqref>
            </x14:sparkline>
            <x14:sparkline>
              <xm:f>'Hostile-No Trust'!P46:P46</xm:f>
              <xm:sqref>Q46</xm:sqref>
            </x14:sparkline>
            <x14:sparkline>
              <xm:f>'Hostile-No Trust'!P47:P47</xm:f>
              <xm:sqref>Q47</xm:sqref>
            </x14:sparkline>
            <x14:sparkline>
              <xm:f>'Hostile-No Trust'!P48:P48</xm:f>
              <xm:sqref>Q48</xm:sqref>
            </x14:sparkline>
            <x14:sparkline>
              <xm:f>'Hostile-No Trust'!P49:P49</xm:f>
              <xm:sqref>Q49</xm:sqref>
            </x14:sparkline>
            <x14:sparkline>
              <xm:f>'Hostile-No Trust'!P50:P50</xm:f>
              <xm:sqref>Q50</xm:sqref>
            </x14:sparkline>
            <x14:sparkline>
              <xm:f>'Hostile-No Trust'!P51:P51</xm:f>
              <xm:sqref>Q51</xm:sqref>
            </x14:sparkline>
            <x14:sparkline>
              <xm:f>'Hostile-No Trust'!P52:P52</xm:f>
              <xm:sqref>Q52</xm:sqref>
            </x14:sparkline>
            <x14:sparkline>
              <xm:f>'Hostile-No Trust'!P53:P53</xm:f>
              <xm:sqref>Q53</xm:sqref>
            </x14:sparkline>
            <x14:sparkline>
              <xm:f>'Hostile-No Trust'!P54:P54</xm:f>
              <xm:sqref>Q54</xm:sqref>
            </x14:sparkline>
            <x14:sparkline>
              <xm:f>'Hostile-No Trust'!P55:P55</xm:f>
              <xm:sqref>Q55</xm:sqref>
            </x14:sparkline>
            <x14:sparkline>
              <xm:f>'Hostile-No Trust'!P56:P56</xm:f>
              <xm:sqref>Q56</xm:sqref>
            </x14:sparkline>
            <x14:sparkline>
              <xm:f>'Hostile-No Trust'!P57:P57</xm:f>
              <xm:sqref>Q57</xm:sqref>
            </x14:sparkline>
            <x14:sparkline>
              <xm:f>'Hostile-No Trust'!P58:P58</xm:f>
              <xm:sqref>Q58</xm:sqref>
            </x14:sparkline>
            <x14:sparkline>
              <xm:f>'Hostile-No Trust'!P59:P59</xm:f>
              <xm:sqref>Q59</xm:sqref>
            </x14:sparkline>
            <x14:sparkline>
              <xm:f>'Hostile-No Trust'!P60:P60</xm:f>
              <xm:sqref>Q60</xm:sqref>
            </x14:sparkline>
            <x14:sparkline>
              <xm:f>'Hostile-No Trust'!P61:P61</xm:f>
              <xm:sqref>Q61</xm:sqref>
            </x14:sparkline>
            <x14:sparkline>
              <xm:f>'Hostile-No Trust'!P62:P62</xm:f>
              <xm:sqref>Q62</xm:sqref>
            </x14:sparkline>
            <x14:sparkline>
              <xm:f>'Hostile-No Trust'!P63:P63</xm:f>
              <xm:sqref>Q63</xm:sqref>
            </x14:sparkline>
            <x14:sparkline>
              <xm:f>'Hostile-No Trust'!P64:P64</xm:f>
              <xm:sqref>Q64</xm:sqref>
            </x14:sparkline>
            <x14:sparkline>
              <xm:f>'Hostile-No Trust'!P65:P65</xm:f>
              <xm:sqref>Q65</xm:sqref>
            </x14:sparkline>
            <x14:sparkline>
              <xm:f>'Hostile-No Trust'!P66:P66</xm:f>
              <xm:sqref>Q66</xm:sqref>
            </x14:sparkline>
            <x14:sparkline>
              <xm:f>'Hostile-No Trust'!P67:P67</xm:f>
              <xm:sqref>Q67</xm:sqref>
            </x14:sparkline>
            <x14:sparkline>
              <xm:f>'Hostile-No Trust'!P68:P68</xm:f>
              <xm:sqref>Q68</xm:sqref>
            </x14:sparkline>
            <x14:sparkline>
              <xm:f>'Hostile-No Trust'!P69:P69</xm:f>
              <xm:sqref>Q69</xm:sqref>
            </x14:sparkline>
            <x14:sparkline>
              <xm:f>'Hostile-No Trust'!P70:P70</xm:f>
              <xm:sqref>Q70</xm:sqref>
            </x14:sparkline>
            <x14:sparkline>
              <xm:f>'Hostile-No Trust'!P71:P71</xm:f>
              <xm:sqref>Q71</xm:sqref>
            </x14:sparkline>
            <x14:sparkline>
              <xm:f>'Hostile-No Trust'!P72:P72</xm:f>
              <xm:sqref>Q72</xm:sqref>
            </x14:sparkline>
            <x14:sparkline>
              <xm:f>'Hostile-No Trust'!P73:P73</xm:f>
              <xm:sqref>Q73</xm:sqref>
            </x14:sparkline>
            <x14:sparkline>
              <xm:f>'Hostile-No Trust'!P74:P74</xm:f>
              <xm:sqref>Q74</xm:sqref>
            </x14:sparkline>
            <x14:sparkline>
              <xm:f>'Hostile-No Trust'!P75:P75</xm:f>
              <xm:sqref>Q75</xm:sqref>
            </x14:sparkline>
            <x14:sparkline>
              <xm:f>'Hostile-No Trust'!P76:P76</xm:f>
              <xm:sqref>Q76</xm:sqref>
            </x14:sparkline>
            <x14:sparkline>
              <xm:f>'Hostile-No Trust'!P77:P77</xm:f>
              <xm:sqref>Q77</xm:sqref>
            </x14:sparkline>
            <x14:sparkline>
              <xm:f>'Hostile-No Trust'!P78:P78</xm:f>
              <xm:sqref>Q78</xm:sqref>
            </x14:sparkline>
            <x14:sparkline>
              <xm:f>'Hostile-No Trust'!P79:P79</xm:f>
              <xm:sqref>Q79</xm:sqref>
            </x14:sparkline>
            <x14:sparkline>
              <xm:f>'Hostile-No Trust'!P80:P80</xm:f>
              <xm:sqref>Q80</xm:sqref>
            </x14:sparkline>
            <x14:sparkline>
              <xm:f>'Hostile-No Trust'!P81:P81</xm:f>
              <xm:sqref>Q81</xm:sqref>
            </x14:sparkline>
            <x14:sparkline>
              <xm:f>'Hostile-No Trust'!P82:P82</xm:f>
              <xm:sqref>Q82</xm:sqref>
            </x14:sparkline>
            <x14:sparkline>
              <xm:f>'Hostile-No Trust'!P83:P83</xm:f>
              <xm:sqref>Q83</xm:sqref>
            </x14:sparkline>
            <x14:sparkline>
              <xm:f>'Hostile-No Trust'!P84:P84</xm:f>
              <xm:sqref>Q84</xm:sqref>
            </x14:sparkline>
            <x14:sparkline>
              <xm:f>'Hostile-No Trust'!P85:P85</xm:f>
              <xm:sqref>Q85</xm:sqref>
            </x14:sparkline>
            <x14:sparkline>
              <xm:f>'Hostile-No Trust'!P86:P86</xm:f>
              <xm:sqref>Q86</xm:sqref>
            </x14:sparkline>
            <x14:sparkline>
              <xm:f>'Hostile-No Trust'!P87:P87</xm:f>
              <xm:sqref>Q87</xm:sqref>
            </x14:sparkline>
            <x14:sparkline>
              <xm:f>'Hostile-No Trust'!P88:P88</xm:f>
              <xm:sqref>Q88</xm:sqref>
            </x14:sparkline>
            <x14:sparkline>
              <xm:f>'Hostile-No Trust'!P89:P89</xm:f>
              <xm:sqref>Q89</xm:sqref>
            </x14:sparkline>
            <x14:sparkline>
              <xm:f>'Hostile-No Trust'!P90:P90</xm:f>
              <xm:sqref>Q90</xm:sqref>
            </x14:sparkline>
            <x14:sparkline>
              <xm:f>'Hostile-No Trust'!P91:P91</xm:f>
              <xm:sqref>Q91</xm:sqref>
            </x14:sparkline>
            <x14:sparkline>
              <xm:f>'Hostile-No Trust'!P92:P92</xm:f>
              <xm:sqref>Q92</xm:sqref>
            </x14:sparkline>
            <x14:sparkline>
              <xm:f>'Hostile-No Trust'!P93:P93</xm:f>
              <xm:sqref>Q93</xm:sqref>
            </x14:sparkline>
            <x14:sparkline>
              <xm:f>'Hostile-No Trust'!P94:P94</xm:f>
              <xm:sqref>Q94</xm:sqref>
            </x14:sparkline>
            <x14:sparkline>
              <xm:f>'Hostile-No Trust'!P95:P95</xm:f>
              <xm:sqref>Q95</xm:sqref>
            </x14:sparkline>
            <x14:sparkline>
              <xm:f>'Hostile-No Trust'!P96:P96</xm:f>
              <xm:sqref>Q96</xm:sqref>
            </x14:sparkline>
            <x14:sparkline>
              <xm:f>'Hostile-No Trust'!P97:P97</xm:f>
              <xm:sqref>Q97</xm:sqref>
            </x14:sparkline>
            <x14:sparkline>
              <xm:f>'Hostile-No Trust'!P98:P98</xm:f>
              <xm:sqref>Q98</xm:sqref>
            </x14:sparkline>
            <x14:sparkline>
              <xm:f>'Hostile-No Trust'!P99:P99</xm:f>
              <xm:sqref>Q99</xm:sqref>
            </x14:sparkline>
            <x14:sparkline>
              <xm:f>'Hostile-No Trust'!P100:P100</xm:f>
              <xm:sqref>Q100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0500DA7EEF744C860971D84D845FA5" ma:contentTypeVersion="9" ma:contentTypeDescription="Create a new document." ma:contentTypeScope="" ma:versionID="40efe0e54e471bd62b115c49df095c69">
  <xsd:schema xmlns:xsd="http://www.w3.org/2001/XMLSchema" xmlns:xs="http://www.w3.org/2001/XMLSchema" xmlns:p="http://schemas.microsoft.com/office/2006/metadata/properties" xmlns:ns3="1b27074c-5d76-4783-acee-ad6ef2014dff" xmlns:ns4="a24ce3d8-1db9-4ee4-b4b7-104ed955c403" targetNamespace="http://schemas.microsoft.com/office/2006/metadata/properties" ma:root="true" ma:fieldsID="aacecce43a2b1443eeba53d7fb8c2325" ns3:_="" ns4:_="">
    <xsd:import namespace="1b27074c-5d76-4783-acee-ad6ef2014dff"/>
    <xsd:import namespace="a24ce3d8-1db9-4ee4-b4b7-104ed955c40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27074c-5d76-4783-acee-ad6ef2014df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4ce3d8-1db9-4ee4-b4b7-104ed955c4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5D083C6-FE40-4DF4-9322-DA68BD9821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0FCF58-97E7-4BD9-AAC2-9AABEBC067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27074c-5d76-4783-acee-ad6ef2014dff"/>
    <ds:schemaRef ds:uri="a24ce3d8-1db9-4ee4-b4b7-104ed955c4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449D4F-C0E7-4915-9530-AC42A57B960F}">
  <ds:schemaRefs>
    <ds:schemaRef ds:uri="1b27074c-5d76-4783-acee-ad6ef2014dff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a24ce3d8-1db9-4ee4-b4b7-104ed955c40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VAR-500-None-Hostile-Trust-No I</vt:lpstr>
      <vt:lpstr>Hostile IDS</vt:lpstr>
      <vt:lpstr>Hostile- Trust</vt:lpstr>
      <vt:lpstr>Hostile-No Trust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Murton</dc:creator>
  <cp:lastModifiedBy>Lee Murton</cp:lastModifiedBy>
  <dcterms:created xsi:type="dcterms:W3CDTF">2019-08-02T08:02:18Z</dcterms:created>
  <dcterms:modified xsi:type="dcterms:W3CDTF">2019-08-07T00:54:32Z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0x010100470500DA7EEF744C860971D84D845FA5</vt:lpwstr>
  </property>
</Properties>
</file>