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canip\Masaüstü\"/>
    </mc:Choice>
  </mc:AlternateContent>
  <xr:revisionPtr revIDLastSave="0" documentId="13_ncr:1_{1194D5B6-6A0F-4416-96A2-73A0435559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5" i="1" l="1"/>
  <c r="V134" i="1"/>
  <c r="V151" i="1"/>
  <c r="V80" i="1"/>
  <c r="V35" i="1"/>
  <c r="V56" i="1"/>
  <c r="V124" i="1"/>
  <c r="V152" i="1"/>
  <c r="V132" i="1"/>
  <c r="V38" i="1"/>
  <c r="V36" i="1"/>
  <c r="V145" i="1"/>
  <c r="V92" i="1"/>
  <c r="V114" i="1"/>
  <c r="V123" i="1"/>
  <c r="V172" i="1"/>
  <c r="V53" i="1"/>
  <c r="V47" i="1"/>
  <c r="V64" i="1"/>
  <c r="V150" i="1"/>
  <c r="V2" i="1"/>
  <c r="V11" i="1"/>
  <c r="V72" i="1"/>
  <c r="V33" i="1"/>
  <c r="V93" i="1"/>
  <c r="V49" i="1"/>
  <c r="V187" i="1"/>
  <c r="V103" i="1"/>
  <c r="V155" i="1"/>
  <c r="V22" i="1"/>
  <c r="V46" i="1"/>
  <c r="V69" i="1"/>
  <c r="V131" i="1"/>
  <c r="V81" i="1"/>
  <c r="V40" i="1"/>
  <c r="V75" i="1"/>
  <c r="V24" i="1"/>
  <c r="V139" i="1"/>
  <c r="V76" i="1"/>
  <c r="V52" i="1"/>
  <c r="V125" i="1"/>
  <c r="V28" i="1"/>
  <c r="V170" i="1"/>
  <c r="V10" i="1"/>
  <c r="V74" i="1"/>
  <c r="V166" i="1"/>
  <c r="V4" i="1"/>
  <c r="V176" i="1"/>
  <c r="V3" i="1"/>
  <c r="V68" i="1"/>
  <c r="V89" i="1"/>
  <c r="V29" i="1"/>
  <c r="V26" i="1"/>
  <c r="V140" i="1"/>
  <c r="V122" i="1"/>
  <c r="V117" i="1"/>
  <c r="V57" i="1"/>
  <c r="V61" i="1"/>
  <c r="V135" i="1"/>
  <c r="V5" i="1"/>
  <c r="V168" i="1"/>
  <c r="V90" i="1"/>
  <c r="V177" i="1"/>
  <c r="V95" i="1"/>
  <c r="V182" i="1"/>
  <c r="V6" i="1"/>
  <c r="V100" i="1"/>
  <c r="V86" i="1"/>
  <c r="V31" i="1"/>
  <c r="V48" i="1"/>
  <c r="V60" i="1"/>
  <c r="V21" i="1"/>
  <c r="V17" i="1"/>
  <c r="V71" i="1"/>
  <c r="V116" i="1"/>
  <c r="V41" i="1"/>
  <c r="V18" i="1"/>
  <c r="V99" i="1"/>
  <c r="V144" i="1"/>
  <c r="V59" i="1"/>
  <c r="V96" i="1"/>
  <c r="V153" i="1"/>
  <c r="V183" i="1"/>
  <c r="V23" i="1"/>
  <c r="V25" i="1"/>
  <c r="V110" i="1"/>
  <c r="V15" i="1"/>
  <c r="V119" i="1"/>
  <c r="V162" i="1"/>
  <c r="V91" i="1"/>
  <c r="V14" i="1"/>
  <c r="V181" i="1"/>
  <c r="V167" i="1"/>
  <c r="V32" i="1"/>
  <c r="V121" i="1"/>
  <c r="V98" i="1"/>
  <c r="V66" i="1"/>
  <c r="V20" i="1"/>
  <c r="V173" i="1"/>
  <c r="V175" i="1"/>
  <c r="V55" i="1"/>
  <c r="V159" i="1"/>
  <c r="V120" i="1"/>
  <c r="V13" i="1"/>
  <c r="V129" i="1"/>
  <c r="V67" i="1"/>
  <c r="V148" i="1"/>
  <c r="V174" i="1"/>
  <c r="V77" i="1"/>
  <c r="V115" i="1"/>
  <c r="V65" i="1"/>
  <c r="V109" i="1"/>
  <c r="V79" i="1"/>
  <c r="V45" i="1"/>
  <c r="V63" i="1"/>
  <c r="V138" i="1"/>
  <c r="V39" i="1"/>
  <c r="V112" i="1"/>
  <c r="V127" i="1"/>
  <c r="V128" i="1"/>
  <c r="V108" i="1"/>
  <c r="V43" i="1"/>
  <c r="V149" i="1"/>
  <c r="V16" i="1"/>
  <c r="V58" i="1"/>
  <c r="V70" i="1"/>
  <c r="V34" i="1"/>
  <c r="V62" i="1"/>
  <c r="V50" i="1"/>
  <c r="V107" i="1"/>
  <c r="V160" i="1"/>
  <c r="V146" i="1"/>
  <c r="V94" i="1"/>
  <c r="V78" i="1"/>
  <c r="V130" i="1"/>
  <c r="V118" i="1"/>
  <c r="V9" i="1"/>
  <c r="V165" i="1"/>
  <c r="V156" i="1"/>
  <c r="V154" i="1"/>
  <c r="V82" i="1"/>
  <c r="V42" i="1"/>
  <c r="V7" i="1"/>
  <c r="V97" i="1"/>
  <c r="V27" i="1"/>
  <c r="V8" i="1"/>
  <c r="V83" i="1"/>
  <c r="V169" i="1"/>
  <c r="V186" i="1"/>
  <c r="V188" i="1"/>
  <c r="V163" i="1"/>
  <c r="V44" i="1"/>
  <c r="V104" i="1"/>
  <c r="V19" i="1"/>
  <c r="V54" i="1"/>
  <c r="V101" i="1"/>
  <c r="V136" i="1"/>
  <c r="V158" i="1"/>
  <c r="V51" i="1"/>
  <c r="V157" i="1"/>
  <c r="V30" i="1"/>
  <c r="V12" i="1"/>
  <c r="V113" i="1"/>
  <c r="V142" i="1"/>
  <c r="V133" i="1"/>
  <c r="V137" i="1"/>
  <c r="V106" i="1"/>
  <c r="V85" i="1"/>
  <c r="V73" i="1"/>
  <c r="V180" i="1"/>
  <c r="V143" i="1"/>
  <c r="V147" i="1"/>
  <c r="V185" i="1"/>
  <c r="V37" i="1"/>
  <c r="V161" i="1"/>
  <c r="V84" i="1"/>
  <c r="V126" i="1"/>
  <c r="V88" i="1"/>
  <c r="V164" i="1"/>
  <c r="V184" i="1"/>
  <c r="V102" i="1"/>
  <c r="V179" i="1"/>
  <c r="V87" i="1"/>
  <c r="V178" i="1"/>
  <c r="V141" i="1"/>
  <c r="V171" i="1"/>
  <c r="V111" i="1"/>
  <c r="R113" i="1"/>
  <c r="U113" i="1" s="1"/>
  <c r="H3" i="1"/>
  <c r="H67" i="1"/>
  <c r="H65" i="1"/>
  <c r="H139" i="1"/>
  <c r="H20" i="1"/>
  <c r="H60" i="1"/>
  <c r="H72" i="1"/>
  <c r="H34" i="1"/>
  <c r="H158" i="1"/>
  <c r="H88" i="1"/>
  <c r="H149" i="1"/>
  <c r="H63" i="1"/>
  <c r="H2" i="1"/>
  <c r="H82" i="1"/>
  <c r="H32" i="1"/>
  <c r="H184" i="1"/>
  <c r="H165" i="1"/>
  <c r="H176" i="1"/>
  <c r="H175" i="1"/>
  <c r="H160" i="1"/>
  <c r="H138" i="1"/>
  <c r="H114" i="1"/>
  <c r="H97" i="1"/>
  <c r="H28" i="1"/>
  <c r="H74" i="1"/>
  <c r="H112" i="1"/>
  <c r="H17" i="1"/>
  <c r="H73" i="1"/>
  <c r="H36" i="1"/>
  <c r="H24" i="1"/>
  <c r="H23" i="1"/>
  <c r="H98" i="1"/>
  <c r="H4" i="1"/>
  <c r="H83" i="1"/>
  <c r="H90" i="1"/>
  <c r="H107" i="1"/>
  <c r="H156" i="1"/>
  <c r="H27" i="1"/>
  <c r="H130" i="1"/>
  <c r="H102" i="1"/>
  <c r="H147" i="1"/>
  <c r="H18" i="1"/>
  <c r="H161" i="1"/>
  <c r="H59" i="1"/>
  <c r="H22" i="1"/>
  <c r="H106" i="1"/>
  <c r="H178" i="1"/>
  <c r="H146" i="1"/>
  <c r="H135" i="1"/>
  <c r="H56" i="1"/>
  <c r="H77" i="1"/>
  <c r="H159" i="1"/>
  <c r="H26" i="1"/>
  <c r="H38" i="1"/>
  <c r="H50" i="1"/>
  <c r="H141" i="1"/>
  <c r="H120" i="1"/>
  <c r="H172" i="1"/>
  <c r="H163" i="1"/>
  <c r="H143" i="1"/>
  <c r="H168" i="1"/>
  <c r="H109" i="1"/>
  <c r="H117" i="1"/>
  <c r="H78" i="1"/>
  <c r="H70" i="1"/>
  <c r="H118" i="1"/>
  <c r="H31" i="1"/>
  <c r="H116" i="1"/>
  <c r="H133" i="1"/>
  <c r="H142" i="1"/>
  <c r="H64" i="1"/>
  <c r="H180" i="1"/>
  <c r="H44" i="1"/>
  <c r="H7" i="1"/>
  <c r="H99" i="1"/>
  <c r="H15" i="1"/>
  <c r="H136" i="1"/>
  <c r="H5" i="1"/>
  <c r="H115" i="1"/>
  <c r="H104" i="1"/>
  <c r="H79" i="1"/>
  <c r="H96" i="1"/>
  <c r="H68" i="1"/>
  <c r="H157" i="1"/>
  <c r="H113" i="1"/>
  <c r="H9" i="1"/>
  <c r="H41" i="1"/>
  <c r="H6" i="1"/>
  <c r="H37" i="1"/>
  <c r="H11" i="1"/>
  <c r="H110" i="1"/>
  <c r="H121" i="1"/>
  <c r="H86" i="1"/>
  <c r="H94" i="1"/>
  <c r="H49" i="1"/>
  <c r="H10" i="1"/>
  <c r="H21" i="1"/>
  <c r="H76" i="1"/>
  <c r="H174" i="1"/>
  <c r="H33" i="1"/>
  <c r="H46" i="1"/>
  <c r="H12" i="1"/>
  <c r="H25" i="1"/>
  <c r="H8" i="1"/>
  <c r="H48" i="1"/>
  <c r="H101" i="1"/>
  <c r="H55" i="1"/>
  <c r="H71" i="1"/>
  <c r="H42" i="1"/>
  <c r="H75" i="1"/>
  <c r="H87" i="1"/>
  <c r="H103" i="1"/>
  <c r="H29" i="1"/>
  <c r="H39" i="1"/>
  <c r="H66" i="1"/>
  <c r="H100" i="1"/>
  <c r="H126" i="1"/>
  <c r="H179" i="1"/>
  <c r="H164" i="1"/>
  <c r="H69" i="1"/>
  <c r="H185" i="1"/>
  <c r="H45" i="1"/>
  <c r="H30" i="1"/>
  <c r="H51" i="1"/>
  <c r="H54" i="1"/>
  <c r="H14" i="1"/>
  <c r="H13" i="1"/>
  <c r="H128" i="1"/>
  <c r="H150" i="1"/>
  <c r="H62" i="1"/>
  <c r="H173" i="1"/>
  <c r="H95" i="1"/>
  <c r="H57" i="1"/>
  <c r="H137" i="1"/>
  <c r="H145" i="1"/>
  <c r="H127" i="1"/>
  <c r="H58" i="1"/>
  <c r="H84" i="1"/>
  <c r="H153" i="1"/>
  <c r="H91" i="1"/>
  <c r="H119" i="1"/>
  <c r="H125" i="1"/>
  <c r="H81" i="1"/>
  <c r="H61" i="1"/>
  <c r="H181" i="1"/>
  <c r="H129" i="1"/>
  <c r="H40" i="1"/>
  <c r="H152" i="1"/>
  <c r="H151" i="1"/>
  <c r="H19" i="1"/>
  <c r="H92" i="1"/>
  <c r="H47" i="1"/>
  <c r="H16" i="1"/>
  <c r="H124" i="1"/>
  <c r="H80" i="1"/>
  <c r="H52" i="1"/>
  <c r="H53" i="1"/>
  <c r="H183" i="1"/>
  <c r="H186" i="1"/>
  <c r="H123" i="1"/>
  <c r="H105" i="1"/>
  <c r="H132" i="1"/>
  <c r="H93" i="1"/>
  <c r="H177" i="1"/>
  <c r="H35" i="1"/>
  <c r="H144" i="1"/>
  <c r="H148" i="1"/>
  <c r="H85" i="1"/>
  <c r="H154" i="1"/>
  <c r="H170" i="1"/>
  <c r="H140" i="1"/>
  <c r="H169" i="1"/>
  <c r="H134" i="1"/>
  <c r="H187" i="1"/>
  <c r="H43" i="1"/>
  <c r="H122" i="1"/>
  <c r="H111" i="1"/>
  <c r="H182" i="1"/>
  <c r="H188" i="1"/>
  <c r="H171" i="1"/>
  <c r="H155" i="1"/>
  <c r="H131" i="1"/>
  <c r="H167" i="1"/>
  <c r="H166" i="1"/>
  <c r="H162" i="1"/>
  <c r="H89" i="1"/>
  <c r="G3" i="1"/>
  <c r="G67" i="1"/>
  <c r="G65" i="1"/>
  <c r="G139" i="1"/>
  <c r="G20" i="1"/>
  <c r="G60" i="1"/>
  <c r="G72" i="1"/>
  <c r="G34" i="1"/>
  <c r="G158" i="1"/>
  <c r="G88" i="1"/>
  <c r="G149" i="1"/>
  <c r="G63" i="1"/>
  <c r="G2" i="1"/>
  <c r="G82" i="1"/>
  <c r="G32" i="1"/>
  <c r="G184" i="1"/>
  <c r="G165" i="1"/>
  <c r="G176" i="1"/>
  <c r="G175" i="1"/>
  <c r="G160" i="1"/>
  <c r="G138" i="1"/>
  <c r="G114" i="1"/>
  <c r="G97" i="1"/>
  <c r="G28" i="1"/>
  <c r="G74" i="1"/>
  <c r="G112" i="1"/>
  <c r="G17" i="1"/>
  <c r="G73" i="1"/>
  <c r="G36" i="1"/>
  <c r="G24" i="1"/>
  <c r="G23" i="1"/>
  <c r="G98" i="1"/>
  <c r="G4" i="1"/>
  <c r="G83" i="1"/>
  <c r="G90" i="1"/>
  <c r="G107" i="1"/>
  <c r="G156" i="1"/>
  <c r="G27" i="1"/>
  <c r="G130" i="1"/>
  <c r="G102" i="1"/>
  <c r="G147" i="1"/>
  <c r="G18" i="1"/>
  <c r="G161" i="1"/>
  <c r="G59" i="1"/>
  <c r="G22" i="1"/>
  <c r="G106" i="1"/>
  <c r="G178" i="1"/>
  <c r="G146" i="1"/>
  <c r="G135" i="1"/>
  <c r="G56" i="1"/>
  <c r="G77" i="1"/>
  <c r="G159" i="1"/>
  <c r="G26" i="1"/>
  <c r="G38" i="1"/>
  <c r="G50" i="1"/>
  <c r="G141" i="1"/>
  <c r="G120" i="1"/>
  <c r="G172" i="1"/>
  <c r="G163" i="1"/>
  <c r="G143" i="1"/>
  <c r="G168" i="1"/>
  <c r="G109" i="1"/>
  <c r="G117" i="1"/>
  <c r="G78" i="1"/>
  <c r="G70" i="1"/>
  <c r="G118" i="1"/>
  <c r="G31" i="1"/>
  <c r="G116" i="1"/>
  <c r="G133" i="1"/>
  <c r="G142" i="1"/>
  <c r="G64" i="1"/>
  <c r="G180" i="1"/>
  <c r="G44" i="1"/>
  <c r="G7" i="1"/>
  <c r="G99" i="1"/>
  <c r="G15" i="1"/>
  <c r="G136" i="1"/>
  <c r="G5" i="1"/>
  <c r="G115" i="1"/>
  <c r="G104" i="1"/>
  <c r="G79" i="1"/>
  <c r="G96" i="1"/>
  <c r="G68" i="1"/>
  <c r="G157" i="1"/>
  <c r="G113" i="1"/>
  <c r="G9" i="1"/>
  <c r="G41" i="1"/>
  <c r="G6" i="1"/>
  <c r="G37" i="1"/>
  <c r="G11" i="1"/>
  <c r="G110" i="1"/>
  <c r="G121" i="1"/>
  <c r="G86" i="1"/>
  <c r="G94" i="1"/>
  <c r="G49" i="1"/>
  <c r="G10" i="1"/>
  <c r="G21" i="1"/>
  <c r="G76" i="1"/>
  <c r="G174" i="1"/>
  <c r="G33" i="1"/>
  <c r="G46" i="1"/>
  <c r="G12" i="1"/>
  <c r="G25" i="1"/>
  <c r="G8" i="1"/>
  <c r="G48" i="1"/>
  <c r="G101" i="1"/>
  <c r="G55" i="1"/>
  <c r="G71" i="1"/>
  <c r="G42" i="1"/>
  <c r="G75" i="1"/>
  <c r="G87" i="1"/>
  <c r="G103" i="1"/>
  <c r="G29" i="1"/>
  <c r="G39" i="1"/>
  <c r="G66" i="1"/>
  <c r="G100" i="1"/>
  <c r="G126" i="1"/>
  <c r="G179" i="1"/>
  <c r="G164" i="1"/>
  <c r="G69" i="1"/>
  <c r="G185" i="1"/>
  <c r="G45" i="1"/>
  <c r="G30" i="1"/>
  <c r="G51" i="1"/>
  <c r="G54" i="1"/>
  <c r="G14" i="1"/>
  <c r="G13" i="1"/>
  <c r="G128" i="1"/>
  <c r="G150" i="1"/>
  <c r="G62" i="1"/>
  <c r="G173" i="1"/>
  <c r="G95" i="1"/>
  <c r="G57" i="1"/>
  <c r="G137" i="1"/>
  <c r="G145" i="1"/>
  <c r="G127" i="1"/>
  <c r="G58" i="1"/>
  <c r="G84" i="1"/>
  <c r="G153" i="1"/>
  <c r="G91" i="1"/>
  <c r="G119" i="1"/>
  <c r="G125" i="1"/>
  <c r="G81" i="1"/>
  <c r="G61" i="1"/>
  <c r="G181" i="1"/>
  <c r="G129" i="1"/>
  <c r="G40" i="1"/>
  <c r="G152" i="1"/>
  <c r="G151" i="1"/>
  <c r="G19" i="1"/>
  <c r="G92" i="1"/>
  <c r="G47" i="1"/>
  <c r="G16" i="1"/>
  <c r="G124" i="1"/>
  <c r="G80" i="1"/>
  <c r="G52" i="1"/>
  <c r="G53" i="1"/>
  <c r="G183" i="1"/>
  <c r="G186" i="1"/>
  <c r="G123" i="1"/>
  <c r="G105" i="1"/>
  <c r="G132" i="1"/>
  <c r="G93" i="1"/>
  <c r="G177" i="1"/>
  <c r="G35" i="1"/>
  <c r="G144" i="1"/>
  <c r="G148" i="1"/>
  <c r="G85" i="1"/>
  <c r="G154" i="1"/>
  <c r="G170" i="1"/>
  <c r="G140" i="1"/>
  <c r="G169" i="1"/>
  <c r="G134" i="1"/>
  <c r="G187" i="1"/>
  <c r="G43" i="1"/>
  <c r="G122" i="1"/>
  <c r="G111" i="1"/>
  <c r="G182" i="1"/>
  <c r="G188" i="1"/>
  <c r="G171" i="1"/>
  <c r="G155" i="1"/>
  <c r="G131" i="1"/>
  <c r="G167" i="1"/>
  <c r="G166" i="1"/>
  <c r="G162" i="1"/>
  <c r="G89" i="1"/>
  <c r="R109" i="1"/>
  <c r="U109" i="1" s="1"/>
  <c r="R117" i="1"/>
  <c r="U117" i="1" s="1"/>
  <c r="R78" i="1"/>
  <c r="U78" i="1" s="1"/>
  <c r="R70" i="1"/>
  <c r="U70" i="1" s="1"/>
  <c r="R118" i="1"/>
  <c r="U118" i="1" s="1"/>
  <c r="R31" i="1"/>
  <c r="U31" i="1" s="1"/>
  <c r="R116" i="1"/>
  <c r="U116" i="1" s="1"/>
  <c r="R133" i="1"/>
  <c r="U133" i="1" s="1"/>
  <c r="R142" i="1"/>
  <c r="U142" i="1" s="1"/>
  <c r="R64" i="1"/>
  <c r="U64" i="1" s="1"/>
  <c r="R180" i="1"/>
  <c r="U180" i="1" s="1"/>
  <c r="R44" i="1"/>
  <c r="U44" i="1" s="1"/>
  <c r="R7" i="1"/>
  <c r="U7" i="1" s="1"/>
  <c r="R99" i="1"/>
  <c r="U99" i="1" s="1"/>
  <c r="R15" i="1"/>
  <c r="U15" i="1" s="1"/>
  <c r="R136" i="1"/>
  <c r="U136" i="1" s="1"/>
  <c r="R5" i="1"/>
  <c r="U5" i="1" s="1"/>
  <c r="R115" i="1"/>
  <c r="U115" i="1" s="1"/>
  <c r="R104" i="1"/>
  <c r="U104" i="1" s="1"/>
  <c r="R79" i="1"/>
  <c r="U79" i="1" s="1"/>
  <c r="R96" i="1"/>
  <c r="U96" i="1" s="1"/>
  <c r="R68" i="1"/>
  <c r="U68" i="1" s="1"/>
  <c r="R157" i="1"/>
  <c r="U157" i="1" s="1"/>
  <c r="R9" i="1"/>
  <c r="U9" i="1" s="1"/>
  <c r="R41" i="1"/>
  <c r="U41" i="1" s="1"/>
  <c r="R6" i="1"/>
  <c r="U6" i="1" s="1"/>
  <c r="R37" i="1"/>
  <c r="U37" i="1" s="1"/>
  <c r="R11" i="1"/>
  <c r="U11" i="1" s="1"/>
  <c r="R110" i="1"/>
  <c r="U110" i="1" s="1"/>
  <c r="R121" i="1"/>
  <c r="U121" i="1" s="1"/>
  <c r="R86" i="1"/>
  <c r="U86" i="1" s="1"/>
  <c r="R94" i="1"/>
  <c r="U94" i="1" s="1"/>
  <c r="R49" i="1"/>
  <c r="U49" i="1" s="1"/>
  <c r="R10" i="1"/>
  <c r="U10" i="1" s="1"/>
  <c r="R21" i="1"/>
  <c r="U21" i="1" s="1"/>
  <c r="R76" i="1"/>
  <c r="U76" i="1" s="1"/>
  <c r="R174" i="1"/>
  <c r="U174" i="1" s="1"/>
  <c r="R33" i="1"/>
  <c r="U33" i="1" s="1"/>
  <c r="R46" i="1"/>
  <c r="U46" i="1" s="1"/>
  <c r="R12" i="1"/>
  <c r="U12" i="1" s="1"/>
  <c r="R25" i="1"/>
  <c r="U25" i="1" s="1"/>
  <c r="R8" i="1"/>
  <c r="U8" i="1" s="1"/>
  <c r="R48" i="1"/>
  <c r="U48" i="1" s="1"/>
  <c r="R101" i="1"/>
  <c r="U101" i="1" s="1"/>
  <c r="R55" i="1"/>
  <c r="U55" i="1" s="1"/>
  <c r="R71" i="1"/>
  <c r="U71" i="1" s="1"/>
  <c r="R42" i="1"/>
  <c r="U42" i="1" s="1"/>
  <c r="R75" i="1"/>
  <c r="U75" i="1" s="1"/>
  <c r="R87" i="1"/>
  <c r="U87" i="1" s="1"/>
  <c r="R103" i="1"/>
  <c r="U103" i="1" s="1"/>
  <c r="R29" i="1"/>
  <c r="U29" i="1" s="1"/>
  <c r="R39" i="1"/>
  <c r="U39" i="1" s="1"/>
  <c r="R66" i="1"/>
  <c r="U66" i="1" s="1"/>
  <c r="R100" i="1"/>
  <c r="U100" i="1" s="1"/>
  <c r="R126" i="1"/>
  <c r="U126" i="1" s="1"/>
  <c r="R179" i="1"/>
  <c r="U179" i="1" s="1"/>
  <c r="R164" i="1"/>
  <c r="U164" i="1" s="1"/>
  <c r="R69" i="1"/>
  <c r="U69" i="1" s="1"/>
  <c r="R185" i="1"/>
  <c r="U185" i="1" s="1"/>
  <c r="R45" i="1"/>
  <c r="U45" i="1" s="1"/>
  <c r="R30" i="1"/>
  <c r="U30" i="1" s="1"/>
  <c r="R51" i="1"/>
  <c r="U51" i="1" s="1"/>
  <c r="R54" i="1"/>
  <c r="U54" i="1" s="1"/>
  <c r="R14" i="1"/>
  <c r="U14" i="1" s="1"/>
  <c r="R13" i="1"/>
  <c r="U13" i="1" s="1"/>
  <c r="R128" i="1"/>
  <c r="U128" i="1" s="1"/>
  <c r="R150" i="1"/>
  <c r="U150" i="1" s="1"/>
  <c r="R62" i="1"/>
  <c r="U62" i="1" s="1"/>
  <c r="R173" i="1"/>
  <c r="U173" i="1" s="1"/>
  <c r="R95" i="1"/>
  <c r="U95" i="1" s="1"/>
  <c r="R57" i="1"/>
  <c r="U57" i="1" s="1"/>
  <c r="R137" i="1"/>
  <c r="U137" i="1" s="1"/>
  <c r="R145" i="1"/>
  <c r="U145" i="1" s="1"/>
  <c r="R127" i="1"/>
  <c r="U127" i="1" s="1"/>
  <c r="R58" i="1"/>
  <c r="U58" i="1" s="1"/>
  <c r="R84" i="1"/>
  <c r="U84" i="1" s="1"/>
  <c r="R153" i="1"/>
  <c r="U153" i="1" s="1"/>
  <c r="R91" i="1"/>
  <c r="U91" i="1" s="1"/>
  <c r="R119" i="1"/>
  <c r="U119" i="1" s="1"/>
  <c r="R125" i="1"/>
  <c r="U125" i="1" s="1"/>
  <c r="R81" i="1"/>
  <c r="U81" i="1" s="1"/>
  <c r="R61" i="1"/>
  <c r="U61" i="1" s="1"/>
  <c r="R181" i="1"/>
  <c r="U181" i="1" s="1"/>
  <c r="R129" i="1"/>
  <c r="U129" i="1" s="1"/>
  <c r="R40" i="1"/>
  <c r="U40" i="1" s="1"/>
  <c r="R152" i="1"/>
  <c r="U152" i="1" s="1"/>
  <c r="R151" i="1"/>
  <c r="U151" i="1" s="1"/>
  <c r="R19" i="1"/>
  <c r="U19" i="1" s="1"/>
  <c r="R92" i="1"/>
  <c r="U92" i="1" s="1"/>
  <c r="R47" i="1"/>
  <c r="U47" i="1" s="1"/>
  <c r="R16" i="1"/>
  <c r="U16" i="1" s="1"/>
  <c r="R124" i="1"/>
  <c r="U124" i="1" s="1"/>
  <c r="R80" i="1"/>
  <c r="U80" i="1" s="1"/>
  <c r="R52" i="1"/>
  <c r="U52" i="1" s="1"/>
  <c r="R53" i="1"/>
  <c r="U53" i="1" s="1"/>
  <c r="R183" i="1"/>
  <c r="U183" i="1" s="1"/>
  <c r="R186" i="1"/>
  <c r="U186" i="1" s="1"/>
  <c r="R123" i="1"/>
  <c r="U123" i="1" s="1"/>
  <c r="R105" i="1"/>
  <c r="U105" i="1" s="1"/>
  <c r="R132" i="1"/>
  <c r="U132" i="1" s="1"/>
  <c r="R93" i="1"/>
  <c r="U93" i="1" s="1"/>
  <c r="R177" i="1"/>
  <c r="U177" i="1" s="1"/>
  <c r="R35" i="1"/>
  <c r="U35" i="1" s="1"/>
  <c r="R144" i="1"/>
  <c r="U144" i="1" s="1"/>
  <c r="R148" i="1"/>
  <c r="U148" i="1" s="1"/>
  <c r="R85" i="1"/>
  <c r="U85" i="1" s="1"/>
  <c r="R154" i="1"/>
  <c r="U154" i="1" s="1"/>
  <c r="R170" i="1"/>
  <c r="U170" i="1" s="1"/>
  <c r="R140" i="1"/>
  <c r="U140" i="1" s="1"/>
  <c r="R169" i="1"/>
  <c r="U169" i="1" s="1"/>
  <c r="R134" i="1"/>
  <c r="U134" i="1" s="1"/>
  <c r="R187" i="1"/>
  <c r="U187" i="1" s="1"/>
  <c r="R43" i="1"/>
  <c r="U43" i="1" s="1"/>
  <c r="R122" i="1"/>
  <c r="U122" i="1" s="1"/>
  <c r="R111" i="1"/>
  <c r="U111" i="1" s="1"/>
  <c r="R182" i="1"/>
  <c r="U182" i="1" s="1"/>
  <c r="R188" i="1"/>
  <c r="U188" i="1" s="1"/>
  <c r="R171" i="1"/>
  <c r="U171" i="1" s="1"/>
  <c r="R155" i="1"/>
  <c r="U155" i="1" s="1"/>
  <c r="R131" i="1"/>
  <c r="U131" i="1" s="1"/>
  <c r="R167" i="1"/>
  <c r="U167" i="1" s="1"/>
  <c r="R166" i="1"/>
  <c r="U166" i="1" s="1"/>
  <c r="R162" i="1"/>
  <c r="U162" i="1" s="1"/>
  <c r="R89" i="1"/>
  <c r="U89" i="1" s="1"/>
  <c r="R3" i="1"/>
  <c r="U3" i="1" s="1"/>
  <c r="R20" i="1"/>
  <c r="U20" i="1" s="1"/>
  <c r="R2" i="1"/>
  <c r="U2" i="1" s="1"/>
  <c r="R36" i="1"/>
  <c r="U36" i="1" s="1"/>
  <c r="R24" i="1"/>
  <c r="U24" i="1" s="1"/>
  <c r="R23" i="1"/>
  <c r="U23" i="1" s="1"/>
  <c r="R4" i="1"/>
  <c r="U4" i="1" s="1"/>
  <c r="R27" i="1"/>
  <c r="U27" i="1" s="1"/>
  <c r="R22" i="1"/>
  <c r="U22" i="1" s="1"/>
  <c r="R26" i="1"/>
  <c r="U26" i="1" s="1"/>
  <c r="R38" i="1"/>
  <c r="U38" i="1" s="1"/>
  <c r="R72" i="1"/>
  <c r="U72" i="1" s="1"/>
  <c r="R34" i="1"/>
  <c r="U34" i="1" s="1"/>
  <c r="R17" i="1"/>
  <c r="U17" i="1" s="1"/>
  <c r="R98" i="1"/>
  <c r="U98" i="1" s="1"/>
  <c r="R83" i="1"/>
  <c r="U83" i="1" s="1"/>
  <c r="R156" i="1"/>
  <c r="U156" i="1" s="1"/>
  <c r="R102" i="1"/>
  <c r="U102" i="1" s="1"/>
  <c r="R161" i="1"/>
  <c r="U161" i="1" s="1"/>
  <c r="R178" i="1"/>
  <c r="U178" i="1" s="1"/>
  <c r="R146" i="1"/>
  <c r="U146" i="1" s="1"/>
  <c r="R135" i="1"/>
  <c r="U135" i="1" s="1"/>
  <c r="R120" i="1"/>
  <c r="U120" i="1" s="1"/>
  <c r="R172" i="1"/>
  <c r="U172" i="1" s="1"/>
  <c r="R163" i="1"/>
  <c r="U163" i="1" s="1"/>
  <c r="R108" i="1"/>
  <c r="U108" i="1" s="1"/>
  <c r="R63" i="1"/>
  <c r="U63" i="1" s="1"/>
  <c r="R176" i="1"/>
  <c r="U176" i="1" s="1"/>
  <c r="R160" i="1"/>
  <c r="U160" i="1" s="1"/>
  <c r="R97" i="1"/>
  <c r="U97" i="1" s="1"/>
  <c r="R73" i="1"/>
  <c r="U73" i="1" s="1"/>
  <c r="R107" i="1"/>
  <c r="U107" i="1" s="1"/>
  <c r="R147" i="1"/>
  <c r="U147" i="1" s="1"/>
  <c r="R18" i="1"/>
  <c r="U18" i="1" s="1"/>
  <c r="R77" i="1"/>
  <c r="U77" i="1" s="1"/>
  <c r="R159" i="1"/>
  <c r="U159" i="1" s="1"/>
  <c r="R141" i="1"/>
  <c r="U141" i="1" s="1"/>
  <c r="R143" i="1"/>
  <c r="U143" i="1" s="1"/>
  <c r="R168" i="1"/>
  <c r="U168" i="1" s="1"/>
  <c r="R67" i="1"/>
  <c r="U67" i="1" s="1"/>
  <c r="R65" i="1"/>
  <c r="U65" i="1" s="1"/>
  <c r="R60" i="1"/>
  <c r="U60" i="1" s="1"/>
  <c r="R158" i="1"/>
  <c r="U158" i="1" s="1"/>
  <c r="R88" i="1"/>
  <c r="U88" i="1" s="1"/>
  <c r="R149" i="1"/>
  <c r="U149" i="1" s="1"/>
  <c r="R32" i="1"/>
  <c r="U32" i="1" s="1"/>
  <c r="R184" i="1"/>
  <c r="U184" i="1" s="1"/>
  <c r="R175" i="1"/>
  <c r="U175" i="1" s="1"/>
  <c r="R138" i="1"/>
  <c r="U138" i="1" s="1"/>
  <c r="R114" i="1"/>
  <c r="U114" i="1" s="1"/>
  <c r="R28" i="1"/>
  <c r="U28" i="1" s="1"/>
  <c r="R74" i="1"/>
  <c r="U74" i="1" s="1"/>
  <c r="R112" i="1"/>
  <c r="U112" i="1" s="1"/>
  <c r="R90" i="1"/>
  <c r="U90" i="1" s="1"/>
  <c r="R130" i="1"/>
  <c r="U130" i="1" s="1"/>
  <c r="R59" i="1"/>
  <c r="U59" i="1" s="1"/>
  <c r="R106" i="1"/>
  <c r="U106" i="1" s="1"/>
  <c r="R56" i="1"/>
  <c r="U56" i="1" s="1"/>
  <c r="R50" i="1"/>
  <c r="U50" i="1" s="1"/>
  <c r="R139" i="1"/>
  <c r="U139" i="1" s="1"/>
  <c r="R82" i="1"/>
  <c r="U82" i="1" s="1"/>
  <c r="R165" i="1"/>
  <c r="U165" i="1" s="1"/>
  <c r="H108" i="1"/>
  <c r="G108" i="1"/>
  <c r="T167" i="1" l="1"/>
  <c r="T43" i="1"/>
  <c r="T148" i="1"/>
  <c r="T186" i="1"/>
  <c r="T92" i="1"/>
  <c r="T81" i="1"/>
  <c r="T145" i="1"/>
  <c r="T13" i="1"/>
  <c r="T164" i="1"/>
  <c r="T87" i="1"/>
  <c r="T25" i="1"/>
  <c r="T49" i="1"/>
  <c r="T41" i="1"/>
  <c r="T115" i="1"/>
  <c r="T64" i="1"/>
  <c r="T117" i="1"/>
  <c r="T50" i="1"/>
  <c r="T178" i="1"/>
  <c r="T130" i="1"/>
  <c r="T23" i="1"/>
  <c r="T97" i="1"/>
  <c r="T32" i="1"/>
  <c r="T72" i="1"/>
  <c r="T131" i="1"/>
  <c r="T187" i="1"/>
  <c r="T144" i="1"/>
  <c r="T183" i="1"/>
  <c r="T19" i="1"/>
  <c r="T125" i="1"/>
  <c r="T137" i="1"/>
  <c r="T14" i="1"/>
  <c r="T179" i="1"/>
  <c r="T75" i="1"/>
  <c r="T12" i="1"/>
  <c r="T94" i="1"/>
  <c r="T9" i="1"/>
  <c r="T5" i="1"/>
  <c r="T142" i="1"/>
  <c r="T109" i="1"/>
  <c r="T38" i="1"/>
  <c r="T106" i="1"/>
  <c r="T27" i="1"/>
  <c r="T24" i="1"/>
  <c r="T114" i="1"/>
  <c r="T82" i="1"/>
  <c r="T60" i="1"/>
  <c r="T155" i="1"/>
  <c r="T134" i="1"/>
  <c r="T35" i="1"/>
  <c r="T53" i="1"/>
  <c r="T151" i="1"/>
  <c r="T119" i="1"/>
  <c r="T57" i="1"/>
  <c r="T54" i="1"/>
  <c r="T126" i="1"/>
  <c r="T42" i="1"/>
  <c r="T46" i="1"/>
  <c r="T86" i="1"/>
  <c r="T113" i="1"/>
  <c r="T136" i="1"/>
  <c r="T133" i="1"/>
  <c r="T168" i="1"/>
  <c r="T26" i="1"/>
  <c r="T22" i="1"/>
  <c r="T156" i="1"/>
  <c r="T36" i="1"/>
  <c r="T138" i="1"/>
  <c r="T2" i="1"/>
  <c r="T20" i="1"/>
  <c r="T171" i="1"/>
  <c r="T169" i="1"/>
  <c r="T177" i="1"/>
  <c r="T52" i="1"/>
  <c r="T152" i="1"/>
  <c r="T91" i="1"/>
  <c r="T95" i="1"/>
  <c r="T51" i="1"/>
  <c r="T100" i="1"/>
  <c r="T71" i="1"/>
  <c r="T33" i="1"/>
  <c r="T121" i="1"/>
  <c r="T157" i="1"/>
  <c r="T15" i="1"/>
  <c r="T116" i="1"/>
  <c r="T143" i="1"/>
  <c r="T159" i="1"/>
  <c r="T59" i="1"/>
  <c r="T107" i="1"/>
  <c r="T73" i="1"/>
  <c r="T160" i="1"/>
  <c r="T63" i="1"/>
  <c r="T139" i="1"/>
  <c r="T188" i="1"/>
  <c r="T140" i="1"/>
  <c r="T93" i="1"/>
  <c r="T80" i="1"/>
  <c r="T40" i="1"/>
  <c r="T153" i="1"/>
  <c r="T173" i="1"/>
  <c r="T30" i="1"/>
  <c r="T66" i="1"/>
  <c r="T55" i="1"/>
  <c r="T174" i="1"/>
  <c r="T110" i="1"/>
  <c r="T68" i="1"/>
  <c r="T99" i="1"/>
  <c r="T31" i="1"/>
  <c r="T163" i="1"/>
  <c r="T77" i="1"/>
  <c r="T161" i="1"/>
  <c r="T90" i="1"/>
  <c r="T17" i="1"/>
  <c r="T175" i="1"/>
  <c r="T149" i="1"/>
  <c r="T65" i="1"/>
  <c r="T89" i="1"/>
  <c r="T182" i="1"/>
  <c r="T170" i="1"/>
  <c r="T132" i="1"/>
  <c r="T124" i="1"/>
  <c r="T129" i="1"/>
  <c r="T84" i="1"/>
  <c r="T62" i="1"/>
  <c r="T45" i="1"/>
  <c r="T39" i="1"/>
  <c r="T101" i="1"/>
  <c r="T76" i="1"/>
  <c r="T11" i="1"/>
  <c r="T96" i="1"/>
  <c r="T7" i="1"/>
  <c r="T118" i="1"/>
  <c r="T172" i="1"/>
  <c r="T56" i="1"/>
  <c r="T18" i="1"/>
  <c r="T83" i="1"/>
  <c r="T112" i="1"/>
  <c r="T176" i="1"/>
  <c r="T88" i="1"/>
  <c r="T67" i="1"/>
  <c r="T162" i="1"/>
  <c r="T111" i="1"/>
  <c r="T154" i="1"/>
  <c r="T105" i="1"/>
  <c r="T16" i="1"/>
  <c r="T181" i="1"/>
  <c r="T58" i="1"/>
  <c r="T150" i="1"/>
  <c r="T185" i="1"/>
  <c r="T29" i="1"/>
  <c r="T48" i="1"/>
  <c r="T21" i="1"/>
  <c r="T37" i="1"/>
  <c r="T79" i="1"/>
  <c r="T44" i="1"/>
  <c r="T70" i="1"/>
  <c r="T120" i="1"/>
  <c r="T135" i="1"/>
  <c r="T147" i="1"/>
  <c r="T4" i="1"/>
  <c r="T74" i="1"/>
  <c r="T165" i="1"/>
  <c r="T158" i="1"/>
  <c r="T3" i="1"/>
  <c r="T166" i="1"/>
  <c r="T122" i="1"/>
  <c r="T85" i="1"/>
  <c r="T123" i="1"/>
  <c r="T47" i="1"/>
  <c r="T61" i="1"/>
  <c r="T127" i="1"/>
  <c r="T128" i="1"/>
  <c r="T69" i="1"/>
  <c r="T103" i="1"/>
  <c r="T8" i="1"/>
  <c r="T10" i="1"/>
  <c r="T6" i="1"/>
  <c r="T104" i="1"/>
  <c r="T180" i="1"/>
  <c r="T78" i="1"/>
  <c r="T141" i="1"/>
  <c r="T146" i="1"/>
  <c r="T102" i="1"/>
  <c r="T98" i="1"/>
  <c r="T28" i="1"/>
  <c r="T184" i="1"/>
  <c r="T34" i="1"/>
  <c r="T108" i="1"/>
  <c r="S167" i="1"/>
  <c r="S43" i="1"/>
  <c r="S148" i="1"/>
  <c r="S186" i="1"/>
  <c r="S92" i="1"/>
  <c r="S81" i="1"/>
  <c r="S145" i="1"/>
  <c r="S13" i="1"/>
  <c r="S164" i="1"/>
  <c r="S87" i="1"/>
  <c r="S25" i="1"/>
  <c r="S49" i="1"/>
  <c r="S41" i="1"/>
  <c r="S115" i="1"/>
  <c r="S64" i="1"/>
  <c r="S117" i="1"/>
  <c r="S50" i="1"/>
  <c r="S178" i="1"/>
  <c r="S130" i="1"/>
  <c r="S23" i="1"/>
  <c r="S97" i="1"/>
  <c r="S32" i="1"/>
  <c r="S72" i="1"/>
  <c r="S131" i="1"/>
  <c r="S187" i="1"/>
  <c r="S144" i="1"/>
  <c r="S183" i="1"/>
  <c r="S19" i="1"/>
  <c r="S125" i="1"/>
  <c r="S137" i="1"/>
  <c r="S14" i="1"/>
  <c r="S179" i="1"/>
  <c r="S75" i="1"/>
  <c r="S12" i="1"/>
  <c r="S94" i="1"/>
  <c r="S9" i="1"/>
  <c r="S5" i="1"/>
  <c r="S142" i="1"/>
  <c r="S109" i="1"/>
  <c r="S38" i="1"/>
  <c r="S106" i="1"/>
  <c r="S27" i="1"/>
  <c r="S24" i="1"/>
  <c r="S114" i="1"/>
  <c r="S82" i="1"/>
  <c r="S60" i="1"/>
  <c r="S155" i="1"/>
  <c r="S134" i="1"/>
  <c r="S35" i="1"/>
  <c r="S53" i="1"/>
  <c r="S151" i="1"/>
  <c r="S119" i="1"/>
  <c r="S57" i="1"/>
  <c r="S54" i="1"/>
  <c r="S126" i="1"/>
  <c r="S42" i="1"/>
  <c r="S46" i="1"/>
  <c r="S86" i="1"/>
  <c r="S113" i="1"/>
  <c r="S136" i="1"/>
  <c r="S133" i="1"/>
  <c r="S168" i="1"/>
  <c r="S26" i="1"/>
  <c r="S22" i="1"/>
  <c r="S156" i="1"/>
  <c r="S36" i="1"/>
  <c r="S138" i="1"/>
  <c r="S2" i="1"/>
  <c r="S20" i="1"/>
  <c r="S171" i="1"/>
  <c r="S169" i="1"/>
  <c r="S177" i="1"/>
  <c r="S52" i="1"/>
  <c r="S152" i="1"/>
  <c r="S91" i="1"/>
  <c r="S95" i="1"/>
  <c r="S51" i="1"/>
  <c r="S100" i="1"/>
  <c r="S71" i="1"/>
  <c r="S33" i="1"/>
  <c r="S121" i="1"/>
  <c r="S157" i="1"/>
  <c r="S15" i="1"/>
  <c r="S116" i="1"/>
  <c r="S143" i="1"/>
  <c r="S159" i="1"/>
  <c r="S59" i="1"/>
  <c r="S107" i="1"/>
  <c r="S73" i="1"/>
  <c r="S160" i="1"/>
  <c r="S63" i="1"/>
  <c r="S139" i="1"/>
  <c r="S188" i="1"/>
  <c r="S140" i="1"/>
  <c r="S93" i="1"/>
  <c r="S80" i="1"/>
  <c r="S40" i="1"/>
  <c r="S153" i="1"/>
  <c r="S173" i="1"/>
  <c r="S30" i="1"/>
  <c r="S66" i="1"/>
  <c r="S55" i="1"/>
  <c r="S174" i="1"/>
  <c r="S110" i="1"/>
  <c r="S68" i="1"/>
  <c r="S99" i="1"/>
  <c r="S31" i="1"/>
  <c r="S163" i="1"/>
  <c r="S77" i="1"/>
  <c r="S161" i="1"/>
  <c r="S90" i="1"/>
  <c r="S17" i="1"/>
  <c r="S175" i="1"/>
  <c r="S149" i="1"/>
  <c r="S65" i="1"/>
  <c r="S89" i="1"/>
  <c r="S182" i="1"/>
  <c r="S170" i="1"/>
  <c r="S132" i="1"/>
  <c r="S124" i="1"/>
  <c r="S129" i="1"/>
  <c r="S84" i="1"/>
  <c r="S62" i="1"/>
  <c r="S45" i="1"/>
  <c r="S39" i="1"/>
  <c r="S101" i="1"/>
  <c r="S76" i="1"/>
  <c r="S11" i="1"/>
  <c r="S96" i="1"/>
  <c r="S7" i="1"/>
  <c r="S118" i="1"/>
  <c r="S172" i="1"/>
  <c r="S56" i="1"/>
  <c r="S18" i="1"/>
  <c r="S83" i="1"/>
  <c r="S112" i="1"/>
  <c r="S176" i="1"/>
  <c r="S88" i="1"/>
  <c r="S67" i="1"/>
  <c r="S162" i="1"/>
  <c r="S111" i="1"/>
  <c r="S154" i="1"/>
  <c r="S105" i="1"/>
  <c r="S16" i="1"/>
  <c r="S181" i="1"/>
  <c r="S58" i="1"/>
  <c r="S150" i="1"/>
  <c r="S185" i="1"/>
  <c r="S29" i="1"/>
  <c r="S48" i="1"/>
  <c r="S21" i="1"/>
  <c r="S37" i="1"/>
  <c r="S79" i="1"/>
  <c r="S44" i="1"/>
  <c r="S70" i="1"/>
  <c r="S120" i="1"/>
  <c r="S135" i="1"/>
  <c r="S147" i="1"/>
  <c r="S4" i="1"/>
  <c r="S74" i="1"/>
  <c r="S165" i="1"/>
  <c r="S158" i="1"/>
  <c r="S3" i="1"/>
  <c r="S166" i="1"/>
  <c r="S122" i="1"/>
  <c r="S85" i="1"/>
  <c r="S123" i="1"/>
  <c r="S47" i="1"/>
  <c r="S61" i="1"/>
  <c r="S127" i="1"/>
  <c r="S128" i="1"/>
  <c r="S69" i="1"/>
  <c r="S103" i="1"/>
  <c r="S8" i="1"/>
  <c r="S10" i="1"/>
  <c r="S6" i="1"/>
  <c r="S104" i="1"/>
  <c r="S180" i="1"/>
  <c r="S78" i="1"/>
  <c r="S141" i="1"/>
  <c r="S146" i="1"/>
  <c r="S102" i="1"/>
  <c r="S98" i="1"/>
  <c r="S28" i="1"/>
  <c r="S184" i="1"/>
  <c r="S34" i="1"/>
  <c r="S108" i="1"/>
</calcChain>
</file>

<file path=xl/sharedStrings.xml><?xml version="1.0" encoding="utf-8"?>
<sst xmlns="http://schemas.openxmlformats.org/spreadsheetml/2006/main" count="957" uniqueCount="270">
  <si>
    <t>Abdumalik, Zhansaya</t>
  </si>
  <si>
    <t>KAZ</t>
  </si>
  <si>
    <t>Arabidze, Meri</t>
  </si>
  <si>
    <t>GEO</t>
  </si>
  <si>
    <t>Artemiev, Vladislav</t>
  </si>
  <si>
    <t>RUS</t>
  </si>
  <si>
    <t>Badelka, Olga</t>
  </si>
  <si>
    <t>FID</t>
  </si>
  <si>
    <t>Dubov, Daniil</t>
  </si>
  <si>
    <t>Duda, Jan-Krzysztof</t>
  </si>
  <si>
    <t>POL</t>
  </si>
  <si>
    <t>Efroimski, Marsel</t>
  </si>
  <si>
    <t>ISR</t>
  </si>
  <si>
    <t>Erigaisi Arjun</t>
  </si>
  <si>
    <t>IND</t>
  </si>
  <si>
    <t>Fedoseev, Vladimir</t>
  </si>
  <si>
    <t>Firouzja, Alireza</t>
  </si>
  <si>
    <t>FRA</t>
  </si>
  <si>
    <t>Giri, Anish</t>
  </si>
  <si>
    <t>NED</t>
  </si>
  <si>
    <t>Goryachkina, Aleksandra</t>
  </si>
  <si>
    <t>Guo, Qi</t>
  </si>
  <si>
    <t>CHN</t>
  </si>
  <si>
    <t>Hou, Yifan</t>
  </si>
  <si>
    <t>Kashlinskaya, Alina</t>
  </si>
  <si>
    <t>Khademalsharieh, Sarasadat</t>
  </si>
  <si>
    <t>IRI</t>
  </si>
  <si>
    <t>Lei, Tingjie</t>
  </si>
  <si>
    <t>Maghsoodloo, Parham</t>
  </si>
  <si>
    <t>Maltsevskaya, Aleksandra</t>
  </si>
  <si>
    <t>Mammadzada, Gunay</t>
  </si>
  <si>
    <t>AZE</t>
  </si>
  <si>
    <t>Martirosyan, Haik M.</t>
  </si>
  <si>
    <t>ARM</t>
  </si>
  <si>
    <t>Paikidze, Nazi</t>
  </si>
  <si>
    <t>USA</t>
  </si>
  <si>
    <t>Rapport, Richard</t>
  </si>
  <si>
    <t>ROU</t>
  </si>
  <si>
    <t>Saduakassova, Dinara</t>
  </si>
  <si>
    <t>Shuvalova, Polina</t>
  </si>
  <si>
    <t>Sjugirov, Sanan</t>
  </si>
  <si>
    <t>So, Wesley</t>
  </si>
  <si>
    <t>Tsolakidou, Stavroula</t>
  </si>
  <si>
    <t>GRE</t>
  </si>
  <si>
    <t>Vaishali, Rameshbabu</t>
  </si>
  <si>
    <t>Vidit, Santosh Gujrathi</t>
  </si>
  <si>
    <t>Wei, Yi</t>
  </si>
  <si>
    <t>Xiong, Jeffery</t>
  </si>
  <si>
    <t>Yu, Yangyi</t>
  </si>
  <si>
    <t>Zhu, Jiner</t>
  </si>
  <si>
    <t>rapid</t>
  </si>
  <si>
    <t>standard</t>
  </si>
  <si>
    <t>blitz</t>
  </si>
  <si>
    <t>gender</t>
  </si>
  <si>
    <t>Female</t>
  </si>
  <si>
    <t>Male</t>
  </si>
  <si>
    <t>continent</t>
  </si>
  <si>
    <t>AMERICA</t>
  </si>
  <si>
    <t>EUROPE</t>
  </si>
  <si>
    <t>ASIA</t>
  </si>
  <si>
    <t>FIDE</t>
  </si>
  <si>
    <t>age</t>
  </si>
  <si>
    <t>Wafa, Shrook</t>
  </si>
  <si>
    <t>EGY</t>
  </si>
  <si>
    <t>AFRICA</t>
  </si>
  <si>
    <t>Mona, Khaled</t>
  </si>
  <si>
    <t>Wafa, Shahenda</t>
  </si>
  <si>
    <t>Moaataz, Ayah</t>
  </si>
  <si>
    <t>Nassr, Lina</t>
  </si>
  <si>
    <t>ALG</t>
  </si>
  <si>
    <t>ANG</t>
  </si>
  <si>
    <t>Yip, Carissa</t>
  </si>
  <si>
    <t>Cori T., Deysi</t>
  </si>
  <si>
    <t>PER</t>
  </si>
  <si>
    <t>Tokhirjonova, Gulrukhbegim</t>
  </si>
  <si>
    <t>Yu, Jennifer</t>
  </si>
  <si>
    <t>Castrillon Gomez, Melissa</t>
  </si>
  <si>
    <t>COL</t>
  </si>
  <si>
    <t>Padmini, Rout</t>
  </si>
  <si>
    <t>Osmak, Yuliia</t>
  </si>
  <si>
    <t>UKR</t>
  </si>
  <si>
    <t>Bulmaga, Irina</t>
  </si>
  <si>
    <t>Wagner, Dinara</t>
  </si>
  <si>
    <t>GER</t>
  </si>
  <si>
    <t>Heinemann, Josefine</t>
  </si>
  <si>
    <t>Fawzy, Adham</t>
  </si>
  <si>
    <t>Bellahcene, Bilel</t>
  </si>
  <si>
    <t>Rakotomaharo, Fy Antenaina</t>
  </si>
  <si>
    <t>MAD</t>
  </si>
  <si>
    <t>Msellek, Ilyass</t>
  </si>
  <si>
    <t>MAR</t>
  </si>
  <si>
    <t>Ameir, Moheb</t>
  </si>
  <si>
    <t>Silva, David</t>
  </si>
  <si>
    <t>Niemann, Hans Moke</t>
  </si>
  <si>
    <t>Robson, Ray</t>
  </si>
  <si>
    <t>Sevian, Samuel</t>
  </si>
  <si>
    <t>Swiercz, Dariusz</t>
  </si>
  <si>
    <t>Martinez Alcantara, Jose Eduardo</t>
  </si>
  <si>
    <t>Naroditsky, Daniel</t>
  </si>
  <si>
    <t>Salem, A.R. Saleh</t>
  </si>
  <si>
    <t>UAE</t>
  </si>
  <si>
    <t>Brown</t>
  </si>
  <si>
    <t>Dark</t>
  </si>
  <si>
    <t>Blonde</t>
  </si>
  <si>
    <t>hair_color</t>
  </si>
  <si>
    <t>nation</t>
  </si>
  <si>
    <t>name</t>
  </si>
  <si>
    <t>best</t>
  </si>
  <si>
    <t>worst</t>
  </si>
  <si>
    <t>wp_win</t>
  </si>
  <si>
    <t>wp_draw</t>
  </si>
  <si>
    <t>wp_lose</t>
  </si>
  <si>
    <t>bp_win</t>
  </si>
  <si>
    <t>bp_draw</t>
  </si>
  <si>
    <t>bp_lose</t>
  </si>
  <si>
    <t>total_games</t>
  </si>
  <si>
    <t>pc_index</t>
  </si>
  <si>
    <t>Deac, Bogdan-Daniel</t>
  </si>
  <si>
    <t>Anton Guijarro, David</t>
  </si>
  <si>
    <t>ESP</t>
  </si>
  <si>
    <t>Predke, Alexandr</t>
  </si>
  <si>
    <t>SRB</t>
  </si>
  <si>
    <t>Shevchenko, Kirill</t>
  </si>
  <si>
    <t>Van Foreest, Jorden</t>
  </si>
  <si>
    <t>Moussard, Jules</t>
  </si>
  <si>
    <t>Donchenko, Alexander</t>
  </si>
  <si>
    <t>Grandelius, Nils</t>
  </si>
  <si>
    <t>SWE</t>
  </si>
  <si>
    <t>Bluebaum, Matthias</t>
  </si>
  <si>
    <t>Santos Latasa, Jaime</t>
  </si>
  <si>
    <t>Nguyen, Thai Dai Van</t>
  </si>
  <si>
    <t>CZE</t>
  </si>
  <si>
    <t>Nyzhnyk, Illya</t>
  </si>
  <si>
    <t>Grigoryan, Karen H.</t>
  </si>
  <si>
    <t>Gledura, Benjamin</t>
  </si>
  <si>
    <t>HUN</t>
  </si>
  <si>
    <t>Lagarde, Maxime</t>
  </si>
  <si>
    <t>Svane, Rasmus</t>
  </si>
  <si>
    <t>Bortnyk, Olexandr</t>
  </si>
  <si>
    <t>Bok, Benjamin</t>
  </si>
  <si>
    <t>Sargsyan, Shant</t>
  </si>
  <si>
    <t>Indjic, Aleksandar</t>
  </si>
  <si>
    <t>Kadric, Denis</t>
  </si>
  <si>
    <t>MNE</t>
  </si>
  <si>
    <t>Sanal, Vahap</t>
  </si>
  <si>
    <t>TUR</t>
  </si>
  <si>
    <t>Oparin, Grigoriy</t>
  </si>
  <si>
    <t>Liang, Awonder</t>
  </si>
  <si>
    <t>Cori, Jorge</t>
  </si>
  <si>
    <t>Pichot, Alan</t>
  </si>
  <si>
    <t>ARG</t>
  </si>
  <si>
    <t>Henriquez Villagra, Cristobal</t>
  </si>
  <si>
    <t>CHI</t>
  </si>
  <si>
    <t>Zherebukh, Yaroslav</t>
  </si>
  <si>
    <t>Supi, Luis Paulo</t>
  </si>
  <si>
    <t>BRA</t>
  </si>
  <si>
    <t>Albornoz Cabrera, Carlos Daniel</t>
  </si>
  <si>
    <t>CUB</t>
  </si>
  <si>
    <t>Vazquez, Guillermo</t>
  </si>
  <si>
    <t>PAR</t>
  </si>
  <si>
    <t>Quesada Perez, Luis Ernesto</t>
  </si>
  <si>
    <t>Jacobson, Brandon</t>
  </si>
  <si>
    <t>Perez Ponsa, Federico</t>
  </si>
  <si>
    <t>Valderrama Quiceno, Esteban Alb</t>
  </si>
  <si>
    <t>Rios, Cristhian Camilo</t>
  </si>
  <si>
    <t>Martinez Ramirez, Lennis</t>
  </si>
  <si>
    <t>Troff, Kayden</t>
  </si>
  <si>
    <t>Sosa, Tomas</t>
  </si>
  <si>
    <t>Sturt, Raven</t>
  </si>
  <si>
    <t>Tang, Andrew</t>
  </si>
  <si>
    <t>Holt, Conrad</t>
  </si>
  <si>
    <t>Salinas Herrera, Pablo</t>
  </si>
  <si>
    <t>Tabatabaei, M. Amin</t>
  </si>
  <si>
    <t>Narayanan.S.L</t>
  </si>
  <si>
    <t>Sethuraman, S.P.</t>
  </si>
  <si>
    <t>Idani, Pouya</t>
  </si>
  <si>
    <t>Yakubboev, Nodirbek</t>
  </si>
  <si>
    <t>UZB</t>
  </si>
  <si>
    <t>Karthikeyan, Murali</t>
  </si>
  <si>
    <t>Negi, Parimarjan</t>
  </si>
  <si>
    <t>Harsha Bharathakoti</t>
  </si>
  <si>
    <t>Aravindh, Chithambaram VR.</t>
  </si>
  <si>
    <t>Vakhidov, Jakhongir</t>
  </si>
  <si>
    <t>Vokhidov, Shamsiddin</t>
  </si>
  <si>
    <t>Puranik, Abhimanyu</t>
  </si>
  <si>
    <t>Lu, Shanglei</t>
  </si>
  <si>
    <t>Xu, Xiangyu</t>
  </si>
  <si>
    <t>Bai, Jinshi</t>
  </si>
  <si>
    <t>Urazayev, Arystanbek</t>
  </si>
  <si>
    <t>Xu, Yinglun</t>
  </si>
  <si>
    <t>Le, Tuan Minh</t>
  </si>
  <si>
    <t>VIE</t>
  </si>
  <si>
    <t>Ghosh, Diptayan</t>
  </si>
  <si>
    <t>Tan, Justin</t>
  </si>
  <si>
    <t>AUS</t>
  </si>
  <si>
    <t>Lorparizangeneh, Shahin</t>
  </si>
  <si>
    <t>Makhnev, Denis</t>
  </si>
  <si>
    <t>Mitrabha, Guha</t>
  </si>
  <si>
    <t>Kiolbasa, Oliwia</t>
  </si>
  <si>
    <t>Buksa, Nataliya</t>
  </si>
  <si>
    <t>Fataliyeva, Ulviyya</t>
  </si>
  <si>
    <t>Injac, Teodora</t>
  </si>
  <si>
    <t>Salimova, Nurgyul</t>
  </si>
  <si>
    <t>BUL</t>
  </si>
  <si>
    <t>Narva, Mai</t>
  </si>
  <si>
    <t>EST</t>
  </si>
  <si>
    <t>Sargsyan, Anna M.</t>
  </si>
  <si>
    <t>Beydullayeva, Govhar</t>
  </si>
  <si>
    <t>Shvayger, Yuliya</t>
  </si>
  <si>
    <t>Voit, Daria</t>
  </si>
  <si>
    <t>Balajayeva, Khanim</t>
  </si>
  <si>
    <t>Sieber, Fiona</t>
  </si>
  <si>
    <t>Goltseva, Ekaterina</t>
  </si>
  <si>
    <t>Brunello, Marina</t>
  </si>
  <si>
    <t>ITA</t>
  </si>
  <si>
    <t>Velikic, Adela</t>
  </si>
  <si>
    <t>Antova, Gabriela</t>
  </si>
  <si>
    <t>Obolentseva, Alexandra</t>
  </si>
  <si>
    <t>Cervantes Landeiro, Thalia</t>
  </si>
  <si>
    <t>Derakhshani, Dorsa</t>
  </si>
  <si>
    <t>Chumpitaz, Ann</t>
  </si>
  <si>
    <t>Alboredo, Julia</t>
  </si>
  <si>
    <t>Ouellet, Maili-Jade</t>
  </si>
  <si>
    <t>CAN</t>
  </si>
  <si>
    <t>Campos, Maria Jose</t>
  </si>
  <si>
    <t>Gomez Barrera, Javiera Belen</t>
  </si>
  <si>
    <t>Argote Heredia, Valentina</t>
  </si>
  <si>
    <t>Rodriguez Rueda, Paula Andrea</t>
  </si>
  <si>
    <t>Martinez, Ayelen</t>
  </si>
  <si>
    <t>Montilla Reyes, Jorcerys</t>
  </si>
  <si>
    <t>Librelato, Kathie Goulart</t>
  </si>
  <si>
    <t>Ortiz Verdezoto, Anahi</t>
  </si>
  <si>
    <t>ECU</t>
  </si>
  <si>
    <t>Cancio-Bello Ayes, Flavia</t>
  </si>
  <si>
    <t>Gutierrez Espinosa, Karen</t>
  </si>
  <si>
    <t>Fuentes Godoy, Lilia Ivonne</t>
  </si>
  <si>
    <t>MEX</t>
  </si>
  <si>
    <t>Vazquez Maccarini, Danitza</t>
  </si>
  <si>
    <t>PUR</t>
  </si>
  <si>
    <t>Besso, Guadalupe</t>
  </si>
  <si>
    <t>Pachon Gutierrez, Adriana Paola</t>
  </si>
  <si>
    <t>Hernandez Machado, Patricia M.</t>
  </si>
  <si>
    <t>Dominguez, Laura Lucia</t>
  </si>
  <si>
    <t>Vantika Agrawal</t>
  </si>
  <si>
    <t>Xiao, Yiyi</t>
  </si>
  <si>
    <t>Nomin-Erdene, Davaademberel</t>
  </si>
  <si>
    <t>MGL</t>
  </si>
  <si>
    <t>Aulia, Medina Warda</t>
  </si>
  <si>
    <t>INA</t>
  </si>
  <si>
    <t>Yakubbaeva, Nilufar</t>
  </si>
  <si>
    <t>Nandhidhaa, P V</t>
  </si>
  <si>
    <t>Zhai, Mo</t>
  </si>
  <si>
    <t>Vo, Thi Kim Phung</t>
  </si>
  <si>
    <t>Ni, Shiqun</t>
  </si>
  <si>
    <t>Alinasab, Mobina</t>
  </si>
  <si>
    <t>Priyanka Nutakki</t>
  </si>
  <si>
    <t>Munkhzul, Turmunkh</t>
  </si>
  <si>
    <t>Yan, Tianqi</t>
  </si>
  <si>
    <t>Ren, Xiaoyi</t>
  </si>
  <si>
    <t>Zhang, Lanlin</t>
  </si>
  <si>
    <t>Frayna, Janelle Mae</t>
  </si>
  <si>
    <t>PHI</t>
  </si>
  <si>
    <t>Enkhtuul, Altan-Ulzii</t>
  </si>
  <si>
    <t>Sihite, Chelsie Monica Ignesias</t>
  </si>
  <si>
    <t>Fronda, Jan Jodilyn</t>
  </si>
  <si>
    <t>Mendoza, Shania Mae</t>
  </si>
  <si>
    <t>Chitlange Sakshi</t>
  </si>
  <si>
    <t>win_rate</t>
  </si>
  <si>
    <t>lose_rate</t>
  </si>
  <si>
    <t>draw_rate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</si>
</sst>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Roboto"/>
    </font>
    <font>
      <sz val="12"/>
      <color theme="10"/>
      <name val="Roboto"/>
    </font>
    <font>
      <sz val="12"/>
      <color theme="8" tint="-0.499984740745262"/>
      <name val="Roboto"/>
    </font>
  </fonts>
  <fills count="3">
    <fill>
      <patternFill patternType="none"/>
    </fill>
    <fill>
      <patternFill patternType="gray125"/>
    </fill>
    <fill>
      <patternFill patternType="solid">
        <fgColor rgb="FFDFDFE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10" fontId="3" fillId="0" borderId="0" xfId="0" applyNumberFormat="1" applyFont="1"/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</cellXfs>
  <cellStyles count="2">
    <cellStyle name="Köprü" xfId="1" builtinId="8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Roboto"/>
        <scheme val="none"/>
      </font>
      <numFmt numFmtId="2" formatCode="0.00"/>
      <fill>
        <patternFill patternType="solid">
          <fgColor indexed="64"/>
          <bgColor rgb="FFDFDFE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Roboto"/>
        <scheme val="none"/>
      </font>
      <numFmt numFmtId="14" formatCode="0.00%"/>
      <fill>
        <patternFill patternType="solid">
          <fgColor indexed="64"/>
          <bgColor rgb="FFDFDFE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Roboto"/>
        <scheme val="none"/>
      </font>
      <numFmt numFmtId="14" formatCode="0.00%"/>
      <fill>
        <patternFill patternType="solid">
          <fgColor indexed="64"/>
          <bgColor rgb="FFDFDFE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Roboto"/>
        <scheme val="none"/>
      </font>
      <numFmt numFmtId="14" formatCode="0.00%"/>
      <fill>
        <patternFill patternType="solid">
          <fgColor indexed="64"/>
          <bgColor rgb="FFDFDFE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Roboto"/>
        <scheme val="none"/>
      </font>
      <numFmt numFmtId="0" formatCode="General"/>
      <fill>
        <patternFill patternType="solid">
          <fgColor indexed="64"/>
          <bgColor rgb="FFDFDFE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Roboto"/>
        <scheme val="none"/>
      </font>
      <fill>
        <patternFill patternType="solid">
          <fgColor indexed="64"/>
          <bgColor rgb="FFDFDFE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Roboto"/>
        <scheme val="none"/>
      </font>
      <fill>
        <patternFill patternType="solid">
          <fgColor indexed="64"/>
          <bgColor rgb="FFDFDFE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Roboto"/>
        <scheme val="none"/>
      </font>
      <fill>
        <patternFill patternType="solid">
          <fgColor indexed="64"/>
          <bgColor rgb="FFDFDFE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Roboto"/>
        <scheme val="none"/>
      </font>
      <fill>
        <patternFill patternType="solid">
          <fgColor indexed="64"/>
          <bgColor rgb="FFDFDFE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Roboto"/>
        <scheme val="none"/>
      </font>
      <fill>
        <patternFill patternType="solid">
          <fgColor indexed="64"/>
          <bgColor rgb="FFDFDFE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Roboto"/>
        <scheme val="none"/>
      </font>
      <fill>
        <patternFill patternType="solid">
          <fgColor indexed="64"/>
          <bgColor rgb="FFDFDFE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Roboto"/>
        <scheme val="none"/>
      </font>
      <fill>
        <patternFill patternType="solid">
          <fgColor indexed="64"/>
          <bgColor rgb="FFDFDFE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Roboto"/>
        <scheme val="none"/>
      </font>
      <fill>
        <patternFill patternType="solid">
          <fgColor indexed="64"/>
          <bgColor rgb="FFDFDFE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Roboto"/>
        <scheme val="none"/>
      </font>
      <fill>
        <patternFill patternType="solid">
          <fgColor indexed="64"/>
          <bgColor rgb="FFDFDFE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Roboto"/>
        <scheme val="none"/>
      </font>
      <numFmt numFmtId="0" formatCode="General"/>
      <fill>
        <patternFill patternType="solid">
          <fgColor indexed="64"/>
          <bgColor rgb="FFDFDFE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Roboto"/>
        <scheme val="none"/>
      </font>
      <fill>
        <patternFill patternType="solid">
          <fgColor indexed="64"/>
          <bgColor rgb="FFDFDFE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Roboto"/>
        <scheme val="none"/>
      </font>
      <fill>
        <patternFill patternType="solid">
          <fgColor indexed="64"/>
          <bgColor rgb="FFDFDFE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Roboto"/>
        <scheme val="none"/>
      </font>
      <fill>
        <patternFill patternType="solid">
          <fgColor indexed="64"/>
          <bgColor rgb="FFDFDFE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Roboto"/>
        <scheme val="none"/>
      </font>
      <fill>
        <patternFill patternType="solid">
          <fgColor indexed="64"/>
          <bgColor rgb="FFDFDFE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Roboto"/>
        <scheme val="none"/>
      </font>
      <fill>
        <patternFill patternType="solid">
          <fgColor indexed="64"/>
          <bgColor rgb="FFDFDFE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Robot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name val="Robot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4166"/>
        <name val="Roboto"/>
        <scheme val="none"/>
      </font>
      <fill>
        <patternFill patternType="solid">
          <fgColor indexed="64"/>
          <bgColor rgb="FFDFDFED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Roboto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31</xdr:row>
      <xdr:rowOff>0</xdr:rowOff>
    </xdr:from>
    <xdr:ext cx="190500" cy="190500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91DF0B14-6FFF-4F82-A96A-505A2E4E4CAF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5449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</xdr:row>
      <xdr:rowOff>9525</xdr:rowOff>
    </xdr:from>
    <xdr:ext cx="190500" cy="190500"/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018B230C-242C-4831-832B-30E90811248F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5649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</xdr:row>
      <xdr:rowOff>0</xdr:rowOff>
    </xdr:from>
    <xdr:ext cx="190500" cy="190500"/>
    <xdr:sp macro="" textlink="">
      <xdr:nvSpPr>
        <xdr:cNvPr id="64" name="AutoShape 3">
          <a:extLst>
            <a:ext uri="{FF2B5EF4-FFF2-40B4-BE49-F238E27FC236}">
              <a16:creationId xmlns:a16="http://schemas.microsoft.com/office/drawing/2014/main" id="{EC9A4C5D-EE08-4B3F-9151-E49E1EC04B60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8707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190500" cy="190500"/>
    <xdr:sp macro="" textlink="">
      <xdr:nvSpPr>
        <xdr:cNvPr id="65" name="AutoShape 4">
          <a:extLst>
            <a:ext uri="{FF2B5EF4-FFF2-40B4-BE49-F238E27FC236}">
              <a16:creationId xmlns:a16="http://schemas.microsoft.com/office/drawing/2014/main" id="{A3A3CA36-007B-47CE-8FA2-62BFE1593CF0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7926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38100</xdr:rowOff>
    </xdr:from>
    <xdr:ext cx="190500" cy="190500"/>
    <xdr:sp macro="" textlink="">
      <xdr:nvSpPr>
        <xdr:cNvPr id="66" name="AutoShape 5">
          <a:extLst>
            <a:ext uri="{FF2B5EF4-FFF2-40B4-BE49-F238E27FC236}">
              <a16:creationId xmlns:a16="http://schemas.microsoft.com/office/drawing/2014/main" id="{1F65A2D5-9548-4B7E-824F-3EC7A412712C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9488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47625</xdr:rowOff>
    </xdr:from>
    <xdr:ext cx="190500" cy="190500"/>
    <xdr:sp macro="" textlink="">
      <xdr:nvSpPr>
        <xdr:cNvPr id="67" name="AutoShape 6">
          <a:extLst>
            <a:ext uri="{FF2B5EF4-FFF2-40B4-BE49-F238E27FC236}">
              <a16:creationId xmlns:a16="http://schemas.microsoft.com/office/drawing/2014/main" id="{A3431C78-DE48-443B-891E-6C0F93FE919D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7021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190500" cy="190500"/>
    <xdr:sp macro="" textlink="">
      <xdr:nvSpPr>
        <xdr:cNvPr id="68" name="AutoShape 7">
          <a:extLst>
            <a:ext uri="{FF2B5EF4-FFF2-40B4-BE49-F238E27FC236}">
              <a16:creationId xmlns:a16="http://schemas.microsoft.com/office/drawing/2014/main" id="{5AE4E38E-6F13-4979-9664-7A4BF5E58B48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20021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66675</xdr:rowOff>
    </xdr:from>
    <xdr:ext cx="190500" cy="190500"/>
    <xdr:sp macro="" textlink="">
      <xdr:nvSpPr>
        <xdr:cNvPr id="69" name="AutoShape 8">
          <a:extLst>
            <a:ext uri="{FF2B5EF4-FFF2-40B4-BE49-F238E27FC236}">
              <a16:creationId xmlns:a16="http://schemas.microsoft.com/office/drawing/2014/main" id="{D42B5770-82F6-4DBD-91D1-BC2E15F8119D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4754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190500" cy="190500"/>
    <xdr:sp macro="" textlink="">
      <xdr:nvSpPr>
        <xdr:cNvPr id="70" name="AutoShape 9">
          <a:extLst>
            <a:ext uri="{FF2B5EF4-FFF2-40B4-BE49-F238E27FC236}">
              <a16:creationId xmlns:a16="http://schemas.microsoft.com/office/drawing/2014/main" id="{CCC7968F-EF13-4669-9175-DAC407EE74A1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9640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85725</xdr:rowOff>
    </xdr:from>
    <xdr:ext cx="190500" cy="190500"/>
    <xdr:sp macro="" textlink="">
      <xdr:nvSpPr>
        <xdr:cNvPr id="71" name="AutoShape 10">
          <a:extLst>
            <a:ext uri="{FF2B5EF4-FFF2-40B4-BE49-F238E27FC236}">
              <a16:creationId xmlns:a16="http://schemas.microsoft.com/office/drawing/2014/main" id="{02B1155E-DA8A-4086-968E-CF541E04361D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8583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</xdr:row>
      <xdr:rowOff>0</xdr:rowOff>
    </xdr:from>
    <xdr:ext cx="190500" cy="190500"/>
    <xdr:sp macro="" textlink="">
      <xdr:nvSpPr>
        <xdr:cNvPr id="72" name="AutoShape 11">
          <a:extLst>
            <a:ext uri="{FF2B5EF4-FFF2-40B4-BE49-F238E27FC236}">
              <a16:creationId xmlns:a16="http://schemas.microsoft.com/office/drawing/2014/main" id="{2FDC25CE-27AA-44FF-9726-6EE72A1A5999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8878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190500" cy="190500"/>
    <xdr:sp macro="" textlink="">
      <xdr:nvSpPr>
        <xdr:cNvPr id="73" name="AutoShape 12">
          <a:extLst>
            <a:ext uri="{FF2B5EF4-FFF2-40B4-BE49-F238E27FC236}">
              <a16:creationId xmlns:a16="http://schemas.microsoft.com/office/drawing/2014/main" id="{EBEA4FA4-8AFF-48ED-8EAF-77DA545F7617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487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19050</xdr:rowOff>
    </xdr:from>
    <xdr:ext cx="190500" cy="190500"/>
    <xdr:sp macro="" textlink="">
      <xdr:nvSpPr>
        <xdr:cNvPr id="74" name="AutoShape 13">
          <a:extLst>
            <a:ext uri="{FF2B5EF4-FFF2-40B4-BE49-F238E27FC236}">
              <a16:creationId xmlns:a16="http://schemas.microsoft.com/office/drawing/2014/main" id="{549A39EE-94AC-475A-849F-DA98C4319D00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7945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190500" cy="190500"/>
    <xdr:sp macro="" textlink="">
      <xdr:nvSpPr>
        <xdr:cNvPr id="75" name="AutoShape 14">
          <a:extLst>
            <a:ext uri="{FF2B5EF4-FFF2-40B4-BE49-F238E27FC236}">
              <a16:creationId xmlns:a16="http://schemas.microsoft.com/office/drawing/2014/main" id="{C6852A51-F518-4914-975A-9F788AE5A240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525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</xdr:row>
      <xdr:rowOff>0</xdr:rowOff>
    </xdr:from>
    <xdr:ext cx="190500" cy="190500"/>
    <xdr:sp macro="" textlink="">
      <xdr:nvSpPr>
        <xdr:cNvPr id="76" name="AutoShape 15">
          <a:extLst>
            <a:ext uri="{FF2B5EF4-FFF2-40B4-BE49-F238E27FC236}">
              <a16:creationId xmlns:a16="http://schemas.microsoft.com/office/drawing/2014/main" id="{EBF34956-8BD6-4925-BA43-953A685E1773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5640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</xdr:row>
      <xdr:rowOff>47625</xdr:rowOff>
    </xdr:from>
    <xdr:ext cx="190500" cy="190500"/>
    <xdr:sp macro="" textlink="">
      <xdr:nvSpPr>
        <xdr:cNvPr id="77" name="AutoShape 16">
          <a:extLst>
            <a:ext uri="{FF2B5EF4-FFF2-40B4-BE49-F238E27FC236}">
              <a16:creationId xmlns:a16="http://schemas.microsoft.com/office/drawing/2014/main" id="{118DC188-4822-451D-95CD-F10C8BFBCC35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4163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190500" cy="190500"/>
    <xdr:sp macro="" textlink="">
      <xdr:nvSpPr>
        <xdr:cNvPr id="78" name="AutoShape 17">
          <a:extLst>
            <a:ext uri="{FF2B5EF4-FFF2-40B4-BE49-F238E27FC236}">
              <a16:creationId xmlns:a16="http://schemas.microsoft.com/office/drawing/2014/main" id="{B5AE1C9C-1A20-4A56-B7ED-FF6B1EB10B5F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20021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190500" cy="190500"/>
    <xdr:sp macro="" textlink="">
      <xdr:nvSpPr>
        <xdr:cNvPr id="79" name="AutoShape 18">
          <a:extLst>
            <a:ext uri="{FF2B5EF4-FFF2-40B4-BE49-F238E27FC236}">
              <a16:creationId xmlns:a16="http://schemas.microsoft.com/office/drawing/2014/main" id="{B5CB645B-E2FD-44E7-8AF6-F653E1E08E1C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449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76200</xdr:rowOff>
    </xdr:from>
    <xdr:ext cx="190500" cy="190500"/>
    <xdr:sp macro="" textlink="">
      <xdr:nvSpPr>
        <xdr:cNvPr id="80" name="AutoShape 19">
          <a:extLst>
            <a:ext uri="{FF2B5EF4-FFF2-40B4-BE49-F238E27FC236}">
              <a16:creationId xmlns:a16="http://schemas.microsoft.com/office/drawing/2014/main" id="{ADCFCB75-AB6A-4D19-A6D5-92E63181E145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990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85725</xdr:rowOff>
    </xdr:from>
    <xdr:ext cx="190500" cy="190500"/>
    <xdr:sp macro="" textlink="">
      <xdr:nvSpPr>
        <xdr:cNvPr id="81" name="AutoShape 20">
          <a:extLst>
            <a:ext uri="{FF2B5EF4-FFF2-40B4-BE49-F238E27FC236}">
              <a16:creationId xmlns:a16="http://schemas.microsoft.com/office/drawing/2014/main" id="{26E48338-AEE4-4797-980B-A9859FB5C389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9726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</xdr:row>
      <xdr:rowOff>0</xdr:rowOff>
    </xdr:from>
    <xdr:ext cx="190500" cy="190500"/>
    <xdr:sp macro="" textlink="">
      <xdr:nvSpPr>
        <xdr:cNvPr id="82" name="AutoShape 21">
          <a:extLst>
            <a:ext uri="{FF2B5EF4-FFF2-40B4-BE49-F238E27FC236}">
              <a16:creationId xmlns:a16="http://schemas.microsoft.com/office/drawing/2014/main" id="{B2F34E8D-6CB5-4A15-AFF3-9538FF384FC4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5640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</xdr:row>
      <xdr:rowOff>0</xdr:rowOff>
    </xdr:from>
    <xdr:ext cx="190500" cy="190500"/>
    <xdr:sp macro="" textlink="">
      <xdr:nvSpPr>
        <xdr:cNvPr id="83" name="AutoShape 22">
          <a:extLst>
            <a:ext uri="{FF2B5EF4-FFF2-40B4-BE49-F238E27FC236}">
              <a16:creationId xmlns:a16="http://schemas.microsoft.com/office/drawing/2014/main" id="{6DB9405C-CF4A-4A97-95B4-2E455B6E74CF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5830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19050</xdr:rowOff>
    </xdr:from>
    <xdr:ext cx="190500" cy="190500"/>
    <xdr:sp macro="" textlink="">
      <xdr:nvSpPr>
        <xdr:cNvPr id="84" name="AutoShape 23">
          <a:extLst>
            <a:ext uri="{FF2B5EF4-FFF2-40B4-BE49-F238E27FC236}">
              <a16:creationId xmlns:a16="http://schemas.microsoft.com/office/drawing/2014/main" id="{245205B0-DA15-49B9-A7F7-F07ECC54939D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4516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190500" cy="190500"/>
    <xdr:sp macro="" textlink="">
      <xdr:nvSpPr>
        <xdr:cNvPr id="85" name="AutoShape 24">
          <a:extLst>
            <a:ext uri="{FF2B5EF4-FFF2-40B4-BE49-F238E27FC236}">
              <a16:creationId xmlns:a16="http://schemas.microsoft.com/office/drawing/2014/main" id="{37B0191A-0614-4B9E-A578-3F782837E7F2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4306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190500" cy="190500"/>
    <xdr:sp macro="" textlink="">
      <xdr:nvSpPr>
        <xdr:cNvPr id="86" name="AutoShape 25">
          <a:extLst>
            <a:ext uri="{FF2B5EF4-FFF2-40B4-BE49-F238E27FC236}">
              <a16:creationId xmlns:a16="http://schemas.microsoft.com/office/drawing/2014/main" id="{4493AB0E-62D2-4C62-B7F6-2AE1D644F807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487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47625</xdr:rowOff>
    </xdr:from>
    <xdr:ext cx="190500" cy="190500"/>
    <xdr:sp macro="" textlink="">
      <xdr:nvSpPr>
        <xdr:cNvPr id="87" name="AutoShape 26">
          <a:extLst>
            <a:ext uri="{FF2B5EF4-FFF2-40B4-BE49-F238E27FC236}">
              <a16:creationId xmlns:a16="http://schemas.microsoft.com/office/drawing/2014/main" id="{C2FB9487-4D31-47C4-BF8D-9D44E16EFCC6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20069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57150</xdr:rowOff>
    </xdr:from>
    <xdr:ext cx="190500" cy="190500"/>
    <xdr:sp macro="" textlink="">
      <xdr:nvSpPr>
        <xdr:cNvPr id="88" name="AutoShape 27">
          <a:extLst>
            <a:ext uri="{FF2B5EF4-FFF2-40B4-BE49-F238E27FC236}">
              <a16:creationId xmlns:a16="http://schemas.microsoft.com/office/drawing/2014/main" id="{7025A4CA-1289-4A9E-8421-B42FED455A93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7602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66675</xdr:rowOff>
    </xdr:from>
    <xdr:ext cx="190500" cy="190500"/>
    <xdr:sp macro="" textlink="">
      <xdr:nvSpPr>
        <xdr:cNvPr id="89" name="AutoShape 28">
          <a:extLst>
            <a:ext uri="{FF2B5EF4-FFF2-40B4-BE49-F238E27FC236}">
              <a16:creationId xmlns:a16="http://schemas.microsoft.com/office/drawing/2014/main" id="{663AE14B-2B5A-4F43-97F9-C3748020435F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5325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</xdr:row>
      <xdr:rowOff>76200</xdr:rowOff>
    </xdr:from>
    <xdr:ext cx="190500" cy="190500"/>
    <xdr:sp macro="" textlink="">
      <xdr:nvSpPr>
        <xdr:cNvPr id="90" name="AutoShape 29">
          <a:extLst>
            <a:ext uri="{FF2B5EF4-FFF2-40B4-BE49-F238E27FC236}">
              <a16:creationId xmlns:a16="http://schemas.microsoft.com/office/drawing/2014/main" id="{EC5B0765-E2E6-4952-9630-F23A5BECE97C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8954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</xdr:row>
      <xdr:rowOff>0</xdr:rowOff>
    </xdr:from>
    <xdr:ext cx="190500" cy="190500"/>
    <xdr:sp macro="" textlink="">
      <xdr:nvSpPr>
        <xdr:cNvPr id="91" name="AutoShape 30">
          <a:extLst>
            <a:ext uri="{FF2B5EF4-FFF2-40B4-BE49-F238E27FC236}">
              <a16:creationId xmlns:a16="http://schemas.microsoft.com/office/drawing/2014/main" id="{5EAF6420-26D4-47A7-AABB-6D48183E0E66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5154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</xdr:row>
      <xdr:rowOff>0</xdr:rowOff>
    </xdr:from>
    <xdr:ext cx="190500" cy="190500"/>
    <xdr:sp macro="" textlink="">
      <xdr:nvSpPr>
        <xdr:cNvPr id="92" name="AutoShape 31">
          <a:extLst>
            <a:ext uri="{FF2B5EF4-FFF2-40B4-BE49-F238E27FC236}">
              <a16:creationId xmlns:a16="http://schemas.microsoft.com/office/drawing/2014/main" id="{986373F3-84F3-4A69-9AE6-88C2B48A3843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6211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</xdr:row>
      <xdr:rowOff>9525</xdr:rowOff>
    </xdr:from>
    <xdr:ext cx="190500" cy="190500"/>
    <xdr:sp macro="" textlink="">
      <xdr:nvSpPr>
        <xdr:cNvPr id="93" name="AutoShape 32">
          <a:extLst>
            <a:ext uri="{FF2B5EF4-FFF2-40B4-BE49-F238E27FC236}">
              <a16:creationId xmlns:a16="http://schemas.microsoft.com/office/drawing/2014/main" id="{226BF1EA-DC94-4F64-8A1D-26743B26C8B5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5840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</xdr:row>
      <xdr:rowOff>19050</xdr:rowOff>
    </xdr:from>
    <xdr:ext cx="190500" cy="190500"/>
    <xdr:sp macro="" textlink="">
      <xdr:nvSpPr>
        <xdr:cNvPr id="94" name="AutoShape 33">
          <a:extLst>
            <a:ext uri="{FF2B5EF4-FFF2-40B4-BE49-F238E27FC236}">
              <a16:creationId xmlns:a16="http://schemas.microsoft.com/office/drawing/2014/main" id="{E6D0B546-96FA-464E-AC2A-B22F995E6E17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6802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28575</xdr:rowOff>
    </xdr:from>
    <xdr:ext cx="190500" cy="190500"/>
    <xdr:sp macro="" textlink="">
      <xdr:nvSpPr>
        <xdr:cNvPr id="95" name="AutoShape 34">
          <a:extLst>
            <a:ext uri="{FF2B5EF4-FFF2-40B4-BE49-F238E27FC236}">
              <a16:creationId xmlns:a16="http://schemas.microsoft.com/office/drawing/2014/main" id="{E1CCBD0C-2118-4AA8-9074-24AC9BE8D4DE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3763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38100</xdr:rowOff>
    </xdr:from>
    <xdr:ext cx="190500" cy="190500"/>
    <xdr:sp macro="" textlink="">
      <xdr:nvSpPr>
        <xdr:cNvPr id="96" name="AutoShape 35">
          <a:extLst>
            <a:ext uri="{FF2B5EF4-FFF2-40B4-BE49-F238E27FC236}">
              <a16:creationId xmlns:a16="http://schemas.microsoft.com/office/drawing/2014/main" id="{486ADCA8-526E-4D02-B9B4-93785498A419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6630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190500" cy="190500"/>
    <xdr:sp macro="" textlink="">
      <xdr:nvSpPr>
        <xdr:cNvPr id="97" name="AutoShape 36">
          <a:extLst>
            <a:ext uri="{FF2B5EF4-FFF2-40B4-BE49-F238E27FC236}">
              <a16:creationId xmlns:a16="http://schemas.microsoft.com/office/drawing/2014/main" id="{884A8845-9A33-4534-8DD3-27D483E4E7E0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20212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57150</xdr:rowOff>
    </xdr:from>
    <xdr:ext cx="190500" cy="190500"/>
    <xdr:sp macro="" textlink="">
      <xdr:nvSpPr>
        <xdr:cNvPr id="98" name="AutoShape 37">
          <a:extLst>
            <a:ext uri="{FF2B5EF4-FFF2-40B4-BE49-F238E27FC236}">
              <a16:creationId xmlns:a16="http://schemas.microsoft.com/office/drawing/2014/main" id="{26D8330C-28D7-4760-818D-B22E18636BCA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6459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</xdr:row>
      <xdr:rowOff>66675</xdr:rowOff>
    </xdr:from>
    <xdr:ext cx="190500" cy="190500"/>
    <xdr:sp macro="" textlink="">
      <xdr:nvSpPr>
        <xdr:cNvPr id="99" name="AutoShape 38">
          <a:extLst>
            <a:ext uri="{FF2B5EF4-FFF2-40B4-BE49-F238E27FC236}">
              <a16:creationId xmlns:a16="http://schemas.microsoft.com/office/drawing/2014/main" id="{0F8316EF-480D-4ACF-A42F-1E20726280EC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8373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0</xdr:rowOff>
    </xdr:from>
    <xdr:ext cx="190500" cy="190500"/>
    <xdr:sp macro="" textlink="">
      <xdr:nvSpPr>
        <xdr:cNvPr id="100" name="AutoShape 39">
          <a:extLst>
            <a:ext uri="{FF2B5EF4-FFF2-40B4-BE49-F238E27FC236}">
              <a16:creationId xmlns:a16="http://schemas.microsoft.com/office/drawing/2014/main" id="{5249FE49-8F63-4225-B33A-2E24560DDD4E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7354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</xdr:row>
      <xdr:rowOff>0</xdr:rowOff>
    </xdr:from>
    <xdr:ext cx="190500" cy="190500"/>
    <xdr:sp macro="" textlink="">
      <xdr:nvSpPr>
        <xdr:cNvPr id="101" name="AutoShape 40">
          <a:extLst>
            <a:ext uri="{FF2B5EF4-FFF2-40B4-BE49-F238E27FC236}">
              <a16:creationId xmlns:a16="http://schemas.microsoft.com/office/drawing/2014/main" id="{E6F0C601-F59C-4DBB-B2CE-2321C85D8F00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3925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190500" cy="190500"/>
    <xdr:sp macro="" textlink="">
      <xdr:nvSpPr>
        <xdr:cNvPr id="102" name="AutoShape 41">
          <a:extLst>
            <a:ext uri="{FF2B5EF4-FFF2-40B4-BE49-F238E27FC236}">
              <a16:creationId xmlns:a16="http://schemas.microsoft.com/office/drawing/2014/main" id="{A2A6F3AF-ECC8-4D5D-A609-5CCD92CA894A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6402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190500" cy="190500"/>
    <xdr:sp macro="" textlink="">
      <xdr:nvSpPr>
        <xdr:cNvPr id="103" name="AutoShape 42">
          <a:extLst>
            <a:ext uri="{FF2B5EF4-FFF2-40B4-BE49-F238E27FC236}">
              <a16:creationId xmlns:a16="http://schemas.microsoft.com/office/drawing/2014/main" id="{EE3405E8-C563-4B60-B962-BC1CFB7947AE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697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190500" cy="190500"/>
    <xdr:sp macro="" textlink="">
      <xdr:nvSpPr>
        <xdr:cNvPr id="104" name="AutoShape 43">
          <a:extLst>
            <a:ext uri="{FF2B5EF4-FFF2-40B4-BE49-F238E27FC236}">
              <a16:creationId xmlns:a16="http://schemas.microsoft.com/office/drawing/2014/main" id="{288ADCC2-FD13-416C-AFD7-11B0D49A5FD6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6021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28575</xdr:rowOff>
    </xdr:from>
    <xdr:ext cx="190500" cy="190500"/>
    <xdr:sp macro="" textlink="">
      <xdr:nvSpPr>
        <xdr:cNvPr id="105" name="AutoShape 44">
          <a:extLst>
            <a:ext uri="{FF2B5EF4-FFF2-40B4-BE49-F238E27FC236}">
              <a16:creationId xmlns:a16="http://schemas.microsoft.com/office/drawing/2014/main" id="{8B52F4CC-AC88-4ACB-9A60-90813D370BC2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6049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</xdr:row>
      <xdr:rowOff>0</xdr:rowOff>
    </xdr:from>
    <xdr:ext cx="190500" cy="190500"/>
    <xdr:sp macro="" textlink="">
      <xdr:nvSpPr>
        <xdr:cNvPr id="106" name="AutoShape 45">
          <a:extLst>
            <a:ext uri="{FF2B5EF4-FFF2-40B4-BE49-F238E27FC236}">
              <a16:creationId xmlns:a16="http://schemas.microsoft.com/office/drawing/2014/main" id="{E8EE796E-57E2-4038-8C9D-5E180B754010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3925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190500" cy="190500"/>
    <xdr:sp macro="" textlink="">
      <xdr:nvSpPr>
        <xdr:cNvPr id="107" name="AutoShape 46">
          <a:extLst>
            <a:ext uri="{FF2B5EF4-FFF2-40B4-BE49-F238E27FC236}">
              <a16:creationId xmlns:a16="http://schemas.microsoft.com/office/drawing/2014/main" id="{BD0CD361-ED44-4BF4-9CEB-06C0EAF0AC68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8116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57150</xdr:rowOff>
    </xdr:from>
    <xdr:ext cx="190500" cy="190500"/>
    <xdr:sp macro="" textlink="">
      <xdr:nvSpPr>
        <xdr:cNvPr id="108" name="AutoShape 47">
          <a:extLst>
            <a:ext uri="{FF2B5EF4-FFF2-40B4-BE49-F238E27FC236}">
              <a16:creationId xmlns:a16="http://schemas.microsoft.com/office/drawing/2014/main" id="{40AA1FD3-E36F-49AB-A755-BC0E87B30DD1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7792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</xdr:row>
      <xdr:rowOff>0</xdr:rowOff>
    </xdr:from>
    <xdr:ext cx="190500" cy="190500"/>
    <xdr:sp macro="" textlink="">
      <xdr:nvSpPr>
        <xdr:cNvPr id="109" name="AutoShape 48">
          <a:extLst>
            <a:ext uri="{FF2B5EF4-FFF2-40B4-BE49-F238E27FC236}">
              <a16:creationId xmlns:a16="http://schemas.microsoft.com/office/drawing/2014/main" id="{3F91DCC2-FECB-4128-8CCB-3C8515282180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6783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76200</xdr:rowOff>
    </xdr:from>
    <xdr:ext cx="190500" cy="190500"/>
    <xdr:sp macro="" textlink="">
      <xdr:nvSpPr>
        <xdr:cNvPr id="110" name="AutoShape 49">
          <a:extLst>
            <a:ext uri="{FF2B5EF4-FFF2-40B4-BE49-F238E27FC236}">
              <a16:creationId xmlns:a16="http://schemas.microsoft.com/office/drawing/2014/main" id="{E1E19EB2-BE6E-47A8-B189-AABABAE69C27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2028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85725</xdr:rowOff>
    </xdr:from>
    <xdr:ext cx="190500" cy="190500"/>
    <xdr:sp macro="" textlink="">
      <xdr:nvSpPr>
        <xdr:cNvPr id="111" name="AutoShape 50">
          <a:extLst>
            <a:ext uri="{FF2B5EF4-FFF2-40B4-BE49-F238E27FC236}">
              <a16:creationId xmlns:a16="http://schemas.microsoft.com/office/drawing/2014/main" id="{760A2E38-FC24-4BB7-BF62-B255E932E48C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7249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190500" cy="190500"/>
    <xdr:sp macro="" textlink="">
      <xdr:nvSpPr>
        <xdr:cNvPr id="112" name="AutoShape 51">
          <a:extLst>
            <a:ext uri="{FF2B5EF4-FFF2-40B4-BE49-F238E27FC236}">
              <a16:creationId xmlns:a16="http://schemas.microsoft.com/office/drawing/2014/main" id="{7CCB429B-0597-4FC2-B9DF-41071206699C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6021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96</xdr:row>
      <xdr:rowOff>0</xdr:rowOff>
    </xdr:from>
    <xdr:ext cx="190500" cy="190500"/>
    <xdr:sp macro="" textlink="">
      <xdr:nvSpPr>
        <xdr:cNvPr id="113" name="AutoShape 52">
          <a:extLst>
            <a:ext uri="{FF2B5EF4-FFF2-40B4-BE49-F238E27FC236}">
              <a16:creationId xmlns:a16="http://schemas.microsoft.com/office/drawing/2014/main" id="{D6FD40F6-D0E2-4BE3-96DF-36980D32B2DF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6783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19050</xdr:rowOff>
    </xdr:from>
    <xdr:ext cx="190500" cy="190500"/>
    <xdr:sp macro="" textlink="">
      <xdr:nvSpPr>
        <xdr:cNvPr id="114" name="AutoShape 53">
          <a:extLst>
            <a:ext uri="{FF2B5EF4-FFF2-40B4-BE49-F238E27FC236}">
              <a16:creationId xmlns:a16="http://schemas.microsoft.com/office/drawing/2014/main" id="{81489B78-0D68-47EC-95AB-C8289034F717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9278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</xdr:row>
      <xdr:rowOff>28575</xdr:rowOff>
    </xdr:from>
    <xdr:ext cx="190500" cy="190500"/>
    <xdr:sp macro="" textlink="">
      <xdr:nvSpPr>
        <xdr:cNvPr id="115" name="AutoShape 54">
          <a:extLst>
            <a:ext uri="{FF2B5EF4-FFF2-40B4-BE49-F238E27FC236}">
              <a16:creationId xmlns:a16="http://schemas.microsoft.com/office/drawing/2014/main" id="{CC4774AC-1263-4489-827D-DC5C5A48DFD9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39541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38100</xdr:rowOff>
    </xdr:from>
    <xdr:ext cx="190500" cy="190500"/>
    <xdr:sp macro="" textlink="">
      <xdr:nvSpPr>
        <xdr:cNvPr id="116" name="AutoShape 55">
          <a:extLst>
            <a:ext uri="{FF2B5EF4-FFF2-40B4-BE49-F238E27FC236}">
              <a16:creationId xmlns:a16="http://schemas.microsoft.com/office/drawing/2014/main" id="{0FEBF4ED-A0C7-4E65-8561-DDA97E1CE43E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8154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</xdr:row>
      <xdr:rowOff>0</xdr:rowOff>
    </xdr:from>
    <xdr:ext cx="190500" cy="190500"/>
    <xdr:sp macro="" textlink="">
      <xdr:nvSpPr>
        <xdr:cNvPr id="117" name="AutoShape 56">
          <a:extLst>
            <a:ext uri="{FF2B5EF4-FFF2-40B4-BE49-F238E27FC236}">
              <a16:creationId xmlns:a16="http://schemas.microsoft.com/office/drawing/2014/main" id="{5BBD653E-F597-4B92-B459-08EF5381C7EF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3925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57150</xdr:rowOff>
    </xdr:from>
    <xdr:ext cx="190500" cy="190500"/>
    <xdr:sp macro="" textlink="">
      <xdr:nvSpPr>
        <xdr:cNvPr id="118" name="AutoShape 57">
          <a:extLst>
            <a:ext uri="{FF2B5EF4-FFF2-40B4-BE49-F238E27FC236}">
              <a16:creationId xmlns:a16="http://schemas.microsoft.com/office/drawing/2014/main" id="{839DF9CF-6724-48A7-BBAD-CBDC5DCBFB92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7411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66675</xdr:rowOff>
    </xdr:from>
    <xdr:ext cx="190500" cy="190500"/>
    <xdr:sp macro="" textlink="">
      <xdr:nvSpPr>
        <xdr:cNvPr id="119" name="AutoShape 58">
          <a:extLst>
            <a:ext uri="{FF2B5EF4-FFF2-40B4-BE49-F238E27FC236}">
              <a16:creationId xmlns:a16="http://schemas.microsoft.com/office/drawing/2014/main" id="{9FECB9DF-0437-435F-A6C4-A26B4C4517DE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4373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76200</xdr:rowOff>
    </xdr:from>
    <xdr:ext cx="190500" cy="190500"/>
    <xdr:sp macro="" textlink="">
      <xdr:nvSpPr>
        <xdr:cNvPr id="120" name="AutoShape 59">
          <a:extLst>
            <a:ext uri="{FF2B5EF4-FFF2-40B4-BE49-F238E27FC236}">
              <a16:creationId xmlns:a16="http://schemas.microsoft.com/office/drawing/2014/main" id="{D23CDA70-F2ED-482A-A213-5DD760A1337B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4954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</xdr:row>
      <xdr:rowOff>85725</xdr:rowOff>
    </xdr:from>
    <xdr:ext cx="190500" cy="190500"/>
    <xdr:sp macro="" textlink="">
      <xdr:nvSpPr>
        <xdr:cNvPr id="121" name="AutoShape 60">
          <a:extLst>
            <a:ext uri="{FF2B5EF4-FFF2-40B4-BE49-F238E27FC236}">
              <a16:creationId xmlns:a16="http://schemas.microsoft.com/office/drawing/2014/main" id="{0DC0DF69-4085-4834-98DC-7B6806BC4A39}"/>
            </a:ext>
          </a:extLst>
        </xdr:cNvPr>
        <xdr:cNvSpPr>
          <a:spLocks noChangeAspect="1" noChangeArrowheads="1"/>
        </xdr:cNvSpPr>
      </xdr:nvSpPr>
      <xdr:spPr bwMode="auto">
        <a:xfrm>
          <a:off x="14935200" y="19154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85725</xdr:rowOff>
    </xdr:from>
    <xdr:ext cx="190500" cy="190500"/>
    <xdr:sp macro="" textlink="">
      <xdr:nvSpPr>
        <xdr:cNvPr id="2" name="AutoShape 10">
          <a:extLst>
            <a:ext uri="{FF2B5EF4-FFF2-40B4-BE49-F238E27FC236}">
              <a16:creationId xmlns:a16="http://schemas.microsoft.com/office/drawing/2014/main" id="{0FACF7C5-FA5C-4AD6-9235-1C08F90314FC}"/>
            </a:ext>
          </a:extLst>
        </xdr:cNvPr>
        <xdr:cNvSpPr>
          <a:spLocks noChangeAspect="1" noChangeArrowheads="1"/>
        </xdr:cNvSpPr>
      </xdr:nvSpPr>
      <xdr:spPr bwMode="auto">
        <a:xfrm>
          <a:off x="1590675" y="8848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37</xdr:row>
      <xdr:rowOff>0</xdr:rowOff>
    </xdr:from>
    <xdr:to>
      <xdr:col>1</xdr:col>
      <xdr:colOff>190500</xdr:colOff>
      <xdr:row>38</xdr:row>
      <xdr:rowOff>161728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8131F6-A38C-4840-A426-6F3659AF1D30}"/>
            </a:ext>
          </a:extLst>
        </xdr:cNvPr>
        <xdr:cNvSpPr>
          <a:spLocks noChangeAspect="1" noChangeArrowheads="1"/>
        </xdr:cNvSpPr>
      </xdr:nvSpPr>
      <xdr:spPr bwMode="auto">
        <a:xfrm>
          <a:off x="1590675" y="8963025"/>
          <a:ext cx="190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9525</xdr:rowOff>
    </xdr:from>
    <xdr:to>
      <xdr:col>1</xdr:col>
      <xdr:colOff>190500</xdr:colOff>
      <xdr:row>24</xdr:row>
      <xdr:rowOff>171256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E435EB06-A5BC-4427-AD1F-5931338E7564}"/>
            </a:ext>
          </a:extLst>
        </xdr:cNvPr>
        <xdr:cNvSpPr>
          <a:spLocks noChangeAspect="1" noChangeArrowheads="1"/>
        </xdr:cNvSpPr>
      </xdr:nvSpPr>
      <xdr:spPr bwMode="auto">
        <a:xfrm>
          <a:off x="1590675" y="9163050"/>
          <a:ext cx="190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19050</xdr:rowOff>
    </xdr:from>
    <xdr:to>
      <xdr:col>1</xdr:col>
      <xdr:colOff>190500</xdr:colOff>
      <xdr:row>26</xdr:row>
      <xdr:rowOff>171256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21CB022A-D531-4F02-921F-129DDB1F050C}"/>
            </a:ext>
          </a:extLst>
        </xdr:cNvPr>
        <xdr:cNvSpPr>
          <a:spLocks noChangeAspect="1" noChangeArrowheads="1"/>
        </xdr:cNvSpPr>
      </xdr:nvSpPr>
      <xdr:spPr bwMode="auto">
        <a:xfrm>
          <a:off x="1590675" y="9363075"/>
          <a:ext cx="190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28575</xdr:rowOff>
    </xdr:from>
    <xdr:to>
      <xdr:col>1</xdr:col>
      <xdr:colOff>190500</xdr:colOff>
      <xdr:row>36</xdr:row>
      <xdr:rowOff>180779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D77E90C0-9161-49B9-85A2-B80563FEC337}"/>
            </a:ext>
          </a:extLst>
        </xdr:cNvPr>
        <xdr:cNvSpPr>
          <a:spLocks noChangeAspect="1" noChangeArrowheads="1"/>
        </xdr:cNvSpPr>
      </xdr:nvSpPr>
      <xdr:spPr bwMode="auto">
        <a:xfrm>
          <a:off x="1590675" y="9563100"/>
          <a:ext cx="190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38100</xdr:rowOff>
    </xdr:from>
    <xdr:to>
      <xdr:col>1</xdr:col>
      <xdr:colOff>190500</xdr:colOff>
      <xdr:row>4</xdr:row>
      <xdr:rowOff>184666</xdr:rowOff>
    </xdr:to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B74C1EA7-212B-4FFA-82DA-386921A2C5AD}"/>
            </a:ext>
          </a:extLst>
        </xdr:cNvPr>
        <xdr:cNvSpPr>
          <a:spLocks noChangeAspect="1" noChangeArrowheads="1"/>
        </xdr:cNvSpPr>
      </xdr:nvSpPr>
      <xdr:spPr bwMode="auto">
        <a:xfrm>
          <a:off x="1590675" y="9763125"/>
          <a:ext cx="190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4</xdr:row>
      <xdr:rowOff>161728</xdr:rowOff>
    </xdr:to>
    <xdr:sp macro="" textlink="">
      <xdr:nvSpPr>
        <xdr:cNvPr id="8" name="AutoShape 6">
          <a:extLst>
            <a:ext uri="{FF2B5EF4-FFF2-40B4-BE49-F238E27FC236}">
              <a16:creationId xmlns:a16="http://schemas.microsoft.com/office/drawing/2014/main" id="{C87077F6-6E67-406A-A2FF-A86B9B65BCA8}"/>
            </a:ext>
          </a:extLst>
        </xdr:cNvPr>
        <xdr:cNvSpPr>
          <a:spLocks noChangeAspect="1" noChangeArrowheads="1"/>
        </xdr:cNvSpPr>
      </xdr:nvSpPr>
      <xdr:spPr bwMode="auto">
        <a:xfrm>
          <a:off x="1590675" y="9915525"/>
          <a:ext cx="190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5</xdr:row>
      <xdr:rowOff>132959</xdr:rowOff>
    </xdr:to>
    <xdr:sp macro="" textlink="">
      <xdr:nvSpPr>
        <xdr:cNvPr id="9" name="AutoShape 7">
          <a:extLst>
            <a:ext uri="{FF2B5EF4-FFF2-40B4-BE49-F238E27FC236}">
              <a16:creationId xmlns:a16="http://schemas.microsoft.com/office/drawing/2014/main" id="{07A4B779-64FE-40F2-96DD-D118CCD93437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0115550"/>
          <a:ext cx="190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4</xdr:row>
      <xdr:rowOff>161728</xdr:rowOff>
    </xdr:to>
    <xdr:sp macro="" textlink="">
      <xdr:nvSpPr>
        <xdr:cNvPr id="10" name="AutoShape 8">
          <a:extLst>
            <a:ext uri="{FF2B5EF4-FFF2-40B4-BE49-F238E27FC236}">
              <a16:creationId xmlns:a16="http://schemas.microsoft.com/office/drawing/2014/main" id="{415726AF-E79A-4F33-8AC6-7EEC22B3CD33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0315575"/>
          <a:ext cx="190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5</xdr:row>
      <xdr:rowOff>132959</xdr:rowOff>
    </xdr:to>
    <xdr:sp macro="" textlink="">
      <xdr:nvSpPr>
        <xdr:cNvPr id="11" name="AutoShape 9">
          <a:extLst>
            <a:ext uri="{FF2B5EF4-FFF2-40B4-BE49-F238E27FC236}">
              <a16:creationId xmlns:a16="http://schemas.microsoft.com/office/drawing/2014/main" id="{AADC986A-E94D-4B6E-85C0-3EB8DBD22CA9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0515600"/>
          <a:ext cx="190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4</xdr:row>
      <xdr:rowOff>161728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6D1A999E-49FF-40EE-89CF-EE458DA5FE72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0715625"/>
          <a:ext cx="190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5</xdr:row>
      <xdr:rowOff>132959</xdr:rowOff>
    </xdr:to>
    <xdr:sp macro="" textlink="">
      <xdr:nvSpPr>
        <xdr:cNvPr id="13" name="AutoShape 11">
          <a:extLst>
            <a:ext uri="{FF2B5EF4-FFF2-40B4-BE49-F238E27FC236}">
              <a16:creationId xmlns:a16="http://schemas.microsoft.com/office/drawing/2014/main" id="{2EF23E87-61E7-4067-98EB-23A7DE156EA3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0868025"/>
          <a:ext cx="190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171</xdr:row>
      <xdr:rowOff>9525</xdr:rowOff>
    </xdr:from>
    <xdr:to>
      <xdr:col>1</xdr:col>
      <xdr:colOff>190500</xdr:colOff>
      <xdr:row>172</xdr:row>
      <xdr:rowOff>171254</xdr:rowOff>
    </xdr:to>
    <xdr:sp macro="" textlink="">
      <xdr:nvSpPr>
        <xdr:cNvPr id="14" name="AutoShape 12">
          <a:extLst>
            <a:ext uri="{FF2B5EF4-FFF2-40B4-BE49-F238E27FC236}">
              <a16:creationId xmlns:a16="http://schemas.microsoft.com/office/drawing/2014/main" id="{25A11826-2926-45E8-A55E-3EB7F315A652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1068050"/>
          <a:ext cx="190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19050</xdr:rowOff>
    </xdr:from>
    <xdr:to>
      <xdr:col>1</xdr:col>
      <xdr:colOff>190500</xdr:colOff>
      <xdr:row>34</xdr:row>
      <xdr:rowOff>171256</xdr:rowOff>
    </xdr:to>
    <xdr:sp macro="" textlink="">
      <xdr:nvSpPr>
        <xdr:cNvPr id="15" name="AutoShape 13">
          <a:extLst>
            <a:ext uri="{FF2B5EF4-FFF2-40B4-BE49-F238E27FC236}">
              <a16:creationId xmlns:a16="http://schemas.microsoft.com/office/drawing/2014/main" id="{60C8F2B9-AA56-45A2-8604-5CD9816A0923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1268075"/>
          <a:ext cx="190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190500</xdr:colOff>
      <xdr:row>67</xdr:row>
      <xdr:rowOff>161731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FFAC4D5-4A7F-4B31-95B8-2B3E3F99BAAE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1468100"/>
          <a:ext cx="190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134</xdr:row>
      <xdr:rowOff>38100</xdr:rowOff>
    </xdr:from>
    <xdr:to>
      <xdr:col>1</xdr:col>
      <xdr:colOff>190500</xdr:colOff>
      <xdr:row>137</xdr:row>
      <xdr:rowOff>132767</xdr:rowOff>
    </xdr:to>
    <xdr:sp macro="" textlink="">
      <xdr:nvSpPr>
        <xdr:cNvPr id="17" name="AutoShape 15">
          <a:extLst>
            <a:ext uri="{FF2B5EF4-FFF2-40B4-BE49-F238E27FC236}">
              <a16:creationId xmlns:a16="http://schemas.microsoft.com/office/drawing/2014/main" id="{0F87F005-C4C0-432C-B7E7-B50F4902063A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1668125"/>
          <a:ext cx="1905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190500</xdr:colOff>
      <xdr:row>163</xdr:row>
      <xdr:rowOff>161731</xdr:rowOff>
    </xdr:to>
    <xdr:sp macro="" textlink="">
      <xdr:nvSpPr>
        <xdr:cNvPr id="18" name="AutoShape 16">
          <a:extLst>
            <a:ext uri="{FF2B5EF4-FFF2-40B4-BE49-F238E27FC236}">
              <a16:creationId xmlns:a16="http://schemas.microsoft.com/office/drawing/2014/main" id="{51F90D2B-B69C-428A-82AB-DF7084711303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1820525"/>
          <a:ext cx="190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9525</xdr:rowOff>
    </xdr:from>
    <xdr:to>
      <xdr:col>1</xdr:col>
      <xdr:colOff>190500</xdr:colOff>
      <xdr:row>73</xdr:row>
      <xdr:rowOff>142488</xdr:rowOff>
    </xdr:to>
    <xdr:sp macro="" textlink="">
      <xdr:nvSpPr>
        <xdr:cNvPr id="19" name="AutoShape 17">
          <a:extLst>
            <a:ext uri="{FF2B5EF4-FFF2-40B4-BE49-F238E27FC236}">
              <a16:creationId xmlns:a16="http://schemas.microsoft.com/office/drawing/2014/main" id="{37C9E5F9-D1A4-4EE8-87F3-EC5E9A4B4A54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2020550"/>
          <a:ext cx="190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106</xdr:row>
      <xdr:rowOff>19050</xdr:rowOff>
    </xdr:from>
    <xdr:to>
      <xdr:col>1</xdr:col>
      <xdr:colOff>190500</xdr:colOff>
      <xdr:row>109</xdr:row>
      <xdr:rowOff>123242</xdr:rowOff>
    </xdr:to>
    <xdr:sp macro="" textlink="">
      <xdr:nvSpPr>
        <xdr:cNvPr id="20" name="AutoShape 18">
          <a:extLst>
            <a:ext uri="{FF2B5EF4-FFF2-40B4-BE49-F238E27FC236}">
              <a16:creationId xmlns:a16="http://schemas.microsoft.com/office/drawing/2014/main" id="{EFF6E1C1-3603-4811-B69F-B4A0356BF041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2220575"/>
          <a:ext cx="1905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190500</xdr:colOff>
      <xdr:row>17</xdr:row>
      <xdr:rowOff>161731</xdr:rowOff>
    </xdr:to>
    <xdr:sp macro="" textlink="">
      <xdr:nvSpPr>
        <xdr:cNvPr id="21" name="AutoShape 19">
          <a:extLst>
            <a:ext uri="{FF2B5EF4-FFF2-40B4-BE49-F238E27FC236}">
              <a16:creationId xmlns:a16="http://schemas.microsoft.com/office/drawing/2014/main" id="{50ADB655-6019-415D-997A-91ED5AA62DF6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2420600"/>
          <a:ext cx="190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38100</xdr:rowOff>
    </xdr:from>
    <xdr:to>
      <xdr:col>1</xdr:col>
      <xdr:colOff>190500</xdr:colOff>
      <xdr:row>90</xdr:row>
      <xdr:rowOff>184669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EDDCBC8E-9879-4652-822E-FA7F523C9DFA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2620625"/>
          <a:ext cx="190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190500</xdr:colOff>
      <xdr:row>62</xdr:row>
      <xdr:rowOff>104194</xdr:rowOff>
    </xdr:to>
    <xdr:sp macro="" textlink="">
      <xdr:nvSpPr>
        <xdr:cNvPr id="23" name="AutoShape 21">
          <a:extLst>
            <a:ext uri="{FF2B5EF4-FFF2-40B4-BE49-F238E27FC236}">
              <a16:creationId xmlns:a16="http://schemas.microsoft.com/office/drawing/2014/main" id="{C427F2E2-F6C8-4D92-AB72-A6786A5BA5F2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2773025"/>
          <a:ext cx="1905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9525</xdr:rowOff>
    </xdr:from>
    <xdr:to>
      <xdr:col>1</xdr:col>
      <xdr:colOff>190500</xdr:colOff>
      <xdr:row>53</xdr:row>
      <xdr:rowOff>84948</xdr:rowOff>
    </xdr:to>
    <xdr:sp macro="" textlink="">
      <xdr:nvSpPr>
        <xdr:cNvPr id="24" name="AutoShape 22">
          <a:extLst>
            <a:ext uri="{FF2B5EF4-FFF2-40B4-BE49-F238E27FC236}">
              <a16:creationId xmlns:a16="http://schemas.microsoft.com/office/drawing/2014/main" id="{5ABF2974-1B82-4C75-BC23-EB88D89C9D7B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2973050"/>
          <a:ext cx="190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174</xdr:row>
      <xdr:rowOff>19050</xdr:rowOff>
    </xdr:from>
    <xdr:to>
      <xdr:col>1</xdr:col>
      <xdr:colOff>190500</xdr:colOff>
      <xdr:row>175</xdr:row>
      <xdr:rowOff>171255</xdr:rowOff>
    </xdr:to>
    <xdr:sp macro="" textlink="">
      <xdr:nvSpPr>
        <xdr:cNvPr id="25" name="AutoShape 23">
          <a:extLst>
            <a:ext uri="{FF2B5EF4-FFF2-40B4-BE49-F238E27FC236}">
              <a16:creationId xmlns:a16="http://schemas.microsoft.com/office/drawing/2014/main" id="{EEB4D193-49DE-4558-BB2F-DDDC49E34E5E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3173075"/>
          <a:ext cx="190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28575</xdr:rowOff>
    </xdr:from>
    <xdr:to>
      <xdr:col>1</xdr:col>
      <xdr:colOff>190500</xdr:colOff>
      <xdr:row>2</xdr:row>
      <xdr:rowOff>180779</xdr:rowOff>
    </xdr:to>
    <xdr:sp macro="" textlink="">
      <xdr:nvSpPr>
        <xdr:cNvPr id="26" name="AutoShape 24">
          <a:extLst>
            <a:ext uri="{FF2B5EF4-FFF2-40B4-BE49-F238E27FC236}">
              <a16:creationId xmlns:a16="http://schemas.microsoft.com/office/drawing/2014/main" id="{0E7DC452-3B1D-4945-9316-9B64D617BB9B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3373100"/>
          <a:ext cx="190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38100</xdr:rowOff>
    </xdr:from>
    <xdr:to>
      <xdr:col>1</xdr:col>
      <xdr:colOff>190500</xdr:colOff>
      <xdr:row>21</xdr:row>
      <xdr:rowOff>161534</xdr:rowOff>
    </xdr:to>
    <xdr:sp macro="" textlink="">
      <xdr:nvSpPr>
        <xdr:cNvPr id="27" name="AutoShape 25">
          <a:extLst>
            <a:ext uri="{FF2B5EF4-FFF2-40B4-BE49-F238E27FC236}">
              <a16:creationId xmlns:a16="http://schemas.microsoft.com/office/drawing/2014/main" id="{998A9C76-1458-4F1E-ABA5-87147638B75F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3573125"/>
          <a:ext cx="190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190500</xdr:colOff>
      <xdr:row>29</xdr:row>
      <xdr:rowOff>104193</xdr:rowOff>
    </xdr:to>
    <xdr:sp macro="" textlink="">
      <xdr:nvSpPr>
        <xdr:cNvPr id="28" name="AutoShape 26">
          <a:extLst>
            <a:ext uri="{FF2B5EF4-FFF2-40B4-BE49-F238E27FC236}">
              <a16:creationId xmlns:a16="http://schemas.microsoft.com/office/drawing/2014/main" id="{55133B1C-EF6D-46C8-B155-28572DF6E453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3725525"/>
          <a:ext cx="1905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9525</xdr:rowOff>
    </xdr:from>
    <xdr:to>
      <xdr:col>1</xdr:col>
      <xdr:colOff>190500</xdr:colOff>
      <xdr:row>23</xdr:row>
      <xdr:rowOff>171257</xdr:rowOff>
    </xdr:to>
    <xdr:sp macro="" textlink="">
      <xdr:nvSpPr>
        <xdr:cNvPr id="29" name="AutoShape 27">
          <a:extLst>
            <a:ext uri="{FF2B5EF4-FFF2-40B4-BE49-F238E27FC236}">
              <a16:creationId xmlns:a16="http://schemas.microsoft.com/office/drawing/2014/main" id="{B594AD91-094E-4178-A857-0CB8BC9F7096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3925550"/>
          <a:ext cx="190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19050</xdr:rowOff>
    </xdr:from>
    <xdr:to>
      <xdr:col>1</xdr:col>
      <xdr:colOff>190500</xdr:colOff>
      <xdr:row>4</xdr:row>
      <xdr:rowOff>152011</xdr:rowOff>
    </xdr:to>
    <xdr:sp macro="" textlink="">
      <xdr:nvSpPr>
        <xdr:cNvPr id="30" name="AutoShape 28">
          <a:extLst>
            <a:ext uri="{FF2B5EF4-FFF2-40B4-BE49-F238E27FC236}">
              <a16:creationId xmlns:a16="http://schemas.microsoft.com/office/drawing/2014/main" id="{B0EB0AD6-18A3-4874-9AE7-C5FC1FD8A71A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4125575"/>
          <a:ext cx="190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28575</xdr:rowOff>
    </xdr:from>
    <xdr:to>
      <xdr:col>1</xdr:col>
      <xdr:colOff>190500</xdr:colOff>
      <xdr:row>23</xdr:row>
      <xdr:rowOff>152011</xdr:rowOff>
    </xdr:to>
    <xdr:sp macro="" textlink="">
      <xdr:nvSpPr>
        <xdr:cNvPr id="31" name="AutoShape 29">
          <a:extLst>
            <a:ext uri="{FF2B5EF4-FFF2-40B4-BE49-F238E27FC236}">
              <a16:creationId xmlns:a16="http://schemas.microsoft.com/office/drawing/2014/main" id="{A6E6F6FC-75D6-4C3D-A2B8-A2A8E4DD9A63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4325600"/>
          <a:ext cx="190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</xdr:row>
      <xdr:rowOff>38100</xdr:rowOff>
    </xdr:from>
    <xdr:to>
      <xdr:col>1</xdr:col>
      <xdr:colOff>190500</xdr:colOff>
      <xdr:row>84</xdr:row>
      <xdr:rowOff>161538</xdr:rowOff>
    </xdr:to>
    <xdr:sp macro="" textlink="">
      <xdr:nvSpPr>
        <xdr:cNvPr id="32" name="AutoShape 30">
          <a:extLst>
            <a:ext uri="{FF2B5EF4-FFF2-40B4-BE49-F238E27FC236}">
              <a16:creationId xmlns:a16="http://schemas.microsoft.com/office/drawing/2014/main" id="{0A647222-3BFB-4388-B984-0DB0C0A11CCD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4525625"/>
          <a:ext cx="190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190500</xdr:colOff>
      <xdr:row>102</xdr:row>
      <xdr:rowOff>161730</xdr:rowOff>
    </xdr:to>
    <xdr:sp macro="" textlink="">
      <xdr:nvSpPr>
        <xdr:cNvPr id="33" name="AutoShape 31">
          <a:extLst>
            <a:ext uri="{FF2B5EF4-FFF2-40B4-BE49-F238E27FC236}">
              <a16:creationId xmlns:a16="http://schemas.microsoft.com/office/drawing/2014/main" id="{06C392EA-1841-4201-A558-EDD05781F681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4678025"/>
          <a:ext cx="190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160</xdr:row>
      <xdr:rowOff>9525</xdr:rowOff>
    </xdr:from>
    <xdr:to>
      <xdr:col>1</xdr:col>
      <xdr:colOff>190500</xdr:colOff>
      <xdr:row>161</xdr:row>
      <xdr:rowOff>171256</xdr:rowOff>
    </xdr:to>
    <xdr:sp macro="" textlink="">
      <xdr:nvSpPr>
        <xdr:cNvPr id="34" name="AutoShape 32">
          <a:extLst>
            <a:ext uri="{FF2B5EF4-FFF2-40B4-BE49-F238E27FC236}">
              <a16:creationId xmlns:a16="http://schemas.microsoft.com/office/drawing/2014/main" id="{E8719BBE-011F-4172-8382-8D9846FF2A42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4878050"/>
          <a:ext cx="190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145</xdr:row>
      <xdr:rowOff>19050</xdr:rowOff>
    </xdr:from>
    <xdr:to>
      <xdr:col>1</xdr:col>
      <xdr:colOff>190500</xdr:colOff>
      <xdr:row>148</xdr:row>
      <xdr:rowOff>123241</xdr:rowOff>
    </xdr:to>
    <xdr:sp macro="" textlink="">
      <xdr:nvSpPr>
        <xdr:cNvPr id="35" name="AutoShape 33">
          <a:extLst>
            <a:ext uri="{FF2B5EF4-FFF2-40B4-BE49-F238E27FC236}">
              <a16:creationId xmlns:a16="http://schemas.microsoft.com/office/drawing/2014/main" id="{239D9937-3B19-44ED-9081-8B8D8F6971E0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5078075"/>
          <a:ext cx="1905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28575</xdr:rowOff>
    </xdr:from>
    <xdr:to>
      <xdr:col>1</xdr:col>
      <xdr:colOff>190500</xdr:colOff>
      <xdr:row>17</xdr:row>
      <xdr:rowOff>180781</xdr:rowOff>
    </xdr:to>
    <xdr:sp macro="" textlink="">
      <xdr:nvSpPr>
        <xdr:cNvPr id="36" name="AutoShape 34">
          <a:extLst>
            <a:ext uri="{FF2B5EF4-FFF2-40B4-BE49-F238E27FC236}">
              <a16:creationId xmlns:a16="http://schemas.microsoft.com/office/drawing/2014/main" id="{A06A3C45-158D-4A1E-9EC2-443FC8A64F65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5278100"/>
          <a:ext cx="190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97</xdr:row>
      <xdr:rowOff>38100</xdr:rowOff>
    </xdr:from>
    <xdr:to>
      <xdr:col>1</xdr:col>
      <xdr:colOff>190500</xdr:colOff>
      <xdr:row>98</xdr:row>
      <xdr:rowOff>184668</xdr:rowOff>
    </xdr:to>
    <xdr:sp macro="" textlink="">
      <xdr:nvSpPr>
        <xdr:cNvPr id="37" name="AutoShape 35">
          <a:extLst>
            <a:ext uri="{FF2B5EF4-FFF2-40B4-BE49-F238E27FC236}">
              <a16:creationId xmlns:a16="http://schemas.microsoft.com/office/drawing/2014/main" id="{B1B06EDA-220F-4E59-8AE2-BC5F73CC8B1C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5478125"/>
          <a:ext cx="190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190500</xdr:colOff>
      <xdr:row>19</xdr:row>
      <xdr:rowOff>132963</xdr:rowOff>
    </xdr:to>
    <xdr:sp macro="" textlink="">
      <xdr:nvSpPr>
        <xdr:cNvPr id="38" name="AutoShape 36">
          <a:extLst>
            <a:ext uri="{FF2B5EF4-FFF2-40B4-BE49-F238E27FC236}">
              <a16:creationId xmlns:a16="http://schemas.microsoft.com/office/drawing/2014/main" id="{7B51EA5F-6EA0-4B34-9981-848F9A521CF1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5630525"/>
          <a:ext cx="190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190500</xdr:colOff>
      <xdr:row>170</xdr:row>
      <xdr:rowOff>104191</xdr:rowOff>
    </xdr:to>
    <xdr:sp macro="" textlink="">
      <xdr:nvSpPr>
        <xdr:cNvPr id="39" name="AutoShape 37">
          <a:extLst>
            <a:ext uri="{FF2B5EF4-FFF2-40B4-BE49-F238E27FC236}">
              <a16:creationId xmlns:a16="http://schemas.microsoft.com/office/drawing/2014/main" id="{1C44B055-0445-4359-8872-9F3C8B6A7B56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5830550"/>
          <a:ext cx="1905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</xdr:row>
      <xdr:rowOff>19050</xdr:rowOff>
    </xdr:from>
    <xdr:to>
      <xdr:col>1</xdr:col>
      <xdr:colOff>190500</xdr:colOff>
      <xdr:row>65</xdr:row>
      <xdr:rowOff>123241</xdr:rowOff>
    </xdr:to>
    <xdr:sp macro="" textlink="">
      <xdr:nvSpPr>
        <xdr:cNvPr id="40" name="AutoShape 38">
          <a:extLst>
            <a:ext uri="{FF2B5EF4-FFF2-40B4-BE49-F238E27FC236}">
              <a16:creationId xmlns:a16="http://schemas.microsoft.com/office/drawing/2014/main" id="{E3FF3878-1A07-4F69-8EE4-D57A0289BDFE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6030575"/>
          <a:ext cx="1905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190500</xdr:colOff>
      <xdr:row>26</xdr:row>
      <xdr:rowOff>161731</xdr:rowOff>
    </xdr:to>
    <xdr:sp macro="" textlink="">
      <xdr:nvSpPr>
        <xdr:cNvPr id="41" name="AutoShape 39">
          <a:extLst>
            <a:ext uri="{FF2B5EF4-FFF2-40B4-BE49-F238E27FC236}">
              <a16:creationId xmlns:a16="http://schemas.microsoft.com/office/drawing/2014/main" id="{D287A531-C1DA-4034-9D01-538598B93F14}"/>
            </a:ext>
          </a:extLst>
        </xdr:cNvPr>
        <xdr:cNvSpPr>
          <a:spLocks noChangeAspect="1" noChangeArrowheads="1"/>
        </xdr:cNvSpPr>
      </xdr:nvSpPr>
      <xdr:spPr bwMode="auto">
        <a:xfrm>
          <a:off x="1590675" y="16230600"/>
          <a:ext cx="190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190500</xdr:colOff>
      <xdr:row>109</xdr:row>
      <xdr:rowOff>0</xdr:rowOff>
    </xdr:to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305BCF98-2338-4FF1-8ACD-07B6012FA774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2601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116</xdr:row>
      <xdr:rowOff>9525</xdr:rowOff>
    </xdr:from>
    <xdr:to>
      <xdr:col>1</xdr:col>
      <xdr:colOff>190500</xdr:colOff>
      <xdr:row>117</xdr:row>
      <xdr:rowOff>1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EE104815-780D-4FD0-9FE9-3AB8AA9D6B4C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280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19050</xdr:rowOff>
    </xdr:from>
    <xdr:to>
      <xdr:col>1</xdr:col>
      <xdr:colOff>190500</xdr:colOff>
      <xdr:row>78</xdr:row>
      <xdr:rowOff>9331</xdr:rowOff>
    </xdr:to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1B45DEDF-EA22-40F0-B749-DC657DA4C78C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3001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69</xdr:row>
      <xdr:rowOff>28575</xdr:rowOff>
    </xdr:from>
    <xdr:to>
      <xdr:col>1</xdr:col>
      <xdr:colOff>190500</xdr:colOff>
      <xdr:row>70</xdr:row>
      <xdr:rowOff>18856</xdr:rowOff>
    </xdr:to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5CDC743F-A25C-4721-B8FA-350C9EF5E035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3201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</xdr:row>
      <xdr:rowOff>38100</xdr:rowOff>
    </xdr:from>
    <xdr:to>
      <xdr:col>1</xdr:col>
      <xdr:colOff>190500</xdr:colOff>
      <xdr:row>118</xdr:row>
      <xdr:rowOff>28379</xdr:rowOff>
    </xdr:to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A0AA6D18-15BE-481B-85AE-393ED707095E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3401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190500</xdr:colOff>
      <xdr:row>31</xdr:row>
      <xdr:rowOff>1</xdr:rowOff>
    </xdr:to>
    <xdr:sp macro="" textlink="">
      <xdr:nvSpPr>
        <xdr:cNvPr id="47" name="AutoShape 6">
          <a:extLst>
            <a:ext uri="{FF2B5EF4-FFF2-40B4-BE49-F238E27FC236}">
              <a16:creationId xmlns:a16="http://schemas.microsoft.com/office/drawing/2014/main" id="{2561D86A-B361-4F02-B263-661BDCF8800C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3601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57150</xdr:rowOff>
    </xdr:from>
    <xdr:to>
      <xdr:col>1</xdr:col>
      <xdr:colOff>190500</xdr:colOff>
      <xdr:row>31</xdr:row>
      <xdr:rowOff>47432</xdr:rowOff>
    </xdr:to>
    <xdr:sp macro="" textlink="">
      <xdr:nvSpPr>
        <xdr:cNvPr id="48" name="AutoShape 7">
          <a:extLst>
            <a:ext uri="{FF2B5EF4-FFF2-40B4-BE49-F238E27FC236}">
              <a16:creationId xmlns:a16="http://schemas.microsoft.com/office/drawing/2014/main" id="{A4A2167F-A7CB-4CAF-8137-CA740B4D549E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3801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115</xdr:row>
      <xdr:rowOff>66675</xdr:rowOff>
    </xdr:from>
    <xdr:to>
      <xdr:col>1</xdr:col>
      <xdr:colOff>190500</xdr:colOff>
      <xdr:row>116</xdr:row>
      <xdr:rowOff>56955</xdr:rowOff>
    </xdr:to>
    <xdr:sp macro="" textlink="">
      <xdr:nvSpPr>
        <xdr:cNvPr id="49" name="AutoShape 8">
          <a:extLst>
            <a:ext uri="{FF2B5EF4-FFF2-40B4-BE49-F238E27FC236}">
              <a16:creationId xmlns:a16="http://schemas.microsoft.com/office/drawing/2014/main" id="{8E9629EC-46EF-48A4-ACCA-90175D644D28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4001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132</xdr:row>
      <xdr:rowOff>76200</xdr:rowOff>
    </xdr:from>
    <xdr:to>
      <xdr:col>1</xdr:col>
      <xdr:colOff>190500</xdr:colOff>
      <xdr:row>133</xdr:row>
      <xdr:rowOff>66482</xdr:rowOff>
    </xdr:to>
    <xdr:sp macro="" textlink="">
      <xdr:nvSpPr>
        <xdr:cNvPr id="50" name="AutoShape 9">
          <a:extLst>
            <a:ext uri="{FF2B5EF4-FFF2-40B4-BE49-F238E27FC236}">
              <a16:creationId xmlns:a16="http://schemas.microsoft.com/office/drawing/2014/main" id="{2C7A40B8-1507-4438-B680-AF1572646978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4201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141</xdr:row>
      <xdr:rowOff>85725</xdr:rowOff>
    </xdr:from>
    <xdr:to>
      <xdr:col>1</xdr:col>
      <xdr:colOff>190500</xdr:colOff>
      <xdr:row>142</xdr:row>
      <xdr:rowOff>76004</xdr:rowOff>
    </xdr:to>
    <xdr:sp macro="" textlink="">
      <xdr:nvSpPr>
        <xdr:cNvPr id="51" name="AutoShape 10">
          <a:extLst>
            <a:ext uri="{FF2B5EF4-FFF2-40B4-BE49-F238E27FC236}">
              <a16:creationId xmlns:a16="http://schemas.microsoft.com/office/drawing/2014/main" id="{2D74B4AC-A806-43AB-84EE-3CF742AED440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440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</xdr:row>
      <xdr:rowOff>95250</xdr:rowOff>
    </xdr:from>
    <xdr:to>
      <xdr:col>1</xdr:col>
      <xdr:colOff>190500</xdr:colOff>
      <xdr:row>64</xdr:row>
      <xdr:rowOff>85532</xdr:rowOff>
    </xdr:to>
    <xdr:sp macro="" textlink="">
      <xdr:nvSpPr>
        <xdr:cNvPr id="52" name="AutoShape 11">
          <a:extLst>
            <a:ext uri="{FF2B5EF4-FFF2-40B4-BE49-F238E27FC236}">
              <a16:creationId xmlns:a16="http://schemas.microsoft.com/office/drawing/2014/main" id="{0AF5F552-9AC2-4BBA-9A8F-BF7447260C3B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4601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179</xdr:row>
      <xdr:rowOff>104775</xdr:rowOff>
    </xdr:from>
    <xdr:to>
      <xdr:col>1</xdr:col>
      <xdr:colOff>190500</xdr:colOff>
      <xdr:row>180</xdr:row>
      <xdr:rowOff>95056</xdr:rowOff>
    </xdr:to>
    <xdr:sp macro="" textlink="">
      <xdr:nvSpPr>
        <xdr:cNvPr id="53" name="AutoShape 12">
          <a:extLst>
            <a:ext uri="{FF2B5EF4-FFF2-40B4-BE49-F238E27FC236}">
              <a16:creationId xmlns:a16="http://schemas.microsoft.com/office/drawing/2014/main" id="{60740988-7344-4DAD-B3E2-CD6A9E6BA9AC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4801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114300</xdr:rowOff>
    </xdr:from>
    <xdr:to>
      <xdr:col>1</xdr:col>
      <xdr:colOff>190500</xdr:colOff>
      <xdr:row>44</xdr:row>
      <xdr:rowOff>104581</xdr:rowOff>
    </xdr:to>
    <xdr:sp macro="" textlink="">
      <xdr:nvSpPr>
        <xdr:cNvPr id="54" name="AutoShape 13">
          <a:extLst>
            <a:ext uri="{FF2B5EF4-FFF2-40B4-BE49-F238E27FC236}">
              <a16:creationId xmlns:a16="http://schemas.microsoft.com/office/drawing/2014/main" id="{F7D42B07-4DA9-46BB-BB73-979A39DC3147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5001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123825</xdr:rowOff>
    </xdr:from>
    <xdr:to>
      <xdr:col>1</xdr:col>
      <xdr:colOff>190500</xdr:colOff>
      <xdr:row>7</xdr:row>
      <xdr:rowOff>114105</xdr:rowOff>
    </xdr:to>
    <xdr:sp macro="" textlink="">
      <xdr:nvSpPr>
        <xdr:cNvPr id="55" name="AutoShape 14">
          <a:extLst>
            <a:ext uri="{FF2B5EF4-FFF2-40B4-BE49-F238E27FC236}">
              <a16:creationId xmlns:a16="http://schemas.microsoft.com/office/drawing/2014/main" id="{BE2B1298-EC57-4E0D-B4F8-32FAE171ED04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5201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</xdr:row>
      <xdr:rowOff>133350</xdr:rowOff>
    </xdr:from>
    <xdr:to>
      <xdr:col>1</xdr:col>
      <xdr:colOff>190500</xdr:colOff>
      <xdr:row>99</xdr:row>
      <xdr:rowOff>123630</xdr:rowOff>
    </xdr:to>
    <xdr:sp macro="" textlink="">
      <xdr:nvSpPr>
        <xdr:cNvPr id="56" name="AutoShape 15">
          <a:extLst>
            <a:ext uri="{FF2B5EF4-FFF2-40B4-BE49-F238E27FC236}">
              <a16:creationId xmlns:a16="http://schemas.microsoft.com/office/drawing/2014/main" id="{3D7F7F56-6B61-489A-84B4-55DB4E44F429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5401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142875</xdr:rowOff>
    </xdr:from>
    <xdr:to>
      <xdr:col>1</xdr:col>
      <xdr:colOff>190500</xdr:colOff>
      <xdr:row>15</xdr:row>
      <xdr:rowOff>133157</xdr:rowOff>
    </xdr:to>
    <xdr:sp macro="" textlink="">
      <xdr:nvSpPr>
        <xdr:cNvPr id="57" name="AutoShape 16">
          <a:extLst>
            <a:ext uri="{FF2B5EF4-FFF2-40B4-BE49-F238E27FC236}">
              <a16:creationId xmlns:a16="http://schemas.microsoft.com/office/drawing/2014/main" id="{E2461133-D4D9-4DAB-BDC5-9D557F94D01F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560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135</xdr:row>
      <xdr:rowOff>152400</xdr:rowOff>
    </xdr:from>
    <xdr:to>
      <xdr:col>1</xdr:col>
      <xdr:colOff>190500</xdr:colOff>
      <xdr:row>136</xdr:row>
      <xdr:rowOff>142681</xdr:rowOff>
    </xdr:to>
    <xdr:sp macro="" textlink="">
      <xdr:nvSpPr>
        <xdr:cNvPr id="58" name="AutoShape 17">
          <a:extLst>
            <a:ext uri="{FF2B5EF4-FFF2-40B4-BE49-F238E27FC236}">
              <a16:creationId xmlns:a16="http://schemas.microsoft.com/office/drawing/2014/main" id="{51C65961-804B-4CE2-9EDC-BB6E3F765D93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5801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161925</xdr:rowOff>
    </xdr:from>
    <xdr:to>
      <xdr:col>1</xdr:col>
      <xdr:colOff>190500</xdr:colOff>
      <xdr:row>5</xdr:row>
      <xdr:rowOff>152204</xdr:rowOff>
    </xdr:to>
    <xdr:sp macro="" textlink="">
      <xdr:nvSpPr>
        <xdr:cNvPr id="59" name="AutoShape 18">
          <a:extLst>
            <a:ext uri="{FF2B5EF4-FFF2-40B4-BE49-F238E27FC236}">
              <a16:creationId xmlns:a16="http://schemas.microsoft.com/office/drawing/2014/main" id="{1F8C4D92-45E6-474F-8091-C89CB7D8D944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600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114</xdr:row>
      <xdr:rowOff>171450</xdr:rowOff>
    </xdr:from>
    <xdr:to>
      <xdr:col>1</xdr:col>
      <xdr:colOff>190500</xdr:colOff>
      <xdr:row>115</xdr:row>
      <xdr:rowOff>161731</xdr:rowOff>
    </xdr:to>
    <xdr:sp macro="" textlink="">
      <xdr:nvSpPr>
        <xdr:cNvPr id="60" name="AutoShape 19">
          <a:extLst>
            <a:ext uri="{FF2B5EF4-FFF2-40B4-BE49-F238E27FC236}">
              <a16:creationId xmlns:a16="http://schemas.microsoft.com/office/drawing/2014/main" id="{DF2980D5-D716-4C69-87E7-4A4BC2EABFBB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6202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103</xdr:row>
      <xdr:rowOff>180975</xdr:rowOff>
    </xdr:from>
    <xdr:to>
      <xdr:col>1</xdr:col>
      <xdr:colOff>190500</xdr:colOff>
      <xdr:row>104</xdr:row>
      <xdr:rowOff>171256</xdr:rowOff>
    </xdr:to>
    <xdr:sp macro="" textlink="">
      <xdr:nvSpPr>
        <xdr:cNvPr id="61" name="AutoShape 20">
          <a:extLst>
            <a:ext uri="{FF2B5EF4-FFF2-40B4-BE49-F238E27FC236}">
              <a16:creationId xmlns:a16="http://schemas.microsoft.com/office/drawing/2014/main" id="{5C2F7CEE-0085-452F-B9B1-D9BAEA95CF18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6402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190500</xdr:colOff>
      <xdr:row>79</xdr:row>
      <xdr:rowOff>0</xdr:rowOff>
    </xdr:to>
    <xdr:sp macro="" textlink="">
      <xdr:nvSpPr>
        <xdr:cNvPr id="122" name="AutoShape 61">
          <a:extLst>
            <a:ext uri="{FF2B5EF4-FFF2-40B4-BE49-F238E27FC236}">
              <a16:creationId xmlns:a16="http://schemas.microsoft.com/office/drawing/2014/main" id="{8CDBDF79-DF16-4EFB-86F0-F868F6559638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6411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95</xdr:row>
      <xdr:rowOff>9525</xdr:rowOff>
    </xdr:from>
    <xdr:to>
      <xdr:col>1</xdr:col>
      <xdr:colOff>190500</xdr:colOff>
      <xdr:row>96</xdr:row>
      <xdr:rowOff>0</xdr:rowOff>
    </xdr:to>
    <xdr:sp macro="" textlink="">
      <xdr:nvSpPr>
        <xdr:cNvPr id="123" name="AutoShape 62">
          <a:extLst>
            <a:ext uri="{FF2B5EF4-FFF2-40B4-BE49-F238E27FC236}">
              <a16:creationId xmlns:a16="http://schemas.microsoft.com/office/drawing/2014/main" id="{66758CAF-705E-47D2-A937-4E65B8FB3734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661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67</xdr:row>
      <xdr:rowOff>19050</xdr:rowOff>
    </xdr:from>
    <xdr:to>
      <xdr:col>1</xdr:col>
      <xdr:colOff>190500</xdr:colOff>
      <xdr:row>68</xdr:row>
      <xdr:rowOff>9332</xdr:rowOff>
    </xdr:to>
    <xdr:sp macro="" textlink="">
      <xdr:nvSpPr>
        <xdr:cNvPr id="124" name="AutoShape 63">
          <a:extLst>
            <a:ext uri="{FF2B5EF4-FFF2-40B4-BE49-F238E27FC236}">
              <a16:creationId xmlns:a16="http://schemas.microsoft.com/office/drawing/2014/main" id="{E55AB2EF-0B84-4D76-AFDE-C94B76B91B24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6811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156</xdr:row>
      <xdr:rowOff>28575</xdr:rowOff>
    </xdr:from>
    <xdr:to>
      <xdr:col>1</xdr:col>
      <xdr:colOff>190500</xdr:colOff>
      <xdr:row>157</xdr:row>
      <xdr:rowOff>18856</xdr:rowOff>
    </xdr:to>
    <xdr:sp macro="" textlink="">
      <xdr:nvSpPr>
        <xdr:cNvPr id="125" name="AutoShape 64">
          <a:extLst>
            <a:ext uri="{FF2B5EF4-FFF2-40B4-BE49-F238E27FC236}">
              <a16:creationId xmlns:a16="http://schemas.microsoft.com/office/drawing/2014/main" id="{41AA6933-8747-4894-BAFF-E89F115D7BE2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7011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112</xdr:row>
      <xdr:rowOff>38100</xdr:rowOff>
    </xdr:from>
    <xdr:to>
      <xdr:col>1</xdr:col>
      <xdr:colOff>190500</xdr:colOff>
      <xdr:row>113</xdr:row>
      <xdr:rowOff>28382</xdr:rowOff>
    </xdr:to>
    <xdr:sp macro="" textlink="">
      <xdr:nvSpPr>
        <xdr:cNvPr id="126" name="AutoShape 65">
          <a:extLst>
            <a:ext uri="{FF2B5EF4-FFF2-40B4-BE49-F238E27FC236}">
              <a16:creationId xmlns:a16="http://schemas.microsoft.com/office/drawing/2014/main" id="{34712722-C58D-4655-BE0F-A92B3C5C1135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7211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47625</xdr:rowOff>
    </xdr:from>
    <xdr:to>
      <xdr:col>1</xdr:col>
      <xdr:colOff>190500</xdr:colOff>
      <xdr:row>9</xdr:row>
      <xdr:rowOff>37904</xdr:rowOff>
    </xdr:to>
    <xdr:sp macro="" textlink="">
      <xdr:nvSpPr>
        <xdr:cNvPr id="127" name="AutoShape 66">
          <a:extLst>
            <a:ext uri="{FF2B5EF4-FFF2-40B4-BE49-F238E27FC236}">
              <a16:creationId xmlns:a16="http://schemas.microsoft.com/office/drawing/2014/main" id="{2F9BA364-AF6B-4C6A-96DC-DC354CB6F631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7411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57150</xdr:rowOff>
    </xdr:from>
    <xdr:to>
      <xdr:col>1</xdr:col>
      <xdr:colOff>190500</xdr:colOff>
      <xdr:row>41</xdr:row>
      <xdr:rowOff>47431</xdr:rowOff>
    </xdr:to>
    <xdr:sp macro="" textlink="">
      <xdr:nvSpPr>
        <xdr:cNvPr id="128" name="AutoShape 67">
          <a:extLst>
            <a:ext uri="{FF2B5EF4-FFF2-40B4-BE49-F238E27FC236}">
              <a16:creationId xmlns:a16="http://schemas.microsoft.com/office/drawing/2014/main" id="{D7E4FB7F-B447-4A7F-A121-50A86EC82BEA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7611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66675</xdr:rowOff>
    </xdr:from>
    <xdr:to>
      <xdr:col>1</xdr:col>
      <xdr:colOff>190500</xdr:colOff>
      <xdr:row>6</xdr:row>
      <xdr:rowOff>56956</xdr:rowOff>
    </xdr:to>
    <xdr:sp macro="" textlink="">
      <xdr:nvSpPr>
        <xdr:cNvPr id="129" name="AutoShape 68">
          <a:extLst>
            <a:ext uri="{FF2B5EF4-FFF2-40B4-BE49-F238E27FC236}">
              <a16:creationId xmlns:a16="http://schemas.microsoft.com/office/drawing/2014/main" id="{EEC07DD6-A4A6-40CF-B519-5BC07207116D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7811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76200</xdr:rowOff>
    </xdr:from>
    <xdr:to>
      <xdr:col>1</xdr:col>
      <xdr:colOff>190500</xdr:colOff>
      <xdr:row>37</xdr:row>
      <xdr:rowOff>66480</xdr:rowOff>
    </xdr:to>
    <xdr:sp macro="" textlink="">
      <xdr:nvSpPr>
        <xdr:cNvPr id="130" name="AutoShape 69">
          <a:extLst>
            <a:ext uri="{FF2B5EF4-FFF2-40B4-BE49-F238E27FC236}">
              <a16:creationId xmlns:a16="http://schemas.microsoft.com/office/drawing/2014/main" id="{21641229-47B2-4B7F-A483-7F4CD06B0C7C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8011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85725</xdr:rowOff>
    </xdr:from>
    <xdr:to>
      <xdr:col>1</xdr:col>
      <xdr:colOff>190500</xdr:colOff>
      <xdr:row>11</xdr:row>
      <xdr:rowOff>76005</xdr:rowOff>
    </xdr:to>
    <xdr:sp macro="" textlink="">
      <xdr:nvSpPr>
        <xdr:cNvPr id="131" name="AutoShape 70">
          <a:extLst>
            <a:ext uri="{FF2B5EF4-FFF2-40B4-BE49-F238E27FC236}">
              <a16:creationId xmlns:a16="http://schemas.microsoft.com/office/drawing/2014/main" id="{C129ABCD-1A6B-4C43-881C-D318419A60C7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821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109</xdr:row>
      <xdr:rowOff>95250</xdr:rowOff>
    </xdr:from>
    <xdr:to>
      <xdr:col>1</xdr:col>
      <xdr:colOff>190500</xdr:colOff>
      <xdr:row>110</xdr:row>
      <xdr:rowOff>85531</xdr:rowOff>
    </xdr:to>
    <xdr:sp macro="" textlink="">
      <xdr:nvSpPr>
        <xdr:cNvPr id="132" name="AutoShape 71">
          <a:extLst>
            <a:ext uri="{FF2B5EF4-FFF2-40B4-BE49-F238E27FC236}">
              <a16:creationId xmlns:a16="http://schemas.microsoft.com/office/drawing/2014/main" id="{EF7B203E-92FB-46AF-B42B-0BABF4EAD752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8411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190500</xdr:colOff>
      <xdr:row>121</xdr:row>
      <xdr:rowOff>1</xdr:rowOff>
    </xdr:to>
    <xdr:sp macro="" textlink="">
      <xdr:nvSpPr>
        <xdr:cNvPr id="133" name="AutoShape 72">
          <a:extLst>
            <a:ext uri="{FF2B5EF4-FFF2-40B4-BE49-F238E27FC236}">
              <a16:creationId xmlns:a16="http://schemas.microsoft.com/office/drawing/2014/main" id="{3548BF4A-4023-4DEB-A8E3-89E2992D32BD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8611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120</xdr:row>
      <xdr:rowOff>114300</xdr:rowOff>
    </xdr:from>
    <xdr:to>
      <xdr:col>1</xdr:col>
      <xdr:colOff>190500</xdr:colOff>
      <xdr:row>121</xdr:row>
      <xdr:rowOff>104582</xdr:rowOff>
    </xdr:to>
    <xdr:sp macro="" textlink="">
      <xdr:nvSpPr>
        <xdr:cNvPr id="134" name="AutoShape 73">
          <a:extLst>
            <a:ext uri="{FF2B5EF4-FFF2-40B4-BE49-F238E27FC236}">
              <a16:creationId xmlns:a16="http://schemas.microsoft.com/office/drawing/2014/main" id="{3EBE4DDC-5123-4090-87F9-C92990CA8871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8811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123825</xdr:rowOff>
    </xdr:from>
    <xdr:to>
      <xdr:col>1</xdr:col>
      <xdr:colOff>190500</xdr:colOff>
      <xdr:row>86</xdr:row>
      <xdr:rowOff>114106</xdr:rowOff>
    </xdr:to>
    <xdr:sp macro="" textlink="">
      <xdr:nvSpPr>
        <xdr:cNvPr id="135" name="AutoShape 74">
          <a:extLst>
            <a:ext uri="{FF2B5EF4-FFF2-40B4-BE49-F238E27FC236}">
              <a16:creationId xmlns:a16="http://schemas.microsoft.com/office/drawing/2014/main" id="{6E583060-EC76-4B08-B638-030A80D7765A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9011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133350</xdr:rowOff>
    </xdr:from>
    <xdr:to>
      <xdr:col>1</xdr:col>
      <xdr:colOff>190500</xdr:colOff>
      <xdr:row>94</xdr:row>
      <xdr:rowOff>123629</xdr:rowOff>
    </xdr:to>
    <xdr:sp macro="" textlink="">
      <xdr:nvSpPr>
        <xdr:cNvPr id="136" name="AutoShape 75">
          <a:extLst>
            <a:ext uri="{FF2B5EF4-FFF2-40B4-BE49-F238E27FC236}">
              <a16:creationId xmlns:a16="http://schemas.microsoft.com/office/drawing/2014/main" id="{EBB6C9DF-7FCB-4070-8FC0-02869ACAA376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9211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142875</xdr:rowOff>
    </xdr:from>
    <xdr:to>
      <xdr:col>1</xdr:col>
      <xdr:colOff>190500</xdr:colOff>
      <xdr:row>49</xdr:row>
      <xdr:rowOff>133156</xdr:rowOff>
    </xdr:to>
    <xdr:sp macro="" textlink="">
      <xdr:nvSpPr>
        <xdr:cNvPr id="137" name="AutoShape 76">
          <a:extLst>
            <a:ext uri="{FF2B5EF4-FFF2-40B4-BE49-F238E27FC236}">
              <a16:creationId xmlns:a16="http://schemas.microsoft.com/office/drawing/2014/main" id="{73238345-5597-4285-BB0C-B68D3B3E47AE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941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152400</xdr:rowOff>
    </xdr:from>
    <xdr:to>
      <xdr:col>1</xdr:col>
      <xdr:colOff>190500</xdr:colOff>
      <xdr:row>10</xdr:row>
      <xdr:rowOff>142680</xdr:rowOff>
    </xdr:to>
    <xdr:sp macro="" textlink="">
      <xdr:nvSpPr>
        <xdr:cNvPr id="138" name="AutoShape 77">
          <a:extLst>
            <a:ext uri="{FF2B5EF4-FFF2-40B4-BE49-F238E27FC236}">
              <a16:creationId xmlns:a16="http://schemas.microsoft.com/office/drawing/2014/main" id="{B76D1D63-36B6-42A4-93F5-47909E9312CA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9611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161925</xdr:rowOff>
    </xdr:from>
    <xdr:to>
      <xdr:col>1</xdr:col>
      <xdr:colOff>190500</xdr:colOff>
      <xdr:row>21</xdr:row>
      <xdr:rowOff>152206</xdr:rowOff>
    </xdr:to>
    <xdr:sp macro="" textlink="">
      <xdr:nvSpPr>
        <xdr:cNvPr id="139" name="AutoShape 78">
          <a:extLst>
            <a:ext uri="{FF2B5EF4-FFF2-40B4-BE49-F238E27FC236}">
              <a16:creationId xmlns:a16="http://schemas.microsoft.com/office/drawing/2014/main" id="{935454CF-7626-4177-8C69-42E31DA64412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981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171450</xdr:rowOff>
    </xdr:from>
    <xdr:to>
      <xdr:col>1</xdr:col>
      <xdr:colOff>190500</xdr:colOff>
      <xdr:row>76</xdr:row>
      <xdr:rowOff>161732</xdr:rowOff>
    </xdr:to>
    <xdr:sp macro="" textlink="">
      <xdr:nvSpPr>
        <xdr:cNvPr id="140" name="AutoShape 79">
          <a:extLst>
            <a:ext uri="{FF2B5EF4-FFF2-40B4-BE49-F238E27FC236}">
              <a16:creationId xmlns:a16="http://schemas.microsoft.com/office/drawing/2014/main" id="{5BF0098A-C9D6-42FC-9E47-44452E54BFA3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0012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173</xdr:row>
      <xdr:rowOff>180975</xdr:rowOff>
    </xdr:from>
    <xdr:to>
      <xdr:col>1</xdr:col>
      <xdr:colOff>190500</xdr:colOff>
      <xdr:row>174</xdr:row>
      <xdr:rowOff>171255</xdr:rowOff>
    </xdr:to>
    <xdr:sp macro="" textlink="">
      <xdr:nvSpPr>
        <xdr:cNvPr id="141" name="AutoShape 80">
          <a:extLst>
            <a:ext uri="{FF2B5EF4-FFF2-40B4-BE49-F238E27FC236}">
              <a16:creationId xmlns:a16="http://schemas.microsoft.com/office/drawing/2014/main" id="{546F393D-377F-4BEE-A2CD-329E09E3412E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0212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190500</xdr:colOff>
      <xdr:row>33</xdr:row>
      <xdr:rowOff>0</xdr:rowOff>
    </xdr:to>
    <xdr:sp macro="" textlink="">
      <xdr:nvSpPr>
        <xdr:cNvPr id="142" name="AutoShape 81">
          <a:extLst>
            <a:ext uri="{FF2B5EF4-FFF2-40B4-BE49-F238E27FC236}">
              <a16:creationId xmlns:a16="http://schemas.microsoft.com/office/drawing/2014/main" id="{24ECC9BD-0CA9-4032-9EC6-0AFB8B603FBA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0221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</xdr:row>
      <xdr:rowOff>9525</xdr:rowOff>
    </xdr:from>
    <xdr:to>
      <xdr:col>1</xdr:col>
      <xdr:colOff>190500</xdr:colOff>
      <xdr:row>46</xdr:row>
      <xdr:rowOff>0</xdr:rowOff>
    </xdr:to>
    <xdr:sp macro="" textlink="">
      <xdr:nvSpPr>
        <xdr:cNvPr id="143" name="AutoShape 82">
          <a:extLst>
            <a:ext uri="{FF2B5EF4-FFF2-40B4-BE49-F238E27FC236}">
              <a16:creationId xmlns:a16="http://schemas.microsoft.com/office/drawing/2014/main" id="{52EA4DE7-961D-40E6-AA53-CC2F7723AD6D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042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19050</xdr:rowOff>
    </xdr:from>
    <xdr:to>
      <xdr:col>1</xdr:col>
      <xdr:colOff>190500</xdr:colOff>
      <xdr:row>12</xdr:row>
      <xdr:rowOff>9331</xdr:rowOff>
    </xdr:to>
    <xdr:sp macro="" textlink="">
      <xdr:nvSpPr>
        <xdr:cNvPr id="144" name="AutoShape 83">
          <a:extLst>
            <a:ext uri="{FF2B5EF4-FFF2-40B4-BE49-F238E27FC236}">
              <a16:creationId xmlns:a16="http://schemas.microsoft.com/office/drawing/2014/main" id="{32FD455B-8162-4D25-A18D-50C0AB475978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0621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28575</xdr:rowOff>
    </xdr:from>
    <xdr:to>
      <xdr:col>1</xdr:col>
      <xdr:colOff>190500</xdr:colOff>
      <xdr:row>25</xdr:row>
      <xdr:rowOff>18853</xdr:rowOff>
    </xdr:to>
    <xdr:sp macro="" textlink="">
      <xdr:nvSpPr>
        <xdr:cNvPr id="145" name="AutoShape 84">
          <a:extLst>
            <a:ext uri="{FF2B5EF4-FFF2-40B4-BE49-F238E27FC236}">
              <a16:creationId xmlns:a16="http://schemas.microsoft.com/office/drawing/2014/main" id="{D124FBD1-E375-42D1-B8BC-73910B35F63F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0821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38100</xdr:rowOff>
    </xdr:from>
    <xdr:to>
      <xdr:col>1</xdr:col>
      <xdr:colOff>190500</xdr:colOff>
      <xdr:row>8</xdr:row>
      <xdr:rowOff>28381</xdr:rowOff>
    </xdr:to>
    <xdr:sp macro="" textlink="">
      <xdr:nvSpPr>
        <xdr:cNvPr id="146" name="AutoShape 85">
          <a:extLst>
            <a:ext uri="{FF2B5EF4-FFF2-40B4-BE49-F238E27FC236}">
              <a16:creationId xmlns:a16="http://schemas.microsoft.com/office/drawing/2014/main" id="{FE288E1B-23BD-4452-8D53-8F896D7A6FAA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1021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190500</xdr:colOff>
      <xdr:row>48</xdr:row>
      <xdr:rowOff>0</xdr:rowOff>
    </xdr:to>
    <xdr:sp macro="" textlink="">
      <xdr:nvSpPr>
        <xdr:cNvPr id="147" name="AutoShape 86">
          <a:extLst>
            <a:ext uri="{FF2B5EF4-FFF2-40B4-BE49-F238E27FC236}">
              <a16:creationId xmlns:a16="http://schemas.microsoft.com/office/drawing/2014/main" id="{396213A9-009C-4FBE-BE8B-14C38BCD808E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1221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</xdr:row>
      <xdr:rowOff>57150</xdr:rowOff>
    </xdr:from>
    <xdr:to>
      <xdr:col>1</xdr:col>
      <xdr:colOff>190500</xdr:colOff>
      <xdr:row>48</xdr:row>
      <xdr:rowOff>47431</xdr:rowOff>
    </xdr:to>
    <xdr:sp macro="" textlink="">
      <xdr:nvSpPr>
        <xdr:cNvPr id="148" name="AutoShape 87">
          <a:extLst>
            <a:ext uri="{FF2B5EF4-FFF2-40B4-BE49-F238E27FC236}">
              <a16:creationId xmlns:a16="http://schemas.microsoft.com/office/drawing/2014/main" id="{11DF5D7A-93BB-4BF5-AC33-F8A07107B418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1421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</xdr:row>
      <xdr:rowOff>66675</xdr:rowOff>
    </xdr:from>
    <xdr:to>
      <xdr:col>1</xdr:col>
      <xdr:colOff>190500</xdr:colOff>
      <xdr:row>101</xdr:row>
      <xdr:rowOff>56957</xdr:rowOff>
    </xdr:to>
    <xdr:sp macro="" textlink="">
      <xdr:nvSpPr>
        <xdr:cNvPr id="149" name="AutoShape 88">
          <a:extLst>
            <a:ext uri="{FF2B5EF4-FFF2-40B4-BE49-F238E27FC236}">
              <a16:creationId xmlns:a16="http://schemas.microsoft.com/office/drawing/2014/main" id="{66CB40EA-F237-45CC-949B-1D8AC29FF26D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1621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</xdr:row>
      <xdr:rowOff>76200</xdr:rowOff>
    </xdr:from>
    <xdr:to>
      <xdr:col>1</xdr:col>
      <xdr:colOff>190500</xdr:colOff>
      <xdr:row>55</xdr:row>
      <xdr:rowOff>66479</xdr:rowOff>
    </xdr:to>
    <xdr:sp macro="" textlink="">
      <xdr:nvSpPr>
        <xdr:cNvPr id="150" name="AutoShape 89">
          <a:extLst>
            <a:ext uri="{FF2B5EF4-FFF2-40B4-BE49-F238E27FC236}">
              <a16:creationId xmlns:a16="http://schemas.microsoft.com/office/drawing/2014/main" id="{A0E99BB0-4549-4934-BAE1-848F58B214C9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1821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</xdr:row>
      <xdr:rowOff>85725</xdr:rowOff>
    </xdr:from>
    <xdr:to>
      <xdr:col>1</xdr:col>
      <xdr:colOff>190500</xdr:colOff>
      <xdr:row>71</xdr:row>
      <xdr:rowOff>76006</xdr:rowOff>
    </xdr:to>
    <xdr:sp macro="" textlink="">
      <xdr:nvSpPr>
        <xdr:cNvPr id="151" name="AutoShape 90">
          <a:extLst>
            <a:ext uri="{FF2B5EF4-FFF2-40B4-BE49-F238E27FC236}">
              <a16:creationId xmlns:a16="http://schemas.microsoft.com/office/drawing/2014/main" id="{B9E685E3-FE45-40CD-9625-11E6B20255B1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202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95250</xdr:rowOff>
    </xdr:from>
    <xdr:to>
      <xdr:col>1</xdr:col>
      <xdr:colOff>190500</xdr:colOff>
      <xdr:row>42</xdr:row>
      <xdr:rowOff>85531</xdr:rowOff>
    </xdr:to>
    <xdr:sp macro="" textlink="">
      <xdr:nvSpPr>
        <xdr:cNvPr id="152" name="AutoShape 91">
          <a:extLst>
            <a:ext uri="{FF2B5EF4-FFF2-40B4-BE49-F238E27FC236}">
              <a16:creationId xmlns:a16="http://schemas.microsoft.com/office/drawing/2014/main" id="{D4A24C24-2D6F-4CA0-AA83-C40B91904B13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2221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</xdr:row>
      <xdr:rowOff>104775</xdr:rowOff>
    </xdr:from>
    <xdr:to>
      <xdr:col>1</xdr:col>
      <xdr:colOff>190500</xdr:colOff>
      <xdr:row>75</xdr:row>
      <xdr:rowOff>95055</xdr:rowOff>
    </xdr:to>
    <xdr:sp macro="" textlink="">
      <xdr:nvSpPr>
        <xdr:cNvPr id="153" name="AutoShape 92">
          <a:extLst>
            <a:ext uri="{FF2B5EF4-FFF2-40B4-BE49-F238E27FC236}">
              <a16:creationId xmlns:a16="http://schemas.microsoft.com/office/drawing/2014/main" id="{C7CC9347-2B1B-4128-B960-E1D59F56D64C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2421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</xdr:row>
      <xdr:rowOff>114300</xdr:rowOff>
    </xdr:from>
    <xdr:to>
      <xdr:col>1</xdr:col>
      <xdr:colOff>190500</xdr:colOff>
      <xdr:row>87</xdr:row>
      <xdr:rowOff>104579</xdr:rowOff>
    </xdr:to>
    <xdr:sp macro="" textlink="">
      <xdr:nvSpPr>
        <xdr:cNvPr id="154" name="AutoShape 93">
          <a:extLst>
            <a:ext uri="{FF2B5EF4-FFF2-40B4-BE49-F238E27FC236}">
              <a16:creationId xmlns:a16="http://schemas.microsoft.com/office/drawing/2014/main" id="{9A7DF299-68F4-49F9-BFF2-9391DF473A5C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2621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102</xdr:row>
      <xdr:rowOff>123825</xdr:rowOff>
    </xdr:from>
    <xdr:to>
      <xdr:col>1</xdr:col>
      <xdr:colOff>190500</xdr:colOff>
      <xdr:row>103</xdr:row>
      <xdr:rowOff>114106</xdr:rowOff>
    </xdr:to>
    <xdr:sp macro="" textlink="">
      <xdr:nvSpPr>
        <xdr:cNvPr id="155" name="AutoShape 94">
          <a:extLst>
            <a:ext uri="{FF2B5EF4-FFF2-40B4-BE49-F238E27FC236}">
              <a16:creationId xmlns:a16="http://schemas.microsoft.com/office/drawing/2014/main" id="{8593AD2E-DCA2-4CC9-B68C-851536D582FC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2821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133350</xdr:rowOff>
    </xdr:from>
    <xdr:to>
      <xdr:col>1</xdr:col>
      <xdr:colOff>190500</xdr:colOff>
      <xdr:row>29</xdr:row>
      <xdr:rowOff>123631</xdr:rowOff>
    </xdr:to>
    <xdr:sp macro="" textlink="">
      <xdr:nvSpPr>
        <xdr:cNvPr id="156" name="AutoShape 95">
          <a:extLst>
            <a:ext uri="{FF2B5EF4-FFF2-40B4-BE49-F238E27FC236}">
              <a16:creationId xmlns:a16="http://schemas.microsoft.com/office/drawing/2014/main" id="{F7879D2C-76B6-4FA5-A4EC-D3791AFB19D2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3021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142875</xdr:rowOff>
    </xdr:from>
    <xdr:to>
      <xdr:col>1</xdr:col>
      <xdr:colOff>190500</xdr:colOff>
      <xdr:row>39</xdr:row>
      <xdr:rowOff>133157</xdr:rowOff>
    </xdr:to>
    <xdr:sp macro="" textlink="">
      <xdr:nvSpPr>
        <xdr:cNvPr id="157" name="AutoShape 96">
          <a:extLst>
            <a:ext uri="{FF2B5EF4-FFF2-40B4-BE49-F238E27FC236}">
              <a16:creationId xmlns:a16="http://schemas.microsoft.com/office/drawing/2014/main" id="{31E5B5A9-8DFF-44A6-AE6D-0E7294B9760B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322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190500</xdr:colOff>
      <xdr:row>65</xdr:row>
      <xdr:rowOff>194387</xdr:rowOff>
    </xdr:to>
    <xdr:sp macro="" textlink="">
      <xdr:nvSpPr>
        <xdr:cNvPr id="158" name="AutoShape 97">
          <a:extLst>
            <a:ext uri="{FF2B5EF4-FFF2-40B4-BE49-F238E27FC236}">
              <a16:creationId xmlns:a16="http://schemas.microsoft.com/office/drawing/2014/main" id="{77BEA4D8-AD34-4402-BE2A-D30F6E652173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3421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</xdr:row>
      <xdr:rowOff>161925</xdr:rowOff>
    </xdr:from>
    <xdr:to>
      <xdr:col>1</xdr:col>
      <xdr:colOff>190500</xdr:colOff>
      <xdr:row>66</xdr:row>
      <xdr:rowOff>152204</xdr:rowOff>
    </xdr:to>
    <xdr:sp macro="" textlink="">
      <xdr:nvSpPr>
        <xdr:cNvPr id="159" name="AutoShape 98">
          <a:extLst>
            <a:ext uri="{FF2B5EF4-FFF2-40B4-BE49-F238E27FC236}">
              <a16:creationId xmlns:a16="http://schemas.microsoft.com/office/drawing/2014/main" id="{BB692866-F4F7-4EE5-AC4F-CE269117E89C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362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99</xdr:row>
      <xdr:rowOff>171450</xdr:rowOff>
    </xdr:from>
    <xdr:to>
      <xdr:col>1</xdr:col>
      <xdr:colOff>190500</xdr:colOff>
      <xdr:row>100</xdr:row>
      <xdr:rowOff>161731</xdr:rowOff>
    </xdr:to>
    <xdr:sp macro="" textlink="">
      <xdr:nvSpPr>
        <xdr:cNvPr id="160" name="AutoShape 99">
          <a:extLst>
            <a:ext uri="{FF2B5EF4-FFF2-40B4-BE49-F238E27FC236}">
              <a16:creationId xmlns:a16="http://schemas.microsoft.com/office/drawing/2014/main" id="{B1DF23F1-B077-4A03-811A-D12AAE16452A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3822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125</xdr:row>
      <xdr:rowOff>180975</xdr:rowOff>
    </xdr:from>
    <xdr:to>
      <xdr:col>1</xdr:col>
      <xdr:colOff>190500</xdr:colOff>
      <xdr:row>126</xdr:row>
      <xdr:rowOff>171255</xdr:rowOff>
    </xdr:to>
    <xdr:sp macro="" textlink="">
      <xdr:nvSpPr>
        <xdr:cNvPr id="161" name="AutoShape 100">
          <a:extLst>
            <a:ext uri="{FF2B5EF4-FFF2-40B4-BE49-F238E27FC236}">
              <a16:creationId xmlns:a16="http://schemas.microsoft.com/office/drawing/2014/main" id="{3988DA99-895E-445D-8D36-0F31706BDDB5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4022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190500</xdr:colOff>
      <xdr:row>179</xdr:row>
      <xdr:rowOff>0</xdr:rowOff>
    </xdr:to>
    <xdr:sp macro="" textlink="">
      <xdr:nvSpPr>
        <xdr:cNvPr id="162" name="AutoShape 101">
          <a:extLst>
            <a:ext uri="{FF2B5EF4-FFF2-40B4-BE49-F238E27FC236}">
              <a16:creationId xmlns:a16="http://schemas.microsoft.com/office/drawing/2014/main" id="{4FABDBDB-7A1E-4A3D-9513-83ADB1670F8E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4031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163</xdr:row>
      <xdr:rowOff>9525</xdr:rowOff>
    </xdr:from>
    <xdr:to>
      <xdr:col>1</xdr:col>
      <xdr:colOff>190500</xdr:colOff>
      <xdr:row>163</xdr:row>
      <xdr:rowOff>194387</xdr:rowOff>
    </xdr:to>
    <xdr:sp macro="" textlink="">
      <xdr:nvSpPr>
        <xdr:cNvPr id="163" name="AutoShape 102">
          <a:extLst>
            <a:ext uri="{FF2B5EF4-FFF2-40B4-BE49-F238E27FC236}">
              <a16:creationId xmlns:a16="http://schemas.microsoft.com/office/drawing/2014/main" id="{1D6D1B5C-33E9-45B8-9BFA-980E32154A7B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423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</xdr:row>
      <xdr:rowOff>19050</xdr:rowOff>
    </xdr:from>
    <xdr:to>
      <xdr:col>1</xdr:col>
      <xdr:colOff>190500</xdr:colOff>
      <xdr:row>69</xdr:row>
      <xdr:rowOff>9331</xdr:rowOff>
    </xdr:to>
    <xdr:sp macro="" textlink="">
      <xdr:nvSpPr>
        <xdr:cNvPr id="164" name="AutoShape 103">
          <a:extLst>
            <a:ext uri="{FF2B5EF4-FFF2-40B4-BE49-F238E27FC236}">
              <a16:creationId xmlns:a16="http://schemas.microsoft.com/office/drawing/2014/main" id="{00838EB8-8D47-4416-81BD-368E1EE5D751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4431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184</xdr:row>
      <xdr:rowOff>28575</xdr:rowOff>
    </xdr:from>
    <xdr:to>
      <xdr:col>1</xdr:col>
      <xdr:colOff>190500</xdr:colOff>
      <xdr:row>185</xdr:row>
      <xdr:rowOff>18856</xdr:rowOff>
    </xdr:to>
    <xdr:sp macro="" textlink="">
      <xdr:nvSpPr>
        <xdr:cNvPr id="165" name="AutoShape 104">
          <a:extLst>
            <a:ext uri="{FF2B5EF4-FFF2-40B4-BE49-F238E27FC236}">
              <a16:creationId xmlns:a16="http://schemas.microsoft.com/office/drawing/2014/main" id="{11F0ED1B-EC71-4B7B-BDBF-4D4A36B36181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4631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38100</xdr:rowOff>
    </xdr:from>
    <xdr:to>
      <xdr:col>1</xdr:col>
      <xdr:colOff>190500</xdr:colOff>
      <xdr:row>45</xdr:row>
      <xdr:rowOff>28381</xdr:rowOff>
    </xdr:to>
    <xdr:sp macro="" textlink="">
      <xdr:nvSpPr>
        <xdr:cNvPr id="166" name="AutoShape 105">
          <a:extLst>
            <a:ext uri="{FF2B5EF4-FFF2-40B4-BE49-F238E27FC236}">
              <a16:creationId xmlns:a16="http://schemas.microsoft.com/office/drawing/2014/main" id="{2B5DB881-EB4F-4907-8D5D-CF8F3B987BF9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4831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47625</xdr:rowOff>
    </xdr:from>
    <xdr:to>
      <xdr:col>1</xdr:col>
      <xdr:colOff>190500</xdr:colOff>
      <xdr:row>30</xdr:row>
      <xdr:rowOff>37904</xdr:rowOff>
    </xdr:to>
    <xdr:sp macro="" textlink="">
      <xdr:nvSpPr>
        <xdr:cNvPr id="167" name="AutoShape 106">
          <a:extLst>
            <a:ext uri="{FF2B5EF4-FFF2-40B4-BE49-F238E27FC236}">
              <a16:creationId xmlns:a16="http://schemas.microsoft.com/office/drawing/2014/main" id="{95589D74-B88E-4B89-B68C-A527066AE173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5031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57150</xdr:rowOff>
    </xdr:from>
    <xdr:to>
      <xdr:col>1</xdr:col>
      <xdr:colOff>190500</xdr:colOff>
      <xdr:row>51</xdr:row>
      <xdr:rowOff>47430</xdr:rowOff>
    </xdr:to>
    <xdr:sp macro="" textlink="">
      <xdr:nvSpPr>
        <xdr:cNvPr id="168" name="AutoShape 107">
          <a:extLst>
            <a:ext uri="{FF2B5EF4-FFF2-40B4-BE49-F238E27FC236}">
              <a16:creationId xmlns:a16="http://schemas.microsoft.com/office/drawing/2014/main" id="{BB35BA41-1315-4830-A8E4-0457A1558DBF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5231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</xdr:row>
      <xdr:rowOff>66675</xdr:rowOff>
    </xdr:from>
    <xdr:to>
      <xdr:col>1</xdr:col>
      <xdr:colOff>190500</xdr:colOff>
      <xdr:row>54</xdr:row>
      <xdr:rowOff>56956</xdr:rowOff>
    </xdr:to>
    <xdr:sp macro="" textlink="">
      <xdr:nvSpPr>
        <xdr:cNvPr id="169" name="AutoShape 108">
          <a:extLst>
            <a:ext uri="{FF2B5EF4-FFF2-40B4-BE49-F238E27FC236}">
              <a16:creationId xmlns:a16="http://schemas.microsoft.com/office/drawing/2014/main" id="{60BDA09B-BC20-4534-8D46-DD04D9CA701F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5431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76200</xdr:rowOff>
    </xdr:from>
    <xdr:to>
      <xdr:col>1</xdr:col>
      <xdr:colOff>190500</xdr:colOff>
      <xdr:row>14</xdr:row>
      <xdr:rowOff>66481</xdr:rowOff>
    </xdr:to>
    <xdr:sp macro="" textlink="">
      <xdr:nvSpPr>
        <xdr:cNvPr id="170" name="AutoShape 109">
          <a:extLst>
            <a:ext uri="{FF2B5EF4-FFF2-40B4-BE49-F238E27FC236}">
              <a16:creationId xmlns:a16="http://schemas.microsoft.com/office/drawing/2014/main" id="{0123614E-DD88-4250-B6B1-42993E54EF65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5631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85725</xdr:rowOff>
    </xdr:from>
    <xdr:to>
      <xdr:col>1</xdr:col>
      <xdr:colOff>190500</xdr:colOff>
      <xdr:row>13</xdr:row>
      <xdr:rowOff>76004</xdr:rowOff>
    </xdr:to>
    <xdr:sp macro="" textlink="">
      <xdr:nvSpPr>
        <xdr:cNvPr id="171" name="AutoShape 110">
          <a:extLst>
            <a:ext uri="{FF2B5EF4-FFF2-40B4-BE49-F238E27FC236}">
              <a16:creationId xmlns:a16="http://schemas.microsoft.com/office/drawing/2014/main" id="{CEFAB8EF-2A3B-457A-95A6-EAF30A244D78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583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127</xdr:row>
      <xdr:rowOff>95250</xdr:rowOff>
    </xdr:from>
    <xdr:to>
      <xdr:col>1</xdr:col>
      <xdr:colOff>190500</xdr:colOff>
      <xdr:row>128</xdr:row>
      <xdr:rowOff>85531</xdr:rowOff>
    </xdr:to>
    <xdr:sp macro="" textlink="">
      <xdr:nvSpPr>
        <xdr:cNvPr id="172" name="AutoShape 111">
          <a:extLst>
            <a:ext uri="{FF2B5EF4-FFF2-40B4-BE49-F238E27FC236}">
              <a16:creationId xmlns:a16="http://schemas.microsoft.com/office/drawing/2014/main" id="{53F3980C-F6E4-4AD4-B928-D84D9A96B792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6031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149</xdr:row>
      <xdr:rowOff>104775</xdr:rowOff>
    </xdr:from>
    <xdr:to>
      <xdr:col>1</xdr:col>
      <xdr:colOff>190500</xdr:colOff>
      <xdr:row>150</xdr:row>
      <xdr:rowOff>95057</xdr:rowOff>
    </xdr:to>
    <xdr:sp macro="" textlink="">
      <xdr:nvSpPr>
        <xdr:cNvPr id="173" name="AutoShape 112">
          <a:extLst>
            <a:ext uri="{FF2B5EF4-FFF2-40B4-BE49-F238E27FC236}">
              <a16:creationId xmlns:a16="http://schemas.microsoft.com/office/drawing/2014/main" id="{1EAB32D5-05EB-4C29-8788-5DB2322C10A2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6231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</xdr:row>
      <xdr:rowOff>114300</xdr:rowOff>
    </xdr:from>
    <xdr:to>
      <xdr:col>1</xdr:col>
      <xdr:colOff>190500</xdr:colOff>
      <xdr:row>62</xdr:row>
      <xdr:rowOff>104581</xdr:rowOff>
    </xdr:to>
    <xdr:sp macro="" textlink="">
      <xdr:nvSpPr>
        <xdr:cNvPr id="174" name="AutoShape 113">
          <a:extLst>
            <a:ext uri="{FF2B5EF4-FFF2-40B4-BE49-F238E27FC236}">
              <a16:creationId xmlns:a16="http://schemas.microsoft.com/office/drawing/2014/main" id="{F1A70942-555C-4BB7-9DC6-54A203963A81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6431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172</xdr:row>
      <xdr:rowOff>123825</xdr:rowOff>
    </xdr:from>
    <xdr:to>
      <xdr:col>1</xdr:col>
      <xdr:colOff>190500</xdr:colOff>
      <xdr:row>173</xdr:row>
      <xdr:rowOff>114103</xdr:rowOff>
    </xdr:to>
    <xdr:sp macro="" textlink="">
      <xdr:nvSpPr>
        <xdr:cNvPr id="175" name="AutoShape 114">
          <a:extLst>
            <a:ext uri="{FF2B5EF4-FFF2-40B4-BE49-F238E27FC236}">
              <a16:creationId xmlns:a16="http://schemas.microsoft.com/office/drawing/2014/main" id="{D424520A-445A-4597-BCDB-E5712E45F35D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6631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94</xdr:row>
      <xdr:rowOff>133350</xdr:rowOff>
    </xdr:from>
    <xdr:to>
      <xdr:col>1</xdr:col>
      <xdr:colOff>190500</xdr:colOff>
      <xdr:row>95</xdr:row>
      <xdr:rowOff>123631</xdr:rowOff>
    </xdr:to>
    <xdr:sp macro="" textlink="">
      <xdr:nvSpPr>
        <xdr:cNvPr id="176" name="AutoShape 115">
          <a:extLst>
            <a:ext uri="{FF2B5EF4-FFF2-40B4-BE49-F238E27FC236}">
              <a16:creationId xmlns:a16="http://schemas.microsoft.com/office/drawing/2014/main" id="{6902EF3A-9515-4EB8-8E7E-71C0E039B1AF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6831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</xdr:row>
      <xdr:rowOff>142875</xdr:rowOff>
    </xdr:from>
    <xdr:to>
      <xdr:col>1</xdr:col>
      <xdr:colOff>190500</xdr:colOff>
      <xdr:row>57</xdr:row>
      <xdr:rowOff>133156</xdr:rowOff>
    </xdr:to>
    <xdr:sp macro="" textlink="">
      <xdr:nvSpPr>
        <xdr:cNvPr id="177" name="AutoShape 116">
          <a:extLst>
            <a:ext uri="{FF2B5EF4-FFF2-40B4-BE49-F238E27FC236}">
              <a16:creationId xmlns:a16="http://schemas.microsoft.com/office/drawing/2014/main" id="{698CD558-8B91-41D5-8318-5D4E1777CFC9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703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136</xdr:row>
      <xdr:rowOff>152400</xdr:rowOff>
    </xdr:from>
    <xdr:to>
      <xdr:col>1</xdr:col>
      <xdr:colOff>190500</xdr:colOff>
      <xdr:row>137</xdr:row>
      <xdr:rowOff>142682</xdr:rowOff>
    </xdr:to>
    <xdr:sp macro="" textlink="">
      <xdr:nvSpPr>
        <xdr:cNvPr id="178" name="AutoShape 117">
          <a:extLst>
            <a:ext uri="{FF2B5EF4-FFF2-40B4-BE49-F238E27FC236}">
              <a16:creationId xmlns:a16="http://schemas.microsoft.com/office/drawing/2014/main" id="{5F6A7859-3042-47E9-8D04-33567CA165FE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7231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144</xdr:row>
      <xdr:rowOff>161925</xdr:rowOff>
    </xdr:from>
    <xdr:to>
      <xdr:col>1</xdr:col>
      <xdr:colOff>190500</xdr:colOff>
      <xdr:row>145</xdr:row>
      <xdr:rowOff>152205</xdr:rowOff>
    </xdr:to>
    <xdr:sp macro="" textlink="">
      <xdr:nvSpPr>
        <xdr:cNvPr id="179" name="AutoShape 118">
          <a:extLst>
            <a:ext uri="{FF2B5EF4-FFF2-40B4-BE49-F238E27FC236}">
              <a16:creationId xmlns:a16="http://schemas.microsoft.com/office/drawing/2014/main" id="{F5527DE8-4A80-42A8-B619-ED94D0087C47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743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126</xdr:row>
      <xdr:rowOff>171450</xdr:rowOff>
    </xdr:from>
    <xdr:to>
      <xdr:col>1</xdr:col>
      <xdr:colOff>190500</xdr:colOff>
      <xdr:row>127</xdr:row>
      <xdr:rowOff>161731</xdr:rowOff>
    </xdr:to>
    <xdr:sp macro="" textlink="">
      <xdr:nvSpPr>
        <xdr:cNvPr id="180" name="AutoShape 119">
          <a:extLst>
            <a:ext uri="{FF2B5EF4-FFF2-40B4-BE49-F238E27FC236}">
              <a16:creationId xmlns:a16="http://schemas.microsoft.com/office/drawing/2014/main" id="{7AFD5761-51FC-4EA1-ADFC-25D7A46688F1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7632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57</xdr:row>
      <xdr:rowOff>180975</xdr:rowOff>
    </xdr:from>
    <xdr:to>
      <xdr:col>1</xdr:col>
      <xdr:colOff>190500</xdr:colOff>
      <xdr:row>58</xdr:row>
      <xdr:rowOff>171256</xdr:rowOff>
    </xdr:to>
    <xdr:sp macro="" textlink="">
      <xdr:nvSpPr>
        <xdr:cNvPr id="181" name="AutoShape 120">
          <a:extLst>
            <a:ext uri="{FF2B5EF4-FFF2-40B4-BE49-F238E27FC236}">
              <a16:creationId xmlns:a16="http://schemas.microsoft.com/office/drawing/2014/main" id="{B3C40041-3F08-4647-B78D-318064A3D975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7832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190500</xdr:colOff>
      <xdr:row>84</xdr:row>
      <xdr:rowOff>1</xdr:rowOff>
    </xdr:to>
    <xdr:sp macro="" textlink="">
      <xdr:nvSpPr>
        <xdr:cNvPr id="182" name="AutoShape 121">
          <a:extLst>
            <a:ext uri="{FF2B5EF4-FFF2-40B4-BE49-F238E27FC236}">
              <a16:creationId xmlns:a16="http://schemas.microsoft.com/office/drawing/2014/main" id="{EBE94DB3-7012-4314-BE00-96B6FD833039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7841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152</xdr:row>
      <xdr:rowOff>9525</xdr:rowOff>
    </xdr:from>
    <xdr:to>
      <xdr:col>1</xdr:col>
      <xdr:colOff>190500</xdr:colOff>
      <xdr:row>152</xdr:row>
      <xdr:rowOff>194387</xdr:rowOff>
    </xdr:to>
    <xdr:sp macro="" textlink="">
      <xdr:nvSpPr>
        <xdr:cNvPr id="183" name="AutoShape 122">
          <a:extLst>
            <a:ext uri="{FF2B5EF4-FFF2-40B4-BE49-F238E27FC236}">
              <a16:creationId xmlns:a16="http://schemas.microsoft.com/office/drawing/2014/main" id="{93F6B6D7-CAF9-4262-AE5E-16984F0A6AE3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804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90</xdr:row>
      <xdr:rowOff>19050</xdr:rowOff>
    </xdr:from>
    <xdr:to>
      <xdr:col>1</xdr:col>
      <xdr:colOff>190500</xdr:colOff>
      <xdr:row>91</xdr:row>
      <xdr:rowOff>9331</xdr:rowOff>
    </xdr:to>
    <xdr:sp macro="" textlink="">
      <xdr:nvSpPr>
        <xdr:cNvPr id="184" name="AutoShape 123">
          <a:extLst>
            <a:ext uri="{FF2B5EF4-FFF2-40B4-BE49-F238E27FC236}">
              <a16:creationId xmlns:a16="http://schemas.microsoft.com/office/drawing/2014/main" id="{19162CCF-4C22-4AD2-BA53-EC0F871EB552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8241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118</xdr:row>
      <xdr:rowOff>28575</xdr:rowOff>
    </xdr:from>
    <xdr:to>
      <xdr:col>1</xdr:col>
      <xdr:colOff>190500</xdr:colOff>
      <xdr:row>119</xdr:row>
      <xdr:rowOff>18856</xdr:rowOff>
    </xdr:to>
    <xdr:sp macro="" textlink="">
      <xdr:nvSpPr>
        <xdr:cNvPr id="185" name="AutoShape 124">
          <a:extLst>
            <a:ext uri="{FF2B5EF4-FFF2-40B4-BE49-F238E27FC236}">
              <a16:creationId xmlns:a16="http://schemas.microsoft.com/office/drawing/2014/main" id="{728A2DD7-C6C4-4F37-B622-C6A988D1DAAE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8441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124</xdr:row>
      <xdr:rowOff>38100</xdr:rowOff>
    </xdr:from>
    <xdr:to>
      <xdr:col>1</xdr:col>
      <xdr:colOff>190500</xdr:colOff>
      <xdr:row>125</xdr:row>
      <xdr:rowOff>28382</xdr:rowOff>
    </xdr:to>
    <xdr:sp macro="" textlink="">
      <xdr:nvSpPr>
        <xdr:cNvPr id="186" name="AutoShape 125">
          <a:extLst>
            <a:ext uri="{FF2B5EF4-FFF2-40B4-BE49-F238E27FC236}">
              <a16:creationId xmlns:a16="http://schemas.microsoft.com/office/drawing/2014/main" id="{C4259D8A-BD76-4514-8D07-A2EE5065B268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8641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47625</xdr:rowOff>
    </xdr:from>
    <xdr:to>
      <xdr:col>1</xdr:col>
      <xdr:colOff>190500</xdr:colOff>
      <xdr:row>81</xdr:row>
      <xdr:rowOff>37904</xdr:rowOff>
    </xdr:to>
    <xdr:sp macro="" textlink="">
      <xdr:nvSpPr>
        <xdr:cNvPr id="187" name="AutoShape 126">
          <a:extLst>
            <a:ext uri="{FF2B5EF4-FFF2-40B4-BE49-F238E27FC236}">
              <a16:creationId xmlns:a16="http://schemas.microsoft.com/office/drawing/2014/main" id="{F05F1669-C1E0-485B-9A48-9C32C0324A92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8841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</xdr:row>
      <xdr:rowOff>57150</xdr:rowOff>
    </xdr:from>
    <xdr:to>
      <xdr:col>1</xdr:col>
      <xdr:colOff>190500</xdr:colOff>
      <xdr:row>61</xdr:row>
      <xdr:rowOff>47431</xdr:rowOff>
    </xdr:to>
    <xdr:sp macro="" textlink="">
      <xdr:nvSpPr>
        <xdr:cNvPr id="188" name="AutoShape 127">
          <a:extLst>
            <a:ext uri="{FF2B5EF4-FFF2-40B4-BE49-F238E27FC236}">
              <a16:creationId xmlns:a16="http://schemas.microsoft.com/office/drawing/2014/main" id="{BCD19304-E0CD-44AA-A604-A8A948F72317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9041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190500</xdr:colOff>
      <xdr:row>181</xdr:row>
      <xdr:rowOff>0</xdr:rowOff>
    </xdr:to>
    <xdr:sp macro="" textlink="">
      <xdr:nvSpPr>
        <xdr:cNvPr id="189" name="AutoShape 128">
          <a:extLst>
            <a:ext uri="{FF2B5EF4-FFF2-40B4-BE49-F238E27FC236}">
              <a16:creationId xmlns:a16="http://schemas.microsoft.com/office/drawing/2014/main" id="{3E889ABF-AAF8-401D-AD07-7FBA4B8C891C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9241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190500</xdr:colOff>
      <xdr:row>181</xdr:row>
      <xdr:rowOff>0</xdr:rowOff>
    </xdr:to>
    <xdr:sp macro="" textlink="">
      <xdr:nvSpPr>
        <xdr:cNvPr id="190" name="AutoShape 129">
          <a:extLst>
            <a:ext uri="{FF2B5EF4-FFF2-40B4-BE49-F238E27FC236}">
              <a16:creationId xmlns:a16="http://schemas.microsoft.com/office/drawing/2014/main" id="{4419B55D-4082-48A4-B1F0-4A203950F082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9441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180</xdr:row>
      <xdr:rowOff>85725</xdr:rowOff>
    </xdr:from>
    <xdr:to>
      <xdr:col>1</xdr:col>
      <xdr:colOff>190500</xdr:colOff>
      <xdr:row>181</xdr:row>
      <xdr:rowOff>76005</xdr:rowOff>
    </xdr:to>
    <xdr:sp macro="" textlink="">
      <xdr:nvSpPr>
        <xdr:cNvPr id="191" name="AutoShape 130">
          <a:extLst>
            <a:ext uri="{FF2B5EF4-FFF2-40B4-BE49-F238E27FC236}">
              <a16:creationId xmlns:a16="http://schemas.microsoft.com/office/drawing/2014/main" id="{270FDA9A-2840-4F7E-A0F8-234760EAB540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964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128</xdr:row>
      <xdr:rowOff>95250</xdr:rowOff>
    </xdr:from>
    <xdr:to>
      <xdr:col>1</xdr:col>
      <xdr:colOff>190500</xdr:colOff>
      <xdr:row>129</xdr:row>
      <xdr:rowOff>85532</xdr:rowOff>
    </xdr:to>
    <xdr:sp macro="" textlink="">
      <xdr:nvSpPr>
        <xdr:cNvPr id="192" name="AutoShape 131">
          <a:extLst>
            <a:ext uri="{FF2B5EF4-FFF2-40B4-BE49-F238E27FC236}">
              <a16:creationId xmlns:a16="http://schemas.microsoft.com/office/drawing/2014/main" id="{AD092876-588E-4932-ADF3-028ACFC54B5B}"/>
            </a:ext>
          </a:extLst>
        </xdr:cNvPr>
        <xdr:cNvSpPr>
          <a:spLocks noChangeAspect="1" noChangeArrowheads="1"/>
        </xdr:cNvSpPr>
      </xdr:nvSpPr>
      <xdr:spPr bwMode="auto">
        <a:xfrm>
          <a:off x="2181225" y="29841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190500</xdr:colOff>
      <xdr:row>40</xdr:row>
      <xdr:rowOff>0</xdr:rowOff>
    </xdr:to>
    <xdr:sp macro="" textlink="">
      <xdr:nvSpPr>
        <xdr:cNvPr id="193" name="AutoShape 132">
          <a:extLst>
            <a:ext uri="{FF2B5EF4-FFF2-40B4-BE49-F238E27FC236}">
              <a16:creationId xmlns:a16="http://schemas.microsoft.com/office/drawing/2014/main" id="{03E6CD33-4F25-4AA8-A381-B00AB8A29799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0041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114300</xdr:rowOff>
    </xdr:from>
    <xdr:to>
      <xdr:col>1</xdr:col>
      <xdr:colOff>190500</xdr:colOff>
      <xdr:row>40</xdr:row>
      <xdr:rowOff>104581</xdr:rowOff>
    </xdr:to>
    <xdr:sp macro="" textlink="">
      <xdr:nvSpPr>
        <xdr:cNvPr id="194" name="AutoShape 133">
          <a:extLst>
            <a:ext uri="{FF2B5EF4-FFF2-40B4-BE49-F238E27FC236}">
              <a16:creationId xmlns:a16="http://schemas.microsoft.com/office/drawing/2014/main" id="{3437A718-D522-41B2-945F-BA115E017EE0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0241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190500</xdr:colOff>
      <xdr:row>151</xdr:row>
      <xdr:rowOff>194387</xdr:rowOff>
    </xdr:to>
    <xdr:sp macro="" textlink="">
      <xdr:nvSpPr>
        <xdr:cNvPr id="195" name="AutoShape 134">
          <a:extLst>
            <a:ext uri="{FF2B5EF4-FFF2-40B4-BE49-F238E27FC236}">
              <a16:creationId xmlns:a16="http://schemas.microsoft.com/office/drawing/2014/main" id="{D2D38A14-35DB-453B-8717-25E268A2B2F9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0441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151</xdr:row>
      <xdr:rowOff>133350</xdr:rowOff>
    </xdr:from>
    <xdr:to>
      <xdr:col>1</xdr:col>
      <xdr:colOff>190500</xdr:colOff>
      <xdr:row>152</xdr:row>
      <xdr:rowOff>123629</xdr:rowOff>
    </xdr:to>
    <xdr:sp macro="" textlink="">
      <xdr:nvSpPr>
        <xdr:cNvPr id="196" name="AutoShape 135">
          <a:extLst>
            <a:ext uri="{FF2B5EF4-FFF2-40B4-BE49-F238E27FC236}">
              <a16:creationId xmlns:a16="http://schemas.microsoft.com/office/drawing/2014/main" id="{4BC26F80-00FB-44AB-AF12-D87FE826E374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0641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150</xdr:row>
      <xdr:rowOff>142875</xdr:rowOff>
    </xdr:from>
    <xdr:to>
      <xdr:col>1</xdr:col>
      <xdr:colOff>190500</xdr:colOff>
      <xdr:row>151</xdr:row>
      <xdr:rowOff>133156</xdr:rowOff>
    </xdr:to>
    <xdr:sp macro="" textlink="">
      <xdr:nvSpPr>
        <xdr:cNvPr id="197" name="AutoShape 136">
          <a:extLst>
            <a:ext uri="{FF2B5EF4-FFF2-40B4-BE49-F238E27FC236}">
              <a16:creationId xmlns:a16="http://schemas.microsoft.com/office/drawing/2014/main" id="{6D9C65D9-8F3B-4B9B-817E-2DFF62ED2AB6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084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152400</xdr:rowOff>
    </xdr:from>
    <xdr:to>
      <xdr:col>1</xdr:col>
      <xdr:colOff>190500</xdr:colOff>
      <xdr:row>19</xdr:row>
      <xdr:rowOff>142682</xdr:rowOff>
    </xdr:to>
    <xdr:sp macro="" textlink="">
      <xdr:nvSpPr>
        <xdr:cNvPr id="198" name="AutoShape 137">
          <a:extLst>
            <a:ext uri="{FF2B5EF4-FFF2-40B4-BE49-F238E27FC236}">
              <a16:creationId xmlns:a16="http://schemas.microsoft.com/office/drawing/2014/main" id="{9444B3AA-D1FF-4633-B18A-249911B85862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1041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161925</xdr:rowOff>
    </xdr:from>
    <xdr:to>
      <xdr:col>1</xdr:col>
      <xdr:colOff>190500</xdr:colOff>
      <xdr:row>92</xdr:row>
      <xdr:rowOff>152207</xdr:rowOff>
    </xdr:to>
    <xdr:sp macro="" textlink="">
      <xdr:nvSpPr>
        <xdr:cNvPr id="199" name="AutoShape 138">
          <a:extLst>
            <a:ext uri="{FF2B5EF4-FFF2-40B4-BE49-F238E27FC236}">
              <a16:creationId xmlns:a16="http://schemas.microsoft.com/office/drawing/2014/main" id="{78C622E4-C034-4DE2-81FD-1719629FED69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124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171450</xdr:rowOff>
    </xdr:from>
    <xdr:to>
      <xdr:col>1</xdr:col>
      <xdr:colOff>190500</xdr:colOff>
      <xdr:row>47</xdr:row>
      <xdr:rowOff>161729</xdr:rowOff>
    </xdr:to>
    <xdr:sp macro="" textlink="">
      <xdr:nvSpPr>
        <xdr:cNvPr id="200" name="AutoShape 139">
          <a:extLst>
            <a:ext uri="{FF2B5EF4-FFF2-40B4-BE49-F238E27FC236}">
              <a16:creationId xmlns:a16="http://schemas.microsoft.com/office/drawing/2014/main" id="{0D069C30-A4E6-4BFD-9552-579EA0F08538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1442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190500</xdr:colOff>
      <xdr:row>16</xdr:row>
      <xdr:rowOff>0</xdr:rowOff>
    </xdr:to>
    <xdr:sp macro="" textlink="">
      <xdr:nvSpPr>
        <xdr:cNvPr id="201" name="AutoShape 140">
          <a:extLst>
            <a:ext uri="{FF2B5EF4-FFF2-40B4-BE49-F238E27FC236}">
              <a16:creationId xmlns:a16="http://schemas.microsoft.com/office/drawing/2014/main" id="{77328B45-8CF9-495E-A966-B93473E98DA0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1642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190500</xdr:colOff>
      <xdr:row>16</xdr:row>
      <xdr:rowOff>0</xdr:rowOff>
    </xdr:to>
    <xdr:sp macro="" textlink="">
      <xdr:nvSpPr>
        <xdr:cNvPr id="202" name="AutoShape 141">
          <a:extLst>
            <a:ext uri="{FF2B5EF4-FFF2-40B4-BE49-F238E27FC236}">
              <a16:creationId xmlns:a16="http://schemas.microsoft.com/office/drawing/2014/main" id="{0BE272A6-7076-4A52-B4C9-9A93D66580C8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1651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123</xdr:row>
      <xdr:rowOff>9525</xdr:rowOff>
    </xdr:from>
    <xdr:to>
      <xdr:col>1</xdr:col>
      <xdr:colOff>190500</xdr:colOff>
      <xdr:row>124</xdr:row>
      <xdr:rowOff>0</xdr:rowOff>
    </xdr:to>
    <xdr:sp macro="" textlink="">
      <xdr:nvSpPr>
        <xdr:cNvPr id="203" name="AutoShape 142">
          <a:extLst>
            <a:ext uri="{FF2B5EF4-FFF2-40B4-BE49-F238E27FC236}">
              <a16:creationId xmlns:a16="http://schemas.microsoft.com/office/drawing/2014/main" id="{F5D32B0B-5210-4819-8F64-C91E3E96498B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185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</xdr:row>
      <xdr:rowOff>19050</xdr:rowOff>
    </xdr:from>
    <xdr:to>
      <xdr:col>1</xdr:col>
      <xdr:colOff>190500</xdr:colOff>
      <xdr:row>80</xdr:row>
      <xdr:rowOff>9332</xdr:rowOff>
    </xdr:to>
    <xdr:sp macro="" textlink="">
      <xdr:nvSpPr>
        <xdr:cNvPr id="204" name="AutoShape 143">
          <a:extLst>
            <a:ext uri="{FF2B5EF4-FFF2-40B4-BE49-F238E27FC236}">
              <a16:creationId xmlns:a16="http://schemas.microsoft.com/office/drawing/2014/main" id="{295687FC-2A65-4FB7-AF5D-BB2A207F6986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2051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</xdr:row>
      <xdr:rowOff>28575</xdr:rowOff>
    </xdr:from>
    <xdr:to>
      <xdr:col>1</xdr:col>
      <xdr:colOff>190500</xdr:colOff>
      <xdr:row>52</xdr:row>
      <xdr:rowOff>18855</xdr:rowOff>
    </xdr:to>
    <xdr:sp macro="" textlink="">
      <xdr:nvSpPr>
        <xdr:cNvPr id="205" name="AutoShape 144">
          <a:extLst>
            <a:ext uri="{FF2B5EF4-FFF2-40B4-BE49-F238E27FC236}">
              <a16:creationId xmlns:a16="http://schemas.microsoft.com/office/drawing/2014/main" id="{5FE6AF73-841B-4E86-AFC5-73549077CAD4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2251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</xdr:row>
      <xdr:rowOff>38100</xdr:rowOff>
    </xdr:from>
    <xdr:to>
      <xdr:col>1</xdr:col>
      <xdr:colOff>190500</xdr:colOff>
      <xdr:row>53</xdr:row>
      <xdr:rowOff>28381</xdr:rowOff>
    </xdr:to>
    <xdr:sp macro="" textlink="">
      <xdr:nvSpPr>
        <xdr:cNvPr id="206" name="AutoShape 145">
          <a:extLst>
            <a:ext uri="{FF2B5EF4-FFF2-40B4-BE49-F238E27FC236}">
              <a16:creationId xmlns:a16="http://schemas.microsoft.com/office/drawing/2014/main" id="{7646E071-D181-402B-91C2-C466A3789E74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2451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182</xdr:row>
      <xdr:rowOff>47625</xdr:rowOff>
    </xdr:from>
    <xdr:to>
      <xdr:col>1</xdr:col>
      <xdr:colOff>190500</xdr:colOff>
      <xdr:row>183</xdr:row>
      <xdr:rowOff>37906</xdr:rowOff>
    </xdr:to>
    <xdr:sp macro="" textlink="">
      <xdr:nvSpPr>
        <xdr:cNvPr id="207" name="AutoShape 146">
          <a:extLst>
            <a:ext uri="{FF2B5EF4-FFF2-40B4-BE49-F238E27FC236}">
              <a16:creationId xmlns:a16="http://schemas.microsoft.com/office/drawing/2014/main" id="{81FFDF63-790C-4F55-98ED-93E8B9657735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2651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185</xdr:row>
      <xdr:rowOff>57150</xdr:rowOff>
    </xdr:from>
    <xdr:to>
      <xdr:col>1</xdr:col>
      <xdr:colOff>190500</xdr:colOff>
      <xdr:row>186</xdr:row>
      <xdr:rowOff>47431</xdr:rowOff>
    </xdr:to>
    <xdr:sp macro="" textlink="">
      <xdr:nvSpPr>
        <xdr:cNvPr id="208" name="AutoShape 147">
          <a:extLst>
            <a:ext uri="{FF2B5EF4-FFF2-40B4-BE49-F238E27FC236}">
              <a16:creationId xmlns:a16="http://schemas.microsoft.com/office/drawing/2014/main" id="{6AD6F10C-A143-4CB7-988F-0AC8D14BD9A4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2851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</xdr:row>
      <xdr:rowOff>66675</xdr:rowOff>
    </xdr:from>
    <xdr:to>
      <xdr:col>1</xdr:col>
      <xdr:colOff>190500</xdr:colOff>
      <xdr:row>123</xdr:row>
      <xdr:rowOff>56954</xdr:rowOff>
    </xdr:to>
    <xdr:sp macro="" textlink="">
      <xdr:nvSpPr>
        <xdr:cNvPr id="209" name="AutoShape 148">
          <a:extLst>
            <a:ext uri="{FF2B5EF4-FFF2-40B4-BE49-F238E27FC236}">
              <a16:creationId xmlns:a16="http://schemas.microsoft.com/office/drawing/2014/main" id="{D5831562-BF32-41A8-82F0-5C6F201809E0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3051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76200</xdr:rowOff>
    </xdr:from>
    <xdr:to>
      <xdr:col>1</xdr:col>
      <xdr:colOff>190500</xdr:colOff>
      <xdr:row>105</xdr:row>
      <xdr:rowOff>66482</xdr:rowOff>
    </xdr:to>
    <xdr:sp macro="" textlink="">
      <xdr:nvSpPr>
        <xdr:cNvPr id="210" name="AutoShape 149">
          <a:extLst>
            <a:ext uri="{FF2B5EF4-FFF2-40B4-BE49-F238E27FC236}">
              <a16:creationId xmlns:a16="http://schemas.microsoft.com/office/drawing/2014/main" id="{A8DF679D-4276-4CBE-9694-C9B9C1CA5773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3251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190500</xdr:colOff>
      <xdr:row>132</xdr:row>
      <xdr:rowOff>0</xdr:rowOff>
    </xdr:to>
    <xdr:sp macro="" textlink="">
      <xdr:nvSpPr>
        <xdr:cNvPr id="211" name="AutoShape 150">
          <a:extLst>
            <a:ext uri="{FF2B5EF4-FFF2-40B4-BE49-F238E27FC236}">
              <a16:creationId xmlns:a16="http://schemas.microsoft.com/office/drawing/2014/main" id="{DA5936BD-A939-4D98-A3ED-0CA4DFFBDC0F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345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131</xdr:row>
      <xdr:rowOff>95250</xdr:rowOff>
    </xdr:from>
    <xdr:to>
      <xdr:col>1</xdr:col>
      <xdr:colOff>190500</xdr:colOff>
      <xdr:row>132</xdr:row>
      <xdr:rowOff>85531</xdr:rowOff>
    </xdr:to>
    <xdr:sp macro="" textlink="">
      <xdr:nvSpPr>
        <xdr:cNvPr id="212" name="AutoShape 151">
          <a:extLst>
            <a:ext uri="{FF2B5EF4-FFF2-40B4-BE49-F238E27FC236}">
              <a16:creationId xmlns:a16="http://schemas.microsoft.com/office/drawing/2014/main" id="{C28B7710-73DC-4C6E-96A1-BB0067B02495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3651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</xdr:row>
      <xdr:rowOff>104775</xdr:rowOff>
    </xdr:from>
    <xdr:to>
      <xdr:col>1</xdr:col>
      <xdr:colOff>190500</xdr:colOff>
      <xdr:row>93</xdr:row>
      <xdr:rowOff>95056</xdr:rowOff>
    </xdr:to>
    <xdr:sp macro="" textlink="">
      <xdr:nvSpPr>
        <xdr:cNvPr id="213" name="AutoShape 152">
          <a:extLst>
            <a:ext uri="{FF2B5EF4-FFF2-40B4-BE49-F238E27FC236}">
              <a16:creationId xmlns:a16="http://schemas.microsoft.com/office/drawing/2014/main" id="{356BEDE5-F956-4E12-852F-67DFBF358AB5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3851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190500</xdr:colOff>
      <xdr:row>176</xdr:row>
      <xdr:rowOff>194387</xdr:rowOff>
    </xdr:to>
    <xdr:sp macro="" textlink="">
      <xdr:nvSpPr>
        <xdr:cNvPr id="214" name="AutoShape 153">
          <a:extLst>
            <a:ext uri="{FF2B5EF4-FFF2-40B4-BE49-F238E27FC236}">
              <a16:creationId xmlns:a16="http://schemas.microsoft.com/office/drawing/2014/main" id="{14F26D2D-1B54-492C-9EE1-1C8394E830B8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4051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176</xdr:row>
      <xdr:rowOff>123825</xdr:rowOff>
    </xdr:from>
    <xdr:to>
      <xdr:col>1</xdr:col>
      <xdr:colOff>190500</xdr:colOff>
      <xdr:row>177</xdr:row>
      <xdr:rowOff>114104</xdr:rowOff>
    </xdr:to>
    <xdr:sp macro="" textlink="">
      <xdr:nvSpPr>
        <xdr:cNvPr id="215" name="AutoShape 154">
          <a:extLst>
            <a:ext uri="{FF2B5EF4-FFF2-40B4-BE49-F238E27FC236}">
              <a16:creationId xmlns:a16="http://schemas.microsoft.com/office/drawing/2014/main" id="{732B0475-2421-482A-9504-92F15FFAB8DE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4251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133350</xdr:rowOff>
    </xdr:from>
    <xdr:to>
      <xdr:col>1</xdr:col>
      <xdr:colOff>190500</xdr:colOff>
      <xdr:row>35</xdr:row>
      <xdr:rowOff>123633</xdr:rowOff>
    </xdr:to>
    <xdr:sp macro="" textlink="">
      <xdr:nvSpPr>
        <xdr:cNvPr id="216" name="AutoShape 155">
          <a:extLst>
            <a:ext uri="{FF2B5EF4-FFF2-40B4-BE49-F238E27FC236}">
              <a16:creationId xmlns:a16="http://schemas.microsoft.com/office/drawing/2014/main" id="{CB7A72E3-6FF5-444E-BB32-283454C4C985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4451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190500</xdr:colOff>
      <xdr:row>144</xdr:row>
      <xdr:rowOff>194</xdr:rowOff>
    </xdr:to>
    <xdr:sp macro="" textlink="">
      <xdr:nvSpPr>
        <xdr:cNvPr id="217" name="AutoShape 156">
          <a:extLst>
            <a:ext uri="{FF2B5EF4-FFF2-40B4-BE49-F238E27FC236}">
              <a16:creationId xmlns:a16="http://schemas.microsoft.com/office/drawing/2014/main" id="{09D9D049-498C-4445-8C8B-2EA651C2EBAF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465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190500</xdr:colOff>
      <xdr:row>144</xdr:row>
      <xdr:rowOff>194</xdr:rowOff>
    </xdr:to>
    <xdr:sp macro="" textlink="">
      <xdr:nvSpPr>
        <xdr:cNvPr id="218" name="AutoShape 157">
          <a:extLst>
            <a:ext uri="{FF2B5EF4-FFF2-40B4-BE49-F238E27FC236}">
              <a16:creationId xmlns:a16="http://schemas.microsoft.com/office/drawing/2014/main" id="{68C7837C-6AD0-49AA-B4D0-E5A67E1E020D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4851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190500</xdr:colOff>
      <xdr:row>144</xdr:row>
      <xdr:rowOff>194</xdr:rowOff>
    </xdr:to>
    <xdr:sp macro="" textlink="">
      <xdr:nvSpPr>
        <xdr:cNvPr id="219" name="AutoShape 158">
          <a:extLst>
            <a:ext uri="{FF2B5EF4-FFF2-40B4-BE49-F238E27FC236}">
              <a16:creationId xmlns:a16="http://schemas.microsoft.com/office/drawing/2014/main" id="{5F8824D1-53B1-41F5-8B3B-DF3633804184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505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143</xdr:row>
      <xdr:rowOff>171450</xdr:rowOff>
    </xdr:from>
    <xdr:to>
      <xdr:col>1</xdr:col>
      <xdr:colOff>190500</xdr:colOff>
      <xdr:row>144</xdr:row>
      <xdr:rowOff>161729</xdr:rowOff>
    </xdr:to>
    <xdr:sp macro="" textlink="">
      <xdr:nvSpPr>
        <xdr:cNvPr id="220" name="AutoShape 159">
          <a:extLst>
            <a:ext uri="{FF2B5EF4-FFF2-40B4-BE49-F238E27FC236}">
              <a16:creationId xmlns:a16="http://schemas.microsoft.com/office/drawing/2014/main" id="{041711BC-1C08-4614-BB00-EAC9FCE01618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5252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147</xdr:row>
      <xdr:rowOff>180975</xdr:rowOff>
    </xdr:from>
    <xdr:to>
      <xdr:col>1</xdr:col>
      <xdr:colOff>190500</xdr:colOff>
      <xdr:row>148</xdr:row>
      <xdr:rowOff>171256</xdr:rowOff>
    </xdr:to>
    <xdr:sp macro="" textlink="">
      <xdr:nvSpPr>
        <xdr:cNvPr id="221" name="AutoShape 160">
          <a:extLst>
            <a:ext uri="{FF2B5EF4-FFF2-40B4-BE49-F238E27FC236}">
              <a16:creationId xmlns:a16="http://schemas.microsoft.com/office/drawing/2014/main" id="{C4E92D93-D657-4F87-A119-7C29967BADAA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5452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190500</xdr:colOff>
      <xdr:row>84</xdr:row>
      <xdr:rowOff>194387</xdr:rowOff>
    </xdr:to>
    <xdr:sp macro="" textlink="">
      <xdr:nvSpPr>
        <xdr:cNvPr id="222" name="AutoShape 161">
          <a:extLst>
            <a:ext uri="{FF2B5EF4-FFF2-40B4-BE49-F238E27FC236}">
              <a16:creationId xmlns:a16="http://schemas.microsoft.com/office/drawing/2014/main" id="{E16D47BF-BCD4-422D-9681-05FED20507A3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5461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153</xdr:row>
      <xdr:rowOff>9525</xdr:rowOff>
    </xdr:from>
    <xdr:to>
      <xdr:col>1</xdr:col>
      <xdr:colOff>190500</xdr:colOff>
      <xdr:row>154</xdr:row>
      <xdr:rowOff>1</xdr:rowOff>
    </xdr:to>
    <xdr:sp macro="" textlink="">
      <xdr:nvSpPr>
        <xdr:cNvPr id="223" name="AutoShape 162">
          <a:extLst>
            <a:ext uri="{FF2B5EF4-FFF2-40B4-BE49-F238E27FC236}">
              <a16:creationId xmlns:a16="http://schemas.microsoft.com/office/drawing/2014/main" id="{A33ECC51-BA9D-4F6D-AA40-52B20CDF39FC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566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169</xdr:row>
      <xdr:rowOff>19050</xdr:rowOff>
    </xdr:from>
    <xdr:to>
      <xdr:col>1</xdr:col>
      <xdr:colOff>190500</xdr:colOff>
      <xdr:row>170</xdr:row>
      <xdr:rowOff>9332</xdr:rowOff>
    </xdr:to>
    <xdr:sp macro="" textlink="">
      <xdr:nvSpPr>
        <xdr:cNvPr id="224" name="AutoShape 163">
          <a:extLst>
            <a:ext uri="{FF2B5EF4-FFF2-40B4-BE49-F238E27FC236}">
              <a16:creationId xmlns:a16="http://schemas.microsoft.com/office/drawing/2014/main" id="{002CA13E-D6C2-4F5C-BBFF-9BA51BD1CB4E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5861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139</xdr:row>
      <xdr:rowOff>28575</xdr:rowOff>
    </xdr:from>
    <xdr:to>
      <xdr:col>1</xdr:col>
      <xdr:colOff>190500</xdr:colOff>
      <xdr:row>140</xdr:row>
      <xdr:rowOff>18856</xdr:rowOff>
    </xdr:to>
    <xdr:sp macro="" textlink="">
      <xdr:nvSpPr>
        <xdr:cNvPr id="225" name="AutoShape 164">
          <a:extLst>
            <a:ext uri="{FF2B5EF4-FFF2-40B4-BE49-F238E27FC236}">
              <a16:creationId xmlns:a16="http://schemas.microsoft.com/office/drawing/2014/main" id="{D14A3F10-BE60-41BA-ADD7-39E7ADE7B5D1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6061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</xdr:row>
      <xdr:rowOff>38100</xdr:rowOff>
    </xdr:from>
    <xdr:to>
      <xdr:col>1</xdr:col>
      <xdr:colOff>190500</xdr:colOff>
      <xdr:row>169</xdr:row>
      <xdr:rowOff>28380</xdr:rowOff>
    </xdr:to>
    <xdr:sp macro="" textlink="">
      <xdr:nvSpPr>
        <xdr:cNvPr id="226" name="AutoShape 165">
          <a:extLst>
            <a:ext uri="{FF2B5EF4-FFF2-40B4-BE49-F238E27FC236}">
              <a16:creationId xmlns:a16="http://schemas.microsoft.com/office/drawing/2014/main" id="{64AB99C3-CB17-437A-8155-599E75C0552C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62616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133</xdr:row>
      <xdr:rowOff>47625</xdr:rowOff>
    </xdr:from>
    <xdr:to>
      <xdr:col>1</xdr:col>
      <xdr:colOff>190500</xdr:colOff>
      <xdr:row>134</xdr:row>
      <xdr:rowOff>37904</xdr:rowOff>
    </xdr:to>
    <xdr:sp macro="" textlink="">
      <xdr:nvSpPr>
        <xdr:cNvPr id="227" name="AutoShape 166">
          <a:extLst>
            <a:ext uri="{FF2B5EF4-FFF2-40B4-BE49-F238E27FC236}">
              <a16:creationId xmlns:a16="http://schemas.microsoft.com/office/drawing/2014/main" id="{713C7F63-658C-4B57-AFA9-47B78FFAD67B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6461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186</xdr:row>
      <xdr:rowOff>57150</xdr:rowOff>
    </xdr:from>
    <xdr:to>
      <xdr:col>1</xdr:col>
      <xdr:colOff>190500</xdr:colOff>
      <xdr:row>187</xdr:row>
      <xdr:rowOff>47431</xdr:rowOff>
    </xdr:to>
    <xdr:sp macro="" textlink="">
      <xdr:nvSpPr>
        <xdr:cNvPr id="228" name="AutoShape 167">
          <a:extLst>
            <a:ext uri="{FF2B5EF4-FFF2-40B4-BE49-F238E27FC236}">
              <a16:creationId xmlns:a16="http://schemas.microsoft.com/office/drawing/2014/main" id="{75978EF1-6950-4C1F-8D80-FF0C64C8F667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6661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66675</xdr:rowOff>
    </xdr:from>
    <xdr:to>
      <xdr:col>1</xdr:col>
      <xdr:colOff>190500</xdr:colOff>
      <xdr:row>43</xdr:row>
      <xdr:rowOff>56957</xdr:rowOff>
    </xdr:to>
    <xdr:sp macro="" textlink="">
      <xdr:nvSpPr>
        <xdr:cNvPr id="229" name="AutoShape 168">
          <a:extLst>
            <a:ext uri="{FF2B5EF4-FFF2-40B4-BE49-F238E27FC236}">
              <a16:creationId xmlns:a16="http://schemas.microsoft.com/office/drawing/2014/main" id="{2EE8F2F0-90EE-4D81-B2E1-75165877F264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6861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121</xdr:row>
      <xdr:rowOff>76200</xdr:rowOff>
    </xdr:from>
    <xdr:to>
      <xdr:col>1</xdr:col>
      <xdr:colOff>190500</xdr:colOff>
      <xdr:row>122</xdr:row>
      <xdr:rowOff>66479</xdr:rowOff>
    </xdr:to>
    <xdr:sp macro="" textlink="">
      <xdr:nvSpPr>
        <xdr:cNvPr id="230" name="AutoShape 169">
          <a:extLst>
            <a:ext uri="{FF2B5EF4-FFF2-40B4-BE49-F238E27FC236}">
              <a16:creationId xmlns:a16="http://schemas.microsoft.com/office/drawing/2014/main" id="{7C23EABA-7B63-4CA7-8551-B73DA48E97CE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7061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110</xdr:row>
      <xdr:rowOff>85725</xdr:rowOff>
    </xdr:from>
    <xdr:to>
      <xdr:col>1</xdr:col>
      <xdr:colOff>190500</xdr:colOff>
      <xdr:row>111</xdr:row>
      <xdr:rowOff>76006</xdr:rowOff>
    </xdr:to>
    <xdr:sp macro="" textlink="">
      <xdr:nvSpPr>
        <xdr:cNvPr id="231" name="AutoShape 170">
          <a:extLst>
            <a:ext uri="{FF2B5EF4-FFF2-40B4-BE49-F238E27FC236}">
              <a16:creationId xmlns:a16="http://schemas.microsoft.com/office/drawing/2014/main" id="{532D271B-124C-4723-8D25-D15E469E794F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7261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181</xdr:row>
      <xdr:rowOff>95250</xdr:rowOff>
    </xdr:from>
    <xdr:to>
      <xdr:col>1</xdr:col>
      <xdr:colOff>190500</xdr:colOff>
      <xdr:row>182</xdr:row>
      <xdr:rowOff>85532</xdr:rowOff>
    </xdr:to>
    <xdr:sp macro="" textlink="">
      <xdr:nvSpPr>
        <xdr:cNvPr id="232" name="AutoShape 171">
          <a:extLst>
            <a:ext uri="{FF2B5EF4-FFF2-40B4-BE49-F238E27FC236}">
              <a16:creationId xmlns:a16="http://schemas.microsoft.com/office/drawing/2014/main" id="{E9A3D4A1-2448-423F-B428-64E79E4F4779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7461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187</xdr:row>
      <xdr:rowOff>104775</xdr:rowOff>
    </xdr:from>
    <xdr:to>
      <xdr:col>1</xdr:col>
      <xdr:colOff>190500</xdr:colOff>
      <xdr:row>188</xdr:row>
      <xdr:rowOff>95057</xdr:rowOff>
    </xdr:to>
    <xdr:sp macro="" textlink="">
      <xdr:nvSpPr>
        <xdr:cNvPr id="233" name="AutoShape 172">
          <a:extLst>
            <a:ext uri="{FF2B5EF4-FFF2-40B4-BE49-F238E27FC236}">
              <a16:creationId xmlns:a16="http://schemas.microsoft.com/office/drawing/2014/main" id="{B382F1CE-B23C-494E-B4C0-85CA0E3722F5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7661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170</xdr:row>
      <xdr:rowOff>114300</xdr:rowOff>
    </xdr:from>
    <xdr:to>
      <xdr:col>1</xdr:col>
      <xdr:colOff>190500</xdr:colOff>
      <xdr:row>171</xdr:row>
      <xdr:rowOff>104577</xdr:rowOff>
    </xdr:to>
    <xdr:sp macro="" textlink="">
      <xdr:nvSpPr>
        <xdr:cNvPr id="234" name="AutoShape 173">
          <a:extLst>
            <a:ext uri="{FF2B5EF4-FFF2-40B4-BE49-F238E27FC236}">
              <a16:creationId xmlns:a16="http://schemas.microsoft.com/office/drawing/2014/main" id="{0CDC6D09-18E5-4403-887A-CBFF833F88BE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78618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154</xdr:row>
      <xdr:rowOff>123825</xdr:rowOff>
    </xdr:from>
    <xdr:to>
      <xdr:col>1</xdr:col>
      <xdr:colOff>190500</xdr:colOff>
      <xdr:row>155</xdr:row>
      <xdr:rowOff>114106</xdr:rowOff>
    </xdr:to>
    <xdr:sp macro="" textlink="">
      <xdr:nvSpPr>
        <xdr:cNvPr id="235" name="AutoShape 174">
          <a:extLst>
            <a:ext uri="{FF2B5EF4-FFF2-40B4-BE49-F238E27FC236}">
              <a16:creationId xmlns:a16="http://schemas.microsoft.com/office/drawing/2014/main" id="{AA5623F7-AE7F-46FF-AF3A-01DFE63E9539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8061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130</xdr:row>
      <xdr:rowOff>133350</xdr:rowOff>
    </xdr:from>
    <xdr:to>
      <xdr:col>1</xdr:col>
      <xdr:colOff>190500</xdr:colOff>
      <xdr:row>131</xdr:row>
      <xdr:rowOff>123631</xdr:rowOff>
    </xdr:to>
    <xdr:sp macro="" textlink="">
      <xdr:nvSpPr>
        <xdr:cNvPr id="236" name="AutoShape 175">
          <a:extLst>
            <a:ext uri="{FF2B5EF4-FFF2-40B4-BE49-F238E27FC236}">
              <a16:creationId xmlns:a16="http://schemas.microsoft.com/office/drawing/2014/main" id="{4C1DC3B9-BF2B-4EB6-AC0D-CBD9CD552B7C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82619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166</xdr:row>
      <xdr:rowOff>142875</xdr:rowOff>
    </xdr:from>
    <xdr:to>
      <xdr:col>1</xdr:col>
      <xdr:colOff>190500</xdr:colOff>
      <xdr:row>167</xdr:row>
      <xdr:rowOff>133156</xdr:rowOff>
    </xdr:to>
    <xdr:sp macro="" textlink="">
      <xdr:nvSpPr>
        <xdr:cNvPr id="237" name="AutoShape 176">
          <a:extLst>
            <a:ext uri="{FF2B5EF4-FFF2-40B4-BE49-F238E27FC236}">
              <a16:creationId xmlns:a16="http://schemas.microsoft.com/office/drawing/2014/main" id="{FCCF0788-1C41-4BA7-8C9D-8AB8B6298ED4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846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165</xdr:row>
      <xdr:rowOff>152400</xdr:rowOff>
    </xdr:from>
    <xdr:to>
      <xdr:col>1</xdr:col>
      <xdr:colOff>190500</xdr:colOff>
      <xdr:row>166</xdr:row>
      <xdr:rowOff>142680</xdr:rowOff>
    </xdr:to>
    <xdr:sp macro="" textlink="">
      <xdr:nvSpPr>
        <xdr:cNvPr id="238" name="AutoShape 177">
          <a:extLst>
            <a:ext uri="{FF2B5EF4-FFF2-40B4-BE49-F238E27FC236}">
              <a16:creationId xmlns:a16="http://schemas.microsoft.com/office/drawing/2014/main" id="{43C0E6D1-11B1-45B0-9226-512357DEAB23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8661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161</xdr:row>
      <xdr:rowOff>161925</xdr:rowOff>
    </xdr:from>
    <xdr:to>
      <xdr:col>1</xdr:col>
      <xdr:colOff>190500</xdr:colOff>
      <xdr:row>162</xdr:row>
      <xdr:rowOff>152207</xdr:rowOff>
    </xdr:to>
    <xdr:sp macro="" textlink="">
      <xdr:nvSpPr>
        <xdr:cNvPr id="239" name="AutoShape 178">
          <a:extLst>
            <a:ext uri="{FF2B5EF4-FFF2-40B4-BE49-F238E27FC236}">
              <a16:creationId xmlns:a16="http://schemas.microsoft.com/office/drawing/2014/main" id="{0A6DB252-33E0-4F54-B934-EC6ACC296522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886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</xdr:row>
      <xdr:rowOff>171450</xdr:rowOff>
    </xdr:from>
    <xdr:to>
      <xdr:col>1</xdr:col>
      <xdr:colOff>190500</xdr:colOff>
      <xdr:row>89</xdr:row>
      <xdr:rowOff>161732</xdr:rowOff>
    </xdr:to>
    <xdr:sp macro="" textlink="">
      <xdr:nvSpPr>
        <xdr:cNvPr id="240" name="AutoShape 179">
          <a:extLst>
            <a:ext uri="{FF2B5EF4-FFF2-40B4-BE49-F238E27FC236}">
              <a16:creationId xmlns:a16="http://schemas.microsoft.com/office/drawing/2014/main" id="{C5001EC1-4B3F-4E55-8C86-165AA114B9BA}"/>
            </a:ext>
          </a:extLst>
        </xdr:cNvPr>
        <xdr:cNvSpPr>
          <a:spLocks noChangeAspect="1" noChangeArrowheads="1"/>
        </xdr:cNvSpPr>
      </xdr:nvSpPr>
      <xdr:spPr bwMode="auto">
        <a:xfrm>
          <a:off x="2181225" y="39062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167</xdr:row>
      <xdr:rowOff>76200</xdr:rowOff>
    </xdr:from>
    <xdr:ext cx="190500" cy="190500"/>
    <xdr:sp macro="" textlink="">
      <xdr:nvSpPr>
        <xdr:cNvPr id="241" name="AutoShape 49">
          <a:extLst>
            <a:ext uri="{FF2B5EF4-FFF2-40B4-BE49-F238E27FC236}">
              <a16:creationId xmlns:a16="http://schemas.microsoft.com/office/drawing/2014/main" id="{745CBD60-9437-481B-BA0A-F690B197F4F6}"/>
            </a:ext>
          </a:extLst>
        </xdr:cNvPr>
        <xdr:cNvSpPr>
          <a:spLocks noChangeAspect="1" noChangeArrowheads="1"/>
        </xdr:cNvSpPr>
      </xdr:nvSpPr>
      <xdr:spPr bwMode="auto">
        <a:xfrm>
          <a:off x="2181225" y="124682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9A648B-0826-4C5E-9423-602FE4CEEBC3}" name="Tablo1" displayName="Tablo1" ref="A1:V188" totalsRowShown="0" headerRowDxfId="23" dataDxfId="22">
  <autoFilter ref="A1:V188" xr:uid="{539A648B-0826-4C5E-9423-602FE4CEEBC3}"/>
  <sortState xmlns:xlrd2="http://schemas.microsoft.com/office/spreadsheetml/2017/richdata2" ref="A2:V188">
    <sortCondition descending="1" ref="S1:S188"/>
  </sortState>
  <tableColumns count="22">
    <tableColumn id="1" xr3:uid="{1E22E73B-B4FA-40AF-A82C-7185F5DDD546}" name="name" dataDxfId="21" dataCellStyle="Köprü"/>
    <tableColumn id="3" xr3:uid="{16932784-2C41-4D37-97D2-B2A4EB00DDA2}" name="nation" dataDxfId="20"/>
    <tableColumn id="11" xr3:uid="{756BADFF-B4D6-445D-8378-D6F7E30D14FF}" name="continent" dataDxfId="19"/>
    <tableColumn id="4" xr3:uid="{DC32269A-8EE4-4E8F-A09D-673F5E1E69EA}" name="standard" dataDxfId="18"/>
    <tableColumn id="5" xr3:uid="{923D350E-405D-4403-86B2-FBC43A02AA45}" name="rapid" dataDxfId="17"/>
    <tableColumn id="6" xr3:uid="{1BE6BEA2-F2C9-4777-BD63-19CE3AC6B304}" name="blitz" dataDxfId="16"/>
    <tableColumn id="7" xr3:uid="{4EE02ADF-72BE-44AA-9AC5-5F11897D1DD8}" name="best" dataDxfId="15">
      <calculatedColumnFormula>IF((MAX(D2:F2)) = D2, D$1, IF((MAX(D2:F2)) = E2, E$1, F$1))</calculatedColumnFormula>
    </tableColumn>
    <tableColumn id="8" xr3:uid="{72F9C110-D150-463A-BC51-135E33A699D2}" name="worst" dataDxfId="14">
      <calculatedColumnFormula>IF((MIN(D2:F2)) = D2, D$1, IF((MIN(D2:F2)) = E2, E$1, F$1))</calculatedColumnFormula>
    </tableColumn>
    <tableColumn id="10" xr3:uid="{01A5B1E1-8E54-4C97-8427-08E28B392293}" name="gender" dataDxfId="13"/>
    <tableColumn id="14" xr3:uid="{ED5A5FF8-614F-462C-88FE-7A1FF31B864F}" name="age" dataDxfId="12"/>
    <tableColumn id="9" xr3:uid="{BB45AF0F-A577-45E0-9C0D-FF373AEE65C6}" name="hair_color" dataDxfId="11"/>
    <tableColumn id="12" xr3:uid="{7B4B61D4-BBA1-443E-A925-5F7CE7D8D53D}" name="wp_win" dataDxfId="10"/>
    <tableColumn id="13" xr3:uid="{0DDBFF93-3C97-40CC-938A-219156B887BB}" name="wp_draw" dataDxfId="9"/>
    <tableColumn id="15" xr3:uid="{888A2674-6C9D-408D-BBDF-C2143B440356}" name="wp_lose" dataDxfId="8"/>
    <tableColumn id="16" xr3:uid="{BF20873C-AA62-4FC9-AE3C-2FC32ABE3603}" name="bp_win" dataDxfId="7"/>
    <tableColumn id="17" xr3:uid="{15B83C1D-22CA-4B68-8597-4233C8418245}" name="bp_draw" dataDxfId="6"/>
    <tableColumn id="18" xr3:uid="{44146B84-AE83-41D3-A5F3-6DF101D4931D}" name="bp_lose" dataDxfId="5"/>
    <tableColumn id="19" xr3:uid="{4C5F446A-BA58-401F-A2F6-F94F20FBCB4A}" name="total_games" dataDxfId="4">
      <calculatedColumnFormula>SUM(Tablo1[[#This Row],[wp_win]:[bp_lose]])</calculatedColumnFormula>
    </tableColumn>
    <tableColumn id="20" xr3:uid="{8749488E-EDB4-4FDB-B0E8-9B74079DCC6F}" name="win_rate" dataDxfId="3">
      <calculatedColumnFormula>(SUM(Tablo1[[#This Row],[wp_win]],Tablo1[[#This Row],[wp_win]]))/Tablo1[[#This Row],[total_games]]</calculatedColumnFormula>
    </tableColumn>
    <tableColumn id="2" xr3:uid="{2B3261A3-34F0-4334-9B1A-CE0D107D2D09}" name="lose_rate" dataDxfId="2">
      <calculatedColumnFormula>(SUM(Tablo1[[#This Row],[wp_lose]],Tablo1[[#This Row],[wp_lose]]))/Tablo1[[#This Row],[total_games]]</calculatedColumnFormula>
    </tableColumn>
    <tableColumn id="22" xr3:uid="{DD42261B-BB7F-4C85-98B6-49042F42510B}" name="draw_rate" dataDxfId="1">
      <calculatedColumnFormula>(SUM(Tablo1[[#This Row],[bp_draw]],Tablo1[[#This Row],[wp_draw]]))/Tablo1[[#This Row],[total_games]]</calculatedColumnFormula>
    </tableColumn>
    <tableColumn id="21" xr3:uid="{33B26BB1-EE2A-443A-BC9F-54143DB41243}" name="pc_index" dataDxfId="0">
      <calculatedColumnFormula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tings.fide.com/profile/5061245" TargetMode="External"/><Relationship Id="rId21" Type="http://schemas.openxmlformats.org/officeDocument/2006/relationships/hyperlink" Target="https://ratings.fide.com/profile/4198026" TargetMode="External"/><Relationship Id="rId42" Type="http://schemas.openxmlformats.org/officeDocument/2006/relationships/hyperlink" Target="https://ratings.fide.com/profile/2078341" TargetMode="External"/><Relationship Id="rId63" Type="http://schemas.openxmlformats.org/officeDocument/2006/relationships/hyperlink" Target="https://ratings.fide.com/profile/1226380" TargetMode="External"/><Relationship Id="rId84" Type="http://schemas.openxmlformats.org/officeDocument/2006/relationships/hyperlink" Target="https://ratings.fide.com/profile/6300545" TargetMode="External"/><Relationship Id="rId138" Type="http://schemas.openxmlformats.org/officeDocument/2006/relationships/hyperlink" Target="https://ratings.fide.com/profile/4182146" TargetMode="External"/><Relationship Id="rId159" Type="http://schemas.openxmlformats.org/officeDocument/2006/relationships/hyperlink" Target="https://ratings.fide.com/profile/3512070" TargetMode="External"/><Relationship Id="rId170" Type="http://schemas.openxmlformats.org/officeDocument/2006/relationships/hyperlink" Target="https://ratings.fide.com/profile/7101570" TargetMode="External"/><Relationship Id="rId107" Type="http://schemas.openxmlformats.org/officeDocument/2006/relationships/hyperlink" Target="https://ratings.fide.com/profile/5058422" TargetMode="External"/><Relationship Id="rId11" Type="http://schemas.openxmlformats.org/officeDocument/2006/relationships/hyperlink" Target="https://ratings.fide.com/profile/24126055" TargetMode="External"/><Relationship Id="rId32" Type="http://schemas.openxmlformats.org/officeDocument/2006/relationships/hyperlink" Target="https://ratings.fide.com/profile/2810964" TargetMode="External"/><Relationship Id="rId53" Type="http://schemas.openxmlformats.org/officeDocument/2006/relationships/hyperlink" Target="https://ratings.fide.com/profile/10600620" TargetMode="External"/><Relationship Id="rId74" Type="http://schemas.openxmlformats.org/officeDocument/2006/relationships/hyperlink" Target="https://ratings.fide.com/profile/14118084" TargetMode="External"/><Relationship Id="rId128" Type="http://schemas.openxmlformats.org/officeDocument/2006/relationships/hyperlink" Target="https://ratings.fide.com/profile/5057000" TargetMode="External"/><Relationship Id="rId149" Type="http://schemas.openxmlformats.org/officeDocument/2006/relationships/hyperlink" Target="https://ratings.fide.com/profile/2124807" TargetMode="External"/><Relationship Id="rId5" Type="http://schemas.openxmlformats.org/officeDocument/2006/relationships/hyperlink" Target="https://ratings.fide.com/profile/1170546" TargetMode="External"/><Relationship Id="rId95" Type="http://schemas.openxmlformats.org/officeDocument/2006/relationships/hyperlink" Target="https://ratings.fide.com/profile/30901561" TargetMode="External"/><Relationship Id="rId160" Type="http://schemas.openxmlformats.org/officeDocument/2006/relationships/hyperlink" Target="https://ratings.fide.com/profile/3513238" TargetMode="External"/><Relationship Id="rId181" Type="http://schemas.openxmlformats.org/officeDocument/2006/relationships/hyperlink" Target="https://ratings.fide.com/profile/8608032" TargetMode="External"/><Relationship Id="rId22" Type="http://schemas.openxmlformats.org/officeDocument/2006/relationships/hyperlink" Target="https://ratings.fide.com/profile/24171760" TargetMode="External"/><Relationship Id="rId43" Type="http://schemas.openxmlformats.org/officeDocument/2006/relationships/hyperlink" Target="https://ratings.fide.com/profile/4402413" TargetMode="External"/><Relationship Id="rId64" Type="http://schemas.openxmlformats.org/officeDocument/2006/relationships/hyperlink" Target="https://ratings.fide.com/profile/2285525" TargetMode="External"/><Relationship Id="rId118" Type="http://schemas.openxmlformats.org/officeDocument/2006/relationships/hyperlink" Target="https://ratings.fide.com/profile/8603332" TargetMode="External"/><Relationship Id="rId139" Type="http://schemas.openxmlformats.org/officeDocument/2006/relationships/hyperlink" Target="https://ratings.fide.com/profile/13406396" TargetMode="External"/><Relationship Id="rId85" Type="http://schemas.openxmlformats.org/officeDocument/2006/relationships/hyperlink" Target="https://ratings.fide.com/profile/24125890" TargetMode="External"/><Relationship Id="rId150" Type="http://schemas.openxmlformats.org/officeDocument/2006/relationships/hyperlink" Target="https://ratings.fide.com/profile/2620472" TargetMode="External"/><Relationship Id="rId171" Type="http://schemas.openxmlformats.org/officeDocument/2006/relationships/hyperlink" Target="https://ratings.fide.com/profile/14204487" TargetMode="External"/><Relationship Id="rId12" Type="http://schemas.openxmlformats.org/officeDocument/2006/relationships/hyperlink" Target="https://ratings.fide.com/profile/8603820" TargetMode="External"/><Relationship Id="rId33" Type="http://schemas.openxmlformats.org/officeDocument/2006/relationships/hyperlink" Target="https://ratings.fide.com/profile/4264312" TargetMode="External"/><Relationship Id="rId108" Type="http://schemas.openxmlformats.org/officeDocument/2006/relationships/hyperlink" Target="https://ratings.fide.com/profile/5021596" TargetMode="External"/><Relationship Id="rId129" Type="http://schemas.openxmlformats.org/officeDocument/2006/relationships/hyperlink" Target="https://ratings.fide.com/profile/1154613" TargetMode="External"/><Relationship Id="rId54" Type="http://schemas.openxmlformats.org/officeDocument/2006/relationships/hyperlink" Target="https://ratings.fide.com/profile/10101314" TargetMode="External"/><Relationship Id="rId75" Type="http://schemas.openxmlformats.org/officeDocument/2006/relationships/hyperlink" Target="https://ratings.fide.com/profile/13301004" TargetMode="External"/><Relationship Id="rId96" Type="http://schemas.openxmlformats.org/officeDocument/2006/relationships/hyperlink" Target="https://ratings.fide.com/profile/117927" TargetMode="External"/><Relationship Id="rId140" Type="http://schemas.openxmlformats.org/officeDocument/2006/relationships/hyperlink" Target="https://ratings.fide.com/profile/12902373" TargetMode="External"/><Relationship Id="rId161" Type="http://schemas.openxmlformats.org/officeDocument/2006/relationships/hyperlink" Target="https://ratings.fide.com/profile/5104130" TargetMode="External"/><Relationship Id="rId182" Type="http://schemas.openxmlformats.org/officeDocument/2006/relationships/hyperlink" Target="https://ratings.fide.com/profile/5212499" TargetMode="External"/><Relationship Id="rId6" Type="http://schemas.openxmlformats.org/officeDocument/2006/relationships/hyperlink" Target="https://ratings.fide.com/profile/4189302" TargetMode="External"/><Relationship Id="rId23" Type="http://schemas.openxmlformats.org/officeDocument/2006/relationships/hyperlink" Target="https://ratings.fide.com/profile/8604002" TargetMode="External"/><Relationship Id="rId119" Type="http://schemas.openxmlformats.org/officeDocument/2006/relationships/hyperlink" Target="https://ratings.fide.com/profile/8608288" TargetMode="External"/><Relationship Id="rId44" Type="http://schemas.openxmlformats.org/officeDocument/2006/relationships/hyperlink" Target="https://ratings.fide.com/profile/5029295" TargetMode="External"/><Relationship Id="rId65" Type="http://schemas.openxmlformats.org/officeDocument/2006/relationships/hyperlink" Target="https://ratings.fide.com/profile/24107581" TargetMode="External"/><Relationship Id="rId86" Type="http://schemas.openxmlformats.org/officeDocument/2006/relationships/hyperlink" Target="https://ratings.fide.com/profile/2056437" TargetMode="External"/><Relationship Id="rId130" Type="http://schemas.openxmlformats.org/officeDocument/2006/relationships/hyperlink" Target="https://ratings.fide.com/profile/14123622" TargetMode="External"/><Relationship Id="rId151" Type="http://schemas.openxmlformats.org/officeDocument/2006/relationships/hyperlink" Target="https://ratings.fide.com/profile/146803" TargetMode="External"/><Relationship Id="rId172" Type="http://schemas.openxmlformats.org/officeDocument/2006/relationships/hyperlink" Target="https://ratings.fide.com/profile/5050847" TargetMode="External"/><Relationship Id="rId13" Type="http://schemas.openxmlformats.org/officeDocument/2006/relationships/hyperlink" Target="https://ratings.fide.com/profile/13306553" TargetMode="External"/><Relationship Id="rId18" Type="http://schemas.openxmlformats.org/officeDocument/2006/relationships/hyperlink" Target="https://ratings.fide.com/profile/8605114" TargetMode="External"/><Relationship Id="rId39" Type="http://schemas.openxmlformats.org/officeDocument/2006/relationships/hyperlink" Target="https://ratings.fide.com/profile/2090732" TargetMode="External"/><Relationship Id="rId109" Type="http://schemas.openxmlformats.org/officeDocument/2006/relationships/hyperlink" Target="https://ratings.fide.com/profile/12510130" TargetMode="External"/><Relationship Id="rId34" Type="http://schemas.openxmlformats.org/officeDocument/2006/relationships/hyperlink" Target="https://ratings.fide.com/profile/10609970" TargetMode="External"/><Relationship Id="rId50" Type="http://schemas.openxmlformats.org/officeDocument/2006/relationships/hyperlink" Target="https://ratings.fide.com/profile/696358" TargetMode="External"/><Relationship Id="rId55" Type="http://schemas.openxmlformats.org/officeDocument/2006/relationships/hyperlink" Target="https://ratings.fide.com/profile/2093596" TargetMode="External"/><Relationship Id="rId76" Type="http://schemas.openxmlformats.org/officeDocument/2006/relationships/hyperlink" Target="https://ratings.fide.com/profile/712779" TargetMode="External"/><Relationship Id="rId97" Type="http://schemas.openxmlformats.org/officeDocument/2006/relationships/hyperlink" Target="https://ratings.fide.com/profile/4442024" TargetMode="External"/><Relationship Id="rId104" Type="http://schemas.openxmlformats.org/officeDocument/2006/relationships/hyperlink" Target="https://ratings.fide.com/profile/2034387" TargetMode="External"/><Relationship Id="rId120" Type="http://schemas.openxmlformats.org/officeDocument/2006/relationships/hyperlink" Target="https://ratings.fide.com/profile/8602280" TargetMode="External"/><Relationship Id="rId125" Type="http://schemas.openxmlformats.org/officeDocument/2006/relationships/hyperlink" Target="https://ratings.fide.com/profile/3206882" TargetMode="External"/><Relationship Id="rId141" Type="http://schemas.openxmlformats.org/officeDocument/2006/relationships/hyperlink" Target="https://ratings.fide.com/profile/24173770" TargetMode="External"/><Relationship Id="rId146" Type="http://schemas.openxmlformats.org/officeDocument/2006/relationships/hyperlink" Target="https://ratings.fide.com/profile/3520498" TargetMode="External"/><Relationship Id="rId167" Type="http://schemas.openxmlformats.org/officeDocument/2006/relationships/hyperlink" Target="https://ratings.fide.com/profile/25050389" TargetMode="External"/><Relationship Id="rId188" Type="http://schemas.openxmlformats.org/officeDocument/2006/relationships/drawing" Target="../drawings/drawing1.xml"/><Relationship Id="rId7" Type="http://schemas.openxmlformats.org/officeDocument/2006/relationships/hyperlink" Target="https://ratings.fide.com/profile/738590" TargetMode="External"/><Relationship Id="rId71" Type="http://schemas.openxmlformats.org/officeDocument/2006/relationships/hyperlink" Target="https://ratings.fide.com/profile/24651516" TargetMode="External"/><Relationship Id="rId92" Type="http://schemas.openxmlformats.org/officeDocument/2006/relationships/hyperlink" Target="https://ratings.fide.com/profile/3518736" TargetMode="External"/><Relationship Id="rId162" Type="http://schemas.openxmlformats.org/officeDocument/2006/relationships/hyperlink" Target="https://ratings.fide.com/profile/3101193" TargetMode="External"/><Relationship Id="rId183" Type="http://schemas.openxmlformats.org/officeDocument/2006/relationships/hyperlink" Target="https://ratings.fide.com/profile/4901444" TargetMode="External"/><Relationship Id="rId2" Type="http://schemas.openxmlformats.org/officeDocument/2006/relationships/hyperlink" Target="https://ratings.fide.com/profile/24116068" TargetMode="External"/><Relationship Id="rId29" Type="http://schemas.openxmlformats.org/officeDocument/2006/relationships/hyperlink" Target="https://ratings.fide.com/profile/13700090" TargetMode="External"/><Relationship Id="rId24" Type="http://schemas.openxmlformats.org/officeDocument/2006/relationships/hyperlink" Target="https://ratings.fide.com/profile/13603620" TargetMode="External"/><Relationship Id="rId40" Type="http://schemas.openxmlformats.org/officeDocument/2006/relationships/hyperlink" Target="https://ratings.fide.com/profile/3801934" TargetMode="External"/><Relationship Id="rId45" Type="http://schemas.openxmlformats.org/officeDocument/2006/relationships/hyperlink" Target="https://ratings.fide.com/profile/14101602" TargetMode="External"/><Relationship Id="rId66" Type="http://schemas.openxmlformats.org/officeDocument/2006/relationships/hyperlink" Target="https://ratings.fide.com/profile/14129574" TargetMode="External"/><Relationship Id="rId87" Type="http://schemas.openxmlformats.org/officeDocument/2006/relationships/hyperlink" Target="https://ratings.fide.com/profile/3802272" TargetMode="External"/><Relationship Id="rId110" Type="http://schemas.openxmlformats.org/officeDocument/2006/relationships/hyperlink" Target="https://ratings.fide.com/profile/14203987" TargetMode="External"/><Relationship Id="rId115" Type="http://schemas.openxmlformats.org/officeDocument/2006/relationships/hyperlink" Target="https://ratings.fide.com/profile/14201801" TargetMode="External"/><Relationship Id="rId131" Type="http://schemas.openxmlformats.org/officeDocument/2006/relationships/hyperlink" Target="https://ratings.fide.com/profile/13403052" TargetMode="External"/><Relationship Id="rId136" Type="http://schemas.openxmlformats.org/officeDocument/2006/relationships/hyperlink" Target="https://ratings.fide.com/profile/13413015" TargetMode="External"/><Relationship Id="rId157" Type="http://schemas.openxmlformats.org/officeDocument/2006/relationships/hyperlink" Target="https://ratings.fide.com/profile/2153963" TargetMode="External"/><Relationship Id="rId178" Type="http://schemas.openxmlformats.org/officeDocument/2006/relationships/hyperlink" Target="https://ratings.fide.com/profile/4901878" TargetMode="External"/><Relationship Id="rId61" Type="http://schemas.openxmlformats.org/officeDocument/2006/relationships/hyperlink" Target="https://ratings.fide.com/profile/9301348" TargetMode="External"/><Relationship Id="rId82" Type="http://schemas.openxmlformats.org/officeDocument/2006/relationships/hyperlink" Target="https://ratings.fide.com/profile/911925" TargetMode="External"/><Relationship Id="rId152" Type="http://schemas.openxmlformats.org/officeDocument/2006/relationships/hyperlink" Target="https://ratings.fide.com/profile/3418723" TargetMode="External"/><Relationship Id="rId173" Type="http://schemas.openxmlformats.org/officeDocument/2006/relationships/hyperlink" Target="https://ratings.fide.com/profile/8600201" TargetMode="External"/><Relationship Id="rId19" Type="http://schemas.openxmlformats.org/officeDocument/2006/relationships/hyperlink" Target="https://ratings.fide.com/profile/13703544" TargetMode="External"/><Relationship Id="rId14" Type="http://schemas.openxmlformats.org/officeDocument/2006/relationships/hyperlink" Target="https://ratings.fide.com/profile/24130737" TargetMode="External"/><Relationship Id="rId30" Type="http://schemas.openxmlformats.org/officeDocument/2006/relationships/hyperlink" Target="https://ratings.fide.com/profile/13403729" TargetMode="External"/><Relationship Id="rId35" Type="http://schemas.openxmlformats.org/officeDocument/2006/relationships/hyperlink" Target="https://ratings.fide.com/profile/10605908" TargetMode="External"/><Relationship Id="rId56" Type="http://schemas.openxmlformats.org/officeDocument/2006/relationships/hyperlink" Target="https://ratings.fide.com/profile/2023970" TargetMode="External"/><Relationship Id="rId77" Type="http://schemas.openxmlformats.org/officeDocument/2006/relationships/hyperlink" Target="https://ratings.fide.com/profile/662399" TargetMode="External"/><Relationship Id="rId100" Type="http://schemas.openxmlformats.org/officeDocument/2006/relationships/hyperlink" Target="https://ratings.fide.com/profile/2047896" TargetMode="External"/><Relationship Id="rId105" Type="http://schemas.openxmlformats.org/officeDocument/2006/relationships/hyperlink" Target="https://ratings.fide.com/profile/3407128" TargetMode="External"/><Relationship Id="rId126" Type="http://schemas.openxmlformats.org/officeDocument/2006/relationships/hyperlink" Target="https://ratings.fide.com/profile/12521604" TargetMode="External"/><Relationship Id="rId147" Type="http://schemas.openxmlformats.org/officeDocument/2006/relationships/hyperlink" Target="https://ratings.fide.com/profile/12500330" TargetMode="External"/><Relationship Id="rId168" Type="http://schemas.openxmlformats.org/officeDocument/2006/relationships/hyperlink" Target="https://ratings.fide.com/profile/8606161" TargetMode="External"/><Relationship Id="rId8" Type="http://schemas.openxmlformats.org/officeDocument/2006/relationships/hyperlink" Target="https://ratings.fide.com/profile/24101605" TargetMode="External"/><Relationship Id="rId51" Type="http://schemas.openxmlformats.org/officeDocument/2006/relationships/hyperlink" Target="https://ratings.fide.com/profile/13100050" TargetMode="External"/><Relationship Id="rId72" Type="http://schemas.openxmlformats.org/officeDocument/2006/relationships/hyperlink" Target="https://ratings.fide.com/profile/2293307" TargetMode="External"/><Relationship Id="rId93" Type="http://schemas.openxmlformats.org/officeDocument/2006/relationships/hyperlink" Target="https://ratings.fide.com/profile/3702308" TargetMode="External"/><Relationship Id="rId98" Type="http://schemas.openxmlformats.org/officeDocument/2006/relationships/hyperlink" Target="https://ratings.fide.com/profile/4403940" TargetMode="External"/><Relationship Id="rId121" Type="http://schemas.openxmlformats.org/officeDocument/2006/relationships/hyperlink" Target="https://ratings.fide.com/profile/13709810" TargetMode="External"/><Relationship Id="rId142" Type="http://schemas.openxmlformats.org/officeDocument/2006/relationships/hyperlink" Target="https://ratings.fide.com/profile/822590" TargetMode="External"/><Relationship Id="rId163" Type="http://schemas.openxmlformats.org/officeDocument/2006/relationships/hyperlink" Target="https://ratings.fide.com/profile/123161" TargetMode="External"/><Relationship Id="rId184" Type="http://schemas.openxmlformats.org/officeDocument/2006/relationships/hyperlink" Target="https://ratings.fide.com/profile/7101198" TargetMode="External"/><Relationship Id="rId189" Type="http://schemas.openxmlformats.org/officeDocument/2006/relationships/table" Target="../tables/table1.xml"/><Relationship Id="rId3" Type="http://schemas.openxmlformats.org/officeDocument/2006/relationships/hyperlink" Target="https://ratings.fide.com/profile/5029465" TargetMode="External"/><Relationship Id="rId25" Type="http://schemas.openxmlformats.org/officeDocument/2006/relationships/hyperlink" Target="https://ratings.fide.com/profile/8608059" TargetMode="External"/><Relationship Id="rId46" Type="http://schemas.openxmlformats.org/officeDocument/2006/relationships/hyperlink" Target="https://ratings.fide.com/profile/13903063" TargetMode="External"/><Relationship Id="rId67" Type="http://schemas.openxmlformats.org/officeDocument/2006/relationships/hyperlink" Target="https://ratings.fide.com/profile/1039784" TargetMode="External"/><Relationship Id="rId116" Type="http://schemas.openxmlformats.org/officeDocument/2006/relationships/hyperlink" Target="https://ratings.fide.com/profile/14204223" TargetMode="External"/><Relationship Id="rId137" Type="http://schemas.openxmlformats.org/officeDocument/2006/relationships/hyperlink" Target="https://ratings.fide.com/profile/14100126" TargetMode="External"/><Relationship Id="rId158" Type="http://schemas.openxmlformats.org/officeDocument/2006/relationships/hyperlink" Target="https://ratings.fide.com/profile/3614581" TargetMode="External"/><Relationship Id="rId20" Type="http://schemas.openxmlformats.org/officeDocument/2006/relationships/hyperlink" Target="https://ratings.fide.com/profile/12512214" TargetMode="External"/><Relationship Id="rId41" Type="http://schemas.openxmlformats.org/officeDocument/2006/relationships/hyperlink" Target="https://ratings.fide.com/profile/14203626" TargetMode="External"/><Relationship Id="rId62" Type="http://schemas.openxmlformats.org/officeDocument/2006/relationships/hyperlink" Target="https://ratings.fide.com/profile/35009192" TargetMode="External"/><Relationship Id="rId83" Type="http://schemas.openxmlformats.org/officeDocument/2006/relationships/hyperlink" Target="https://ratings.fide.com/profile/14403803" TargetMode="External"/><Relationship Id="rId88" Type="http://schemas.openxmlformats.org/officeDocument/2006/relationships/hyperlink" Target="https://ratings.fide.com/profile/110973" TargetMode="External"/><Relationship Id="rId111" Type="http://schemas.openxmlformats.org/officeDocument/2006/relationships/hyperlink" Target="https://ratings.fide.com/profile/5074452" TargetMode="External"/><Relationship Id="rId132" Type="http://schemas.openxmlformats.org/officeDocument/2006/relationships/hyperlink" Target="https://ratings.fide.com/profile/932400" TargetMode="External"/><Relationship Id="rId153" Type="http://schemas.openxmlformats.org/officeDocument/2006/relationships/hyperlink" Target="https://ratings.fide.com/profile/4431022" TargetMode="External"/><Relationship Id="rId174" Type="http://schemas.openxmlformats.org/officeDocument/2006/relationships/hyperlink" Target="https://ratings.fide.com/profile/12401838" TargetMode="External"/><Relationship Id="rId179" Type="http://schemas.openxmlformats.org/officeDocument/2006/relationships/hyperlink" Target="https://ratings.fide.com/profile/8615250" TargetMode="External"/><Relationship Id="rId15" Type="http://schemas.openxmlformats.org/officeDocument/2006/relationships/hyperlink" Target="https://ratings.fide.com/profile/5202213" TargetMode="External"/><Relationship Id="rId36" Type="http://schemas.openxmlformats.org/officeDocument/2006/relationships/hyperlink" Target="https://ratings.fide.com/profile/10609962" TargetMode="External"/><Relationship Id="rId57" Type="http://schemas.openxmlformats.org/officeDocument/2006/relationships/hyperlink" Target="https://ratings.fide.com/profile/2040506" TargetMode="External"/><Relationship Id="rId106" Type="http://schemas.openxmlformats.org/officeDocument/2006/relationships/hyperlink" Target="https://ratings.fide.com/profile/12521213" TargetMode="External"/><Relationship Id="rId127" Type="http://schemas.openxmlformats.org/officeDocument/2006/relationships/hyperlink" Target="https://ratings.fide.com/profile/13707647" TargetMode="External"/><Relationship Id="rId10" Type="http://schemas.openxmlformats.org/officeDocument/2006/relationships/hyperlink" Target="https://ratings.fide.com/profile/8603405" TargetMode="External"/><Relationship Id="rId31" Type="http://schemas.openxmlformats.org/officeDocument/2006/relationships/hyperlink" Target="https://ratings.fide.com/profile/13509926" TargetMode="External"/><Relationship Id="rId52" Type="http://schemas.openxmlformats.org/officeDocument/2006/relationships/hyperlink" Target="https://ratings.fide.com/profile/675938" TargetMode="External"/><Relationship Id="rId73" Type="http://schemas.openxmlformats.org/officeDocument/2006/relationships/hyperlink" Target="https://ratings.fide.com/profile/358878" TargetMode="External"/><Relationship Id="rId78" Type="http://schemas.openxmlformats.org/officeDocument/2006/relationships/hyperlink" Target="https://ratings.fide.com/profile/4657101" TargetMode="External"/><Relationship Id="rId94" Type="http://schemas.openxmlformats.org/officeDocument/2006/relationships/hyperlink" Target="https://ratings.fide.com/profile/3520773" TargetMode="External"/><Relationship Id="rId99" Type="http://schemas.openxmlformats.org/officeDocument/2006/relationships/hyperlink" Target="https://ratings.fide.com/profile/3509079" TargetMode="External"/><Relationship Id="rId101" Type="http://schemas.openxmlformats.org/officeDocument/2006/relationships/hyperlink" Target="https://ratings.fide.com/profile/121576" TargetMode="External"/><Relationship Id="rId122" Type="http://schemas.openxmlformats.org/officeDocument/2006/relationships/hyperlink" Target="https://ratings.fide.com/profile/8604940" TargetMode="External"/><Relationship Id="rId143" Type="http://schemas.openxmlformats.org/officeDocument/2006/relationships/hyperlink" Target="https://ratings.fide.com/profile/913553" TargetMode="External"/><Relationship Id="rId148" Type="http://schemas.openxmlformats.org/officeDocument/2006/relationships/hyperlink" Target="https://ratings.fide.com/profile/3804178" TargetMode="External"/><Relationship Id="rId164" Type="http://schemas.openxmlformats.org/officeDocument/2006/relationships/hyperlink" Target="https://ratings.fide.com/profile/4400690" TargetMode="External"/><Relationship Id="rId169" Type="http://schemas.openxmlformats.org/officeDocument/2006/relationships/hyperlink" Target="https://ratings.fide.com/profile/4900782" TargetMode="External"/><Relationship Id="rId185" Type="http://schemas.openxmlformats.org/officeDocument/2006/relationships/hyperlink" Target="https://ratings.fide.com/profile/5204585" TargetMode="External"/><Relationship Id="rId4" Type="http://schemas.openxmlformats.org/officeDocument/2006/relationships/hyperlink" Target="https://ratings.fide.com/profile/12539929" TargetMode="External"/><Relationship Id="rId9" Type="http://schemas.openxmlformats.org/officeDocument/2006/relationships/hyperlink" Target="https://ratings.fide.com/profile/2047640" TargetMode="External"/><Relationship Id="rId180" Type="http://schemas.openxmlformats.org/officeDocument/2006/relationships/hyperlink" Target="https://ratings.fide.com/profile/8608709" TargetMode="External"/><Relationship Id="rId26" Type="http://schemas.openxmlformats.org/officeDocument/2006/relationships/hyperlink" Target="https://ratings.fide.com/profile/24174041" TargetMode="External"/><Relationship Id="rId47" Type="http://schemas.openxmlformats.org/officeDocument/2006/relationships/hyperlink" Target="https://ratings.fide.com/profile/24157570" TargetMode="External"/><Relationship Id="rId68" Type="http://schemas.openxmlformats.org/officeDocument/2006/relationships/hyperlink" Target="https://ratings.fide.com/profile/642908" TargetMode="External"/><Relationship Id="rId89" Type="http://schemas.openxmlformats.org/officeDocument/2006/relationships/hyperlink" Target="https://ratings.fide.com/profile/3409350" TargetMode="External"/><Relationship Id="rId112" Type="http://schemas.openxmlformats.org/officeDocument/2006/relationships/hyperlink" Target="https://ratings.fide.com/profile/5016690" TargetMode="External"/><Relationship Id="rId133" Type="http://schemas.openxmlformats.org/officeDocument/2006/relationships/hyperlink" Target="https://ratings.fide.com/profile/2915138" TargetMode="External"/><Relationship Id="rId154" Type="http://schemas.openxmlformats.org/officeDocument/2006/relationships/hyperlink" Target="https://ratings.fide.com/profile/4404564" TargetMode="External"/><Relationship Id="rId175" Type="http://schemas.openxmlformats.org/officeDocument/2006/relationships/hyperlink" Target="https://ratings.fide.com/profile/8608466" TargetMode="External"/><Relationship Id="rId16" Type="http://schemas.openxmlformats.org/officeDocument/2006/relationships/hyperlink" Target="https://ratings.fide.com/profile/8602980" TargetMode="External"/><Relationship Id="rId37" Type="http://schemas.openxmlformats.org/officeDocument/2006/relationships/hyperlink" Target="https://ratings.fide.com/profile/10615873" TargetMode="External"/><Relationship Id="rId58" Type="http://schemas.openxmlformats.org/officeDocument/2006/relationships/hyperlink" Target="https://ratings.fide.com/profile/1126881" TargetMode="External"/><Relationship Id="rId79" Type="http://schemas.openxmlformats.org/officeDocument/2006/relationships/hyperlink" Target="https://ratings.fide.com/profile/14120828" TargetMode="External"/><Relationship Id="rId102" Type="http://schemas.openxmlformats.org/officeDocument/2006/relationships/hyperlink" Target="https://ratings.fide.com/profile/2007304" TargetMode="External"/><Relationship Id="rId123" Type="http://schemas.openxmlformats.org/officeDocument/2006/relationships/hyperlink" Target="https://ratings.fide.com/profile/12401153" TargetMode="External"/><Relationship Id="rId144" Type="http://schemas.openxmlformats.org/officeDocument/2006/relationships/hyperlink" Target="https://ratings.fide.com/profile/2915235" TargetMode="External"/><Relationship Id="rId90" Type="http://schemas.openxmlformats.org/officeDocument/2006/relationships/hyperlink" Target="https://ratings.fide.com/profile/14116804" TargetMode="External"/><Relationship Id="rId165" Type="http://schemas.openxmlformats.org/officeDocument/2006/relationships/hyperlink" Target="https://ratings.fide.com/profile/3524531" TargetMode="External"/><Relationship Id="rId186" Type="http://schemas.openxmlformats.org/officeDocument/2006/relationships/hyperlink" Target="https://ratings.fide.com/profile/5211158" TargetMode="External"/><Relationship Id="rId27" Type="http://schemas.openxmlformats.org/officeDocument/2006/relationships/hyperlink" Target="https://ratings.fide.com/profile/5091756" TargetMode="External"/><Relationship Id="rId48" Type="http://schemas.openxmlformats.org/officeDocument/2006/relationships/hyperlink" Target="https://ratings.fide.com/profile/12900460" TargetMode="External"/><Relationship Id="rId69" Type="http://schemas.openxmlformats.org/officeDocument/2006/relationships/hyperlink" Target="https://ratings.fide.com/profile/24603295" TargetMode="External"/><Relationship Id="rId113" Type="http://schemas.openxmlformats.org/officeDocument/2006/relationships/hyperlink" Target="https://ratings.fide.com/profile/5078776" TargetMode="External"/><Relationship Id="rId134" Type="http://schemas.openxmlformats.org/officeDocument/2006/relationships/hyperlink" Target="https://ratings.fide.com/profile/4500512" TargetMode="External"/><Relationship Id="rId80" Type="http://schemas.openxmlformats.org/officeDocument/2006/relationships/hyperlink" Target="https://ratings.fide.com/profile/1017063" TargetMode="External"/><Relationship Id="rId155" Type="http://schemas.openxmlformats.org/officeDocument/2006/relationships/hyperlink" Target="https://ratings.fide.com/profile/118702" TargetMode="External"/><Relationship Id="rId176" Type="http://schemas.openxmlformats.org/officeDocument/2006/relationships/hyperlink" Target="https://ratings.fide.com/profile/12528897" TargetMode="External"/><Relationship Id="rId17" Type="http://schemas.openxmlformats.org/officeDocument/2006/relationships/hyperlink" Target="https://ratings.fide.com/profile/4147103" TargetMode="External"/><Relationship Id="rId38" Type="http://schemas.openxmlformats.org/officeDocument/2006/relationships/hyperlink" Target="https://ratings.fide.com/profile/7908075" TargetMode="External"/><Relationship Id="rId59" Type="http://schemas.openxmlformats.org/officeDocument/2006/relationships/hyperlink" Target="https://ratings.fide.com/profile/3805662" TargetMode="External"/><Relationship Id="rId103" Type="http://schemas.openxmlformats.org/officeDocument/2006/relationships/hyperlink" Target="https://ratings.fide.com/profile/2059630" TargetMode="External"/><Relationship Id="rId124" Type="http://schemas.openxmlformats.org/officeDocument/2006/relationships/hyperlink" Target="https://ratings.fide.com/profile/5045207" TargetMode="External"/><Relationship Id="rId70" Type="http://schemas.openxmlformats.org/officeDocument/2006/relationships/hyperlink" Target="https://ratings.fide.com/profile/1710400" TargetMode="External"/><Relationship Id="rId91" Type="http://schemas.openxmlformats.org/officeDocument/2006/relationships/hyperlink" Target="https://ratings.fide.com/profile/2106388" TargetMode="External"/><Relationship Id="rId145" Type="http://schemas.openxmlformats.org/officeDocument/2006/relationships/hyperlink" Target="https://ratings.fide.com/profile/24153648" TargetMode="External"/><Relationship Id="rId166" Type="http://schemas.openxmlformats.org/officeDocument/2006/relationships/hyperlink" Target="https://ratings.fide.com/profile/4416848" TargetMode="External"/><Relationship Id="rId187" Type="http://schemas.openxmlformats.org/officeDocument/2006/relationships/hyperlink" Target="https://ratings.fide.com/profile/35002899" TargetMode="External"/><Relationship Id="rId1" Type="http://schemas.openxmlformats.org/officeDocument/2006/relationships/hyperlink" Target="https://ratings.fide.com/profile/12573981" TargetMode="External"/><Relationship Id="rId28" Type="http://schemas.openxmlformats.org/officeDocument/2006/relationships/hyperlink" Target="https://ratings.fide.com/profile/13604040" TargetMode="External"/><Relationship Id="rId49" Type="http://schemas.openxmlformats.org/officeDocument/2006/relationships/hyperlink" Target="https://ratings.fide.com/profile/10613129" TargetMode="External"/><Relationship Id="rId114" Type="http://schemas.openxmlformats.org/officeDocument/2006/relationships/hyperlink" Target="https://ratings.fide.com/profile/5072786" TargetMode="External"/><Relationship Id="rId60" Type="http://schemas.openxmlformats.org/officeDocument/2006/relationships/hyperlink" Target="https://ratings.fide.com/profile/2026961" TargetMode="External"/><Relationship Id="rId81" Type="http://schemas.openxmlformats.org/officeDocument/2006/relationships/hyperlink" Target="https://ratings.fide.com/profile/13306766" TargetMode="External"/><Relationship Id="rId135" Type="http://schemas.openxmlformats.org/officeDocument/2006/relationships/hyperlink" Target="https://ratings.fide.com/profile/13308130" TargetMode="External"/><Relationship Id="rId156" Type="http://schemas.openxmlformats.org/officeDocument/2006/relationships/hyperlink" Target="https://ratings.fide.com/profile/3900517" TargetMode="External"/><Relationship Id="rId177" Type="http://schemas.openxmlformats.org/officeDocument/2006/relationships/hyperlink" Target="https://ratings.fide.com/profile/250496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"/>
  <sheetViews>
    <sheetView tabSelected="1" topLeftCell="A46" zoomScale="98" zoomScaleNormal="98" workbookViewId="0">
      <selection activeCell="R186" sqref="R186"/>
    </sheetView>
  </sheetViews>
  <sheetFormatPr defaultRowHeight="15" x14ac:dyDescent="0.25"/>
  <cols>
    <col min="1" max="1" width="34.140625" customWidth="1"/>
    <col min="3" max="3" width="16.140625" customWidth="1"/>
    <col min="4" max="4" width="10.85546875" customWidth="1"/>
    <col min="7" max="7" width="10" customWidth="1"/>
    <col min="8" max="8" width="12" customWidth="1"/>
    <col min="9" max="10" width="12.85546875" customWidth="1"/>
    <col min="11" max="11" width="14.42578125" customWidth="1"/>
    <col min="18" max="20" width="9.85546875" customWidth="1"/>
    <col min="21" max="21" width="12" customWidth="1"/>
    <col min="22" max="22" width="12.85546875" customWidth="1"/>
  </cols>
  <sheetData>
    <row r="1" spans="1:22" x14ac:dyDescent="0.25">
      <c r="A1" s="1" t="s">
        <v>106</v>
      </c>
      <c r="B1" s="1" t="s">
        <v>105</v>
      </c>
      <c r="C1" s="1" t="s">
        <v>56</v>
      </c>
      <c r="D1" s="1" t="s">
        <v>51</v>
      </c>
      <c r="E1" s="1" t="s">
        <v>50</v>
      </c>
      <c r="F1" s="1" t="s">
        <v>52</v>
      </c>
      <c r="G1" s="1" t="s">
        <v>107</v>
      </c>
      <c r="H1" s="1" t="s">
        <v>108</v>
      </c>
      <c r="I1" s="1" t="s">
        <v>53</v>
      </c>
      <c r="J1" s="1" t="s">
        <v>61</v>
      </c>
      <c r="K1" s="1" t="s">
        <v>104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 t="s">
        <v>115</v>
      </c>
      <c r="S1" s="4" t="s">
        <v>267</v>
      </c>
      <c r="T1" s="4" t="s">
        <v>268</v>
      </c>
      <c r="U1" s="4" t="s">
        <v>269</v>
      </c>
      <c r="V1" s="1" t="s">
        <v>116</v>
      </c>
    </row>
    <row r="2" spans="1:22" x14ac:dyDescent="0.25">
      <c r="A2" s="3" t="s">
        <v>85</v>
      </c>
      <c r="B2" s="6" t="s">
        <v>63</v>
      </c>
      <c r="C2" s="5" t="s">
        <v>64</v>
      </c>
      <c r="D2" s="5">
        <v>2495</v>
      </c>
      <c r="E2" s="5">
        <v>2530</v>
      </c>
      <c r="F2" s="5">
        <v>2539</v>
      </c>
      <c r="G2" s="5" t="str">
        <f>IF((MAX(D2:F2)) = D2, D$1, IF((MAX(D2:F2)) = E2, E$1, F$1))</f>
        <v>blitz</v>
      </c>
      <c r="H2" s="5" t="str">
        <f>IF((MIN(D2:F2)) = D2, D$1, IF((MIN(D2:F2)) = E2, E$1, F$1))</f>
        <v>standard</v>
      </c>
      <c r="I2" s="6" t="s">
        <v>55</v>
      </c>
      <c r="J2" s="6">
        <v>23</v>
      </c>
      <c r="K2" s="5" t="s">
        <v>102</v>
      </c>
      <c r="L2" s="6">
        <v>687</v>
      </c>
      <c r="M2" s="6">
        <v>95</v>
      </c>
      <c r="N2" s="6">
        <v>156</v>
      </c>
      <c r="O2" s="6">
        <v>629</v>
      </c>
      <c r="P2" s="6">
        <v>125</v>
      </c>
      <c r="Q2" s="6">
        <v>163</v>
      </c>
      <c r="R2" s="5">
        <f>SUM(Tablo1[[#This Row],[wp_win]:[bp_lose]])</f>
        <v>1855</v>
      </c>
      <c r="S2" s="7">
        <f>(SUM(Tablo1[[#This Row],[wp_win]],Tablo1[[#This Row],[wp_win]]))/Tablo1[[#This Row],[total_games]]</f>
        <v>0.74070080862533694</v>
      </c>
      <c r="T2" s="7">
        <f>(SUM(Tablo1[[#This Row],[wp_lose]],Tablo1[[#This Row],[wp_lose]]))/Tablo1[[#This Row],[total_games]]</f>
        <v>0.16819407008086254</v>
      </c>
      <c r="U2" s="7">
        <f>(SUM(Tablo1[[#This Row],[bp_draw]],Tablo1[[#This Row],[wp_draw]]))/Tablo1[[#This Row],[total_games]]</f>
        <v>0.11859838274932614</v>
      </c>
      <c r="V2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0.96301685209339061</v>
      </c>
    </row>
    <row r="3" spans="1:22" x14ac:dyDescent="0.25">
      <c r="A3" s="3" t="s">
        <v>91</v>
      </c>
      <c r="B3" s="6" t="s">
        <v>63</v>
      </c>
      <c r="C3" s="5" t="s">
        <v>64</v>
      </c>
      <c r="D3" s="5">
        <v>2366</v>
      </c>
      <c r="E3" s="5">
        <v>2367</v>
      </c>
      <c r="F3" s="5">
        <v>2303</v>
      </c>
      <c r="G3" s="5" t="str">
        <f>IF((MAX(D3:F3)) = D3, D$1, IF((MAX(D3:F3)) = E3, E$1, F$1))</f>
        <v>rapid</v>
      </c>
      <c r="H3" s="5" t="str">
        <f>IF((MIN(D3:F3)) = D3, D$1, IF((MIN(D3:F3)) = E3, E$1, F$1))</f>
        <v>blitz</v>
      </c>
      <c r="I3" s="6" t="s">
        <v>55</v>
      </c>
      <c r="J3" s="6">
        <v>30</v>
      </c>
      <c r="K3" s="5" t="s">
        <v>102</v>
      </c>
      <c r="L3" s="6">
        <v>729</v>
      </c>
      <c r="M3" s="6">
        <v>146</v>
      </c>
      <c r="N3" s="6">
        <v>185</v>
      </c>
      <c r="O3" s="6">
        <v>660</v>
      </c>
      <c r="P3" s="6">
        <v>164</v>
      </c>
      <c r="Q3" s="6">
        <v>244</v>
      </c>
      <c r="R3" s="5">
        <f>SUM(Tablo1[[#This Row],[wp_win]:[bp_lose]])</f>
        <v>2128</v>
      </c>
      <c r="S3" s="7">
        <f>(SUM(Tablo1[[#This Row],[wp_win]],Tablo1[[#This Row],[wp_win]]))/Tablo1[[#This Row],[total_games]]</f>
        <v>0.68515037593984962</v>
      </c>
      <c r="T3" s="7">
        <f>(SUM(Tablo1[[#This Row],[wp_lose]],Tablo1[[#This Row],[wp_lose]]))/Tablo1[[#This Row],[total_games]]</f>
        <v>0.17387218045112782</v>
      </c>
      <c r="U3" s="7">
        <f>(SUM(Tablo1[[#This Row],[bp_draw]],Tablo1[[#This Row],[wp_draw]]))/Tablo1[[#This Row],[total_games]]</f>
        <v>0.14567669172932332</v>
      </c>
      <c r="V3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0.91825679247573944</v>
      </c>
    </row>
    <row r="4" spans="1:22" x14ac:dyDescent="0.25">
      <c r="A4" s="3" t="s">
        <v>68</v>
      </c>
      <c r="B4" s="6" t="s">
        <v>69</v>
      </c>
      <c r="C4" s="5" t="s">
        <v>64</v>
      </c>
      <c r="D4" s="5">
        <v>2038</v>
      </c>
      <c r="E4" s="5">
        <v>1914</v>
      </c>
      <c r="F4" s="5">
        <v>1914</v>
      </c>
      <c r="G4" s="5" t="str">
        <f>IF((MAX(D4:F4)) = D4, D$1, IF((MAX(D4:F4)) = E4, E$1, F$1))</f>
        <v>standard</v>
      </c>
      <c r="H4" s="5" t="str">
        <f>IF((MIN(D4:F4)) = D4, D$1, IF((MIN(D4:F4)) = E4, E$1, F$1))</f>
        <v>rapid</v>
      </c>
      <c r="I4" s="6" t="s">
        <v>54</v>
      </c>
      <c r="J4" s="6">
        <v>20</v>
      </c>
      <c r="K4" s="5" t="s">
        <v>102</v>
      </c>
      <c r="L4" s="6">
        <v>248</v>
      </c>
      <c r="M4" s="6">
        <v>52</v>
      </c>
      <c r="N4" s="6">
        <v>66</v>
      </c>
      <c r="O4" s="6">
        <v>219</v>
      </c>
      <c r="P4" s="6">
        <v>58</v>
      </c>
      <c r="Q4" s="6">
        <v>82</v>
      </c>
      <c r="R4" s="5">
        <f>SUM(Tablo1[[#This Row],[wp_win]:[bp_lose]])</f>
        <v>725</v>
      </c>
      <c r="S4" s="7">
        <f>(SUM(Tablo1[[#This Row],[wp_win]],Tablo1[[#This Row],[wp_win]]))/Tablo1[[#This Row],[total_games]]</f>
        <v>0.68413793103448273</v>
      </c>
      <c r="T4" s="7">
        <f>(SUM(Tablo1[[#This Row],[wp_lose]],Tablo1[[#This Row],[wp_lose]]))/Tablo1[[#This Row],[total_games]]</f>
        <v>0.18206896551724139</v>
      </c>
      <c r="U4" s="7">
        <f>(SUM(Tablo1[[#This Row],[bp_draw]],Tablo1[[#This Row],[wp_draw]]))/Tablo1[[#This Row],[total_games]]</f>
        <v>0.15172413793103448</v>
      </c>
      <c r="V4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0.92275786348941702</v>
      </c>
    </row>
    <row r="5" spans="1:22" x14ac:dyDescent="0.25">
      <c r="A5" s="3" t="s">
        <v>138</v>
      </c>
      <c r="B5" s="6" t="s">
        <v>80</v>
      </c>
      <c r="C5" s="5" t="s">
        <v>58</v>
      </c>
      <c r="D5" s="5">
        <v>2605</v>
      </c>
      <c r="E5" s="5">
        <v>2643</v>
      </c>
      <c r="F5" s="5">
        <v>2734</v>
      </c>
      <c r="G5" s="5" t="str">
        <f>IF((MAX(D5:F5)) = D5, D$1, IF((MAX(D5:F5)) = E5, E$1, F$1))</f>
        <v>blitz</v>
      </c>
      <c r="H5" s="5" t="str">
        <f>IF((MIN(D5:F5)) = D5, D$1, IF((MIN(D5:F5)) = E5, E$1, F$1))</f>
        <v>standard</v>
      </c>
      <c r="I5" s="5" t="s">
        <v>55</v>
      </c>
      <c r="J5" s="6">
        <v>27</v>
      </c>
      <c r="K5" s="5" t="s">
        <v>103</v>
      </c>
      <c r="L5" s="5">
        <v>653</v>
      </c>
      <c r="M5" s="5">
        <v>215</v>
      </c>
      <c r="N5" s="5">
        <v>97</v>
      </c>
      <c r="O5" s="5">
        <v>568</v>
      </c>
      <c r="P5" s="5">
        <v>240</v>
      </c>
      <c r="Q5" s="5">
        <v>142</v>
      </c>
      <c r="R5" s="5">
        <f>SUM(Tablo1[[#This Row],[wp_win]:[bp_lose]])</f>
        <v>1915</v>
      </c>
      <c r="S5" s="7">
        <f>(SUM(Tablo1[[#This Row],[wp_win]],Tablo1[[#This Row],[wp_win]]))/Tablo1[[#This Row],[total_games]]</f>
        <v>0.68198433420365534</v>
      </c>
      <c r="T5" s="7">
        <f>(SUM(Tablo1[[#This Row],[wp_lose]],Tablo1[[#This Row],[wp_lose]]))/Tablo1[[#This Row],[total_games]]</f>
        <v>0.10130548302872062</v>
      </c>
      <c r="U5" s="7">
        <f>(SUM(Tablo1[[#This Row],[bp_draw]],Tablo1[[#This Row],[wp_draw]]))/Tablo1[[#This Row],[total_games]]</f>
        <v>0.23759791122715404</v>
      </c>
      <c r="V5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0.91895221287933837</v>
      </c>
    </row>
    <row r="6" spans="1:22" x14ac:dyDescent="0.25">
      <c r="A6" s="3" t="s">
        <v>151</v>
      </c>
      <c r="B6" s="6" t="s">
        <v>152</v>
      </c>
      <c r="C6" s="5" t="s">
        <v>57</v>
      </c>
      <c r="D6" s="5">
        <v>2628</v>
      </c>
      <c r="E6" s="5">
        <v>2574</v>
      </c>
      <c r="F6" s="5">
        <v>2542</v>
      </c>
      <c r="G6" s="5" t="str">
        <f>IF((MAX(D6:F6)) = D6, D$1, IF((MAX(D6:F6)) = E6, E$1, F$1))</f>
        <v>standard</v>
      </c>
      <c r="H6" s="5" t="str">
        <f>IF((MIN(D6:F6)) = D6, D$1, IF((MIN(D6:F6)) = E6, E$1, F$1))</f>
        <v>blitz</v>
      </c>
      <c r="I6" s="5" t="s">
        <v>55</v>
      </c>
      <c r="J6" s="6">
        <v>27</v>
      </c>
      <c r="K6" s="5" t="s">
        <v>101</v>
      </c>
      <c r="L6" s="5">
        <v>565</v>
      </c>
      <c r="M6" s="5">
        <v>175</v>
      </c>
      <c r="N6" s="5">
        <v>105</v>
      </c>
      <c r="O6" s="5">
        <v>480</v>
      </c>
      <c r="P6" s="5">
        <v>193</v>
      </c>
      <c r="Q6" s="5">
        <v>142</v>
      </c>
      <c r="R6" s="5">
        <f>SUM(Tablo1[[#This Row],[wp_win]:[bp_lose]])</f>
        <v>1660</v>
      </c>
      <c r="S6" s="7">
        <f>(SUM(Tablo1[[#This Row],[wp_win]],Tablo1[[#This Row],[wp_win]]))/Tablo1[[#This Row],[total_games]]</f>
        <v>0.68072289156626509</v>
      </c>
      <c r="T6" s="7">
        <f>(SUM(Tablo1[[#This Row],[wp_lose]],Tablo1[[#This Row],[wp_lose]]))/Tablo1[[#This Row],[total_games]]</f>
        <v>0.12650602409638553</v>
      </c>
      <c r="U6" s="7">
        <f>(SUM(Tablo1[[#This Row],[bp_draw]],Tablo1[[#This Row],[wp_draw]]))/Tablo1[[#This Row],[total_games]]</f>
        <v>0.22168674698795179</v>
      </c>
      <c r="V6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0.91604729332675183</v>
      </c>
    </row>
    <row r="7" spans="1:22" x14ac:dyDescent="0.25">
      <c r="A7" s="3" t="s">
        <v>133</v>
      </c>
      <c r="B7" s="6" t="s">
        <v>33</v>
      </c>
      <c r="C7" s="5" t="s">
        <v>58</v>
      </c>
      <c r="D7" s="5">
        <v>2626</v>
      </c>
      <c r="E7" s="5">
        <v>2667</v>
      </c>
      <c r="F7" s="5">
        <v>2701</v>
      </c>
      <c r="G7" s="5" t="str">
        <f>IF((MAX(D7:F7)) = D7, D$1, IF((MAX(D7:F7)) = E7, E$1, F$1))</f>
        <v>blitz</v>
      </c>
      <c r="H7" s="5" t="str">
        <f>IF((MIN(D7:F7)) = D7, D$1, IF((MIN(D7:F7)) = E7, E$1, F$1))</f>
        <v>standard</v>
      </c>
      <c r="I7" s="5" t="s">
        <v>55</v>
      </c>
      <c r="J7" s="6">
        <v>28</v>
      </c>
      <c r="K7" s="5" t="s">
        <v>102</v>
      </c>
      <c r="L7" s="5">
        <v>725</v>
      </c>
      <c r="M7" s="5">
        <v>235</v>
      </c>
      <c r="N7" s="5">
        <v>126</v>
      </c>
      <c r="O7" s="5">
        <v>577</v>
      </c>
      <c r="P7" s="5">
        <v>305</v>
      </c>
      <c r="Q7" s="5">
        <v>185</v>
      </c>
      <c r="R7" s="5">
        <f>SUM(Tablo1[[#This Row],[wp_win]:[bp_lose]])</f>
        <v>2153</v>
      </c>
      <c r="S7" s="7">
        <f>(SUM(Tablo1[[#This Row],[wp_win]],Tablo1[[#This Row],[wp_win]]))/Tablo1[[#This Row],[total_games]]</f>
        <v>0.67347886669763124</v>
      </c>
      <c r="T7" s="7">
        <f>(SUM(Tablo1[[#This Row],[wp_lose]],Tablo1[[#This Row],[wp_lose]]))/Tablo1[[#This Row],[total_games]]</f>
        <v>0.11704598235020901</v>
      </c>
      <c r="U7" s="7">
        <f>(SUM(Tablo1[[#This Row],[bp_draw]],Tablo1[[#This Row],[wp_draw]]))/Tablo1[[#This Row],[total_games]]</f>
        <v>0.25081281932187643</v>
      </c>
      <c r="V7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0.88129395765603669</v>
      </c>
    </row>
    <row r="8" spans="1:22" x14ac:dyDescent="0.25">
      <c r="A8" s="2" t="s">
        <v>171</v>
      </c>
      <c r="B8" s="5" t="s">
        <v>152</v>
      </c>
      <c r="C8" s="5" t="s">
        <v>57</v>
      </c>
      <c r="D8" s="5">
        <v>2498</v>
      </c>
      <c r="E8" s="5">
        <v>2455</v>
      </c>
      <c r="F8" s="5">
        <v>2546</v>
      </c>
      <c r="G8" s="5" t="str">
        <f>IF((MAX(D8:F8)) = D8, D$1, IF((MAX(D8:F8)) = E8, E$1, F$1))</f>
        <v>blitz</v>
      </c>
      <c r="H8" s="5" t="str">
        <f>IF((MIN(D8:F8)) = D8, D$1, IF((MIN(D8:F8)) = E8, E$1, F$1))</f>
        <v>rapid</v>
      </c>
      <c r="I8" s="5" t="s">
        <v>55</v>
      </c>
      <c r="J8" s="6">
        <v>29</v>
      </c>
      <c r="K8" s="5" t="s">
        <v>101</v>
      </c>
      <c r="L8" s="5">
        <v>493</v>
      </c>
      <c r="M8" s="5">
        <v>128</v>
      </c>
      <c r="N8" s="5">
        <v>105</v>
      </c>
      <c r="O8" s="5">
        <v>406</v>
      </c>
      <c r="P8" s="5">
        <v>177</v>
      </c>
      <c r="Q8" s="5">
        <v>156</v>
      </c>
      <c r="R8" s="5">
        <f>SUM(Tablo1[[#This Row],[wp_win]:[bp_lose]])</f>
        <v>1465</v>
      </c>
      <c r="S8" s="7">
        <f>(SUM(Tablo1[[#This Row],[wp_win]],Tablo1[[#This Row],[wp_win]]))/Tablo1[[#This Row],[total_games]]</f>
        <v>0.67303754266211602</v>
      </c>
      <c r="T8" s="7">
        <f>(SUM(Tablo1[[#This Row],[wp_lose]],Tablo1[[#This Row],[wp_lose]]))/Tablo1[[#This Row],[total_games]]</f>
        <v>0.14334470989761092</v>
      </c>
      <c r="U8" s="7">
        <f>(SUM(Tablo1[[#This Row],[bp_draw]],Tablo1[[#This Row],[wp_draw]]))/Tablo1[[#This Row],[total_games]]</f>
        <v>0.20819112627986347</v>
      </c>
      <c r="V8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0.87217429541109215</v>
      </c>
    </row>
    <row r="9" spans="1:22" x14ac:dyDescent="0.25">
      <c r="A9" s="2" t="s">
        <v>148</v>
      </c>
      <c r="B9" s="5" t="s">
        <v>73</v>
      </c>
      <c r="C9" s="5" t="s">
        <v>57</v>
      </c>
      <c r="D9" s="5">
        <v>2650</v>
      </c>
      <c r="E9" s="5">
        <v>2604</v>
      </c>
      <c r="F9" s="5">
        <v>2559</v>
      </c>
      <c r="G9" s="5" t="str">
        <f>IF((MAX(D9:F9)) = D9, D$1, IF((MAX(D9:F9)) = E9, E$1, F$1))</f>
        <v>standard</v>
      </c>
      <c r="H9" s="5" t="str">
        <f>IF((MIN(D9:F9)) = D9, D$1, IF((MIN(D9:F9)) = E9, E$1, F$1))</f>
        <v>blitz</v>
      </c>
      <c r="I9" s="5" t="s">
        <v>55</v>
      </c>
      <c r="J9" s="6">
        <v>28</v>
      </c>
      <c r="K9" s="5" t="s">
        <v>102</v>
      </c>
      <c r="L9" s="5">
        <v>541</v>
      </c>
      <c r="M9" s="5">
        <v>172</v>
      </c>
      <c r="N9" s="5">
        <v>110</v>
      </c>
      <c r="O9" s="5">
        <v>422</v>
      </c>
      <c r="P9" s="5">
        <v>194</v>
      </c>
      <c r="Q9" s="5">
        <v>171</v>
      </c>
      <c r="R9" s="5">
        <f>SUM(Tablo1[[#This Row],[wp_win]:[bp_lose]])</f>
        <v>1610</v>
      </c>
      <c r="S9" s="7">
        <f>(SUM(Tablo1[[#This Row],[wp_win]],Tablo1[[#This Row],[wp_win]]))/Tablo1[[#This Row],[total_games]]</f>
        <v>0.67204968944099375</v>
      </c>
      <c r="T9" s="7">
        <f>(SUM(Tablo1[[#This Row],[wp_lose]],Tablo1[[#This Row],[wp_lose]]))/Tablo1[[#This Row],[total_games]]</f>
        <v>0.13664596273291926</v>
      </c>
      <c r="U9" s="7">
        <f>(SUM(Tablo1[[#This Row],[bp_draw]],Tablo1[[#This Row],[wp_draw]]))/Tablo1[[#This Row],[total_games]]</f>
        <v>0.22732919254658385</v>
      </c>
      <c r="V9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0.86561529154988659</v>
      </c>
    </row>
    <row r="10" spans="1:22" x14ac:dyDescent="0.25">
      <c r="A10" s="3" t="s">
        <v>163</v>
      </c>
      <c r="B10" s="6" t="s">
        <v>77</v>
      </c>
      <c r="C10" s="5" t="s">
        <v>57</v>
      </c>
      <c r="D10" s="5">
        <v>2426</v>
      </c>
      <c r="E10" s="5">
        <v>2522</v>
      </c>
      <c r="F10" s="5">
        <v>2543</v>
      </c>
      <c r="G10" s="5" t="str">
        <f>IF((MAX(D10:F10)) = D10, D$1, IF((MAX(D10:F10)) = E10, E$1, F$1))</f>
        <v>blitz</v>
      </c>
      <c r="H10" s="5" t="str">
        <f>IF((MIN(D10:F10)) = D10, D$1, IF((MIN(D10:F10)) = E10, E$1, F$1))</f>
        <v>standard</v>
      </c>
      <c r="I10" s="5" t="s">
        <v>55</v>
      </c>
      <c r="J10" s="6">
        <v>30</v>
      </c>
      <c r="K10" s="5" t="s">
        <v>101</v>
      </c>
      <c r="L10" s="5">
        <v>419</v>
      </c>
      <c r="M10" s="5">
        <v>174</v>
      </c>
      <c r="N10" s="5">
        <v>55</v>
      </c>
      <c r="O10" s="5">
        <v>366</v>
      </c>
      <c r="P10" s="5">
        <v>174</v>
      </c>
      <c r="Q10" s="5">
        <v>88</v>
      </c>
      <c r="R10" s="5">
        <f>SUM(Tablo1[[#This Row],[wp_win]:[bp_lose]])</f>
        <v>1276</v>
      </c>
      <c r="S10" s="7">
        <f>(SUM(Tablo1[[#This Row],[wp_win]],Tablo1[[#This Row],[wp_win]]))/Tablo1[[#This Row],[total_games]]</f>
        <v>0.65673981191222575</v>
      </c>
      <c r="T10" s="7">
        <f>(SUM(Tablo1[[#This Row],[wp_lose]],Tablo1[[#This Row],[wp_lose]]))/Tablo1[[#This Row],[total_games]]</f>
        <v>8.6206896551724144E-2</v>
      </c>
      <c r="U10" s="7">
        <f>(SUM(Tablo1[[#This Row],[bp_draw]],Tablo1[[#This Row],[wp_draw]]))/Tablo1[[#This Row],[total_games]]</f>
        <v>0.27272727272727271</v>
      </c>
      <c r="V10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0.92376828377936104</v>
      </c>
    </row>
    <row r="11" spans="1:22" x14ac:dyDescent="0.25">
      <c r="A11" s="2" t="s">
        <v>154</v>
      </c>
      <c r="B11" s="5" t="s">
        <v>155</v>
      </c>
      <c r="C11" s="5" t="s">
        <v>57</v>
      </c>
      <c r="D11" s="5">
        <v>2608</v>
      </c>
      <c r="E11" s="5">
        <v>2520</v>
      </c>
      <c r="F11" s="5">
        <v>2512</v>
      </c>
      <c r="G11" s="5" t="str">
        <f>IF((MAX(D11:F11)) = D11, D$1, IF((MAX(D11:F11)) = E11, E$1, F$1))</f>
        <v>standard</v>
      </c>
      <c r="H11" s="5" t="str">
        <f>IF((MIN(D11:F11)) = D11, D$1, IF((MIN(D11:F11)) = E11, E$1, F$1))</f>
        <v>blitz</v>
      </c>
      <c r="I11" s="5" t="s">
        <v>55</v>
      </c>
      <c r="J11" s="6">
        <v>27</v>
      </c>
      <c r="K11" s="5" t="s">
        <v>102</v>
      </c>
      <c r="L11" s="5">
        <v>254</v>
      </c>
      <c r="M11" s="5">
        <v>111</v>
      </c>
      <c r="N11" s="5">
        <v>26</v>
      </c>
      <c r="O11" s="5">
        <v>233</v>
      </c>
      <c r="P11" s="5">
        <v>123</v>
      </c>
      <c r="Q11" s="5">
        <v>27</v>
      </c>
      <c r="R11" s="5">
        <f>SUM(Tablo1[[#This Row],[wp_win]:[bp_lose]])</f>
        <v>774</v>
      </c>
      <c r="S11" s="7">
        <f>(SUM(Tablo1[[#This Row],[wp_win]],Tablo1[[#This Row],[wp_win]]))/Tablo1[[#This Row],[total_games]]</f>
        <v>0.65633074935400515</v>
      </c>
      <c r="T11" s="7">
        <f>(SUM(Tablo1[[#This Row],[wp_lose]],Tablo1[[#This Row],[wp_lose]]))/Tablo1[[#This Row],[total_games]]</f>
        <v>6.7183462532299745E-2</v>
      </c>
      <c r="U11" s="7">
        <f>(SUM(Tablo1[[#This Row],[bp_draw]],Tablo1[[#This Row],[wp_draw]]))/Tablo1[[#This Row],[total_games]]</f>
        <v>0.30232558139534882</v>
      </c>
      <c r="V11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0.97141013257296149</v>
      </c>
    </row>
    <row r="12" spans="1:22" x14ac:dyDescent="0.25">
      <c r="A12" s="2" t="s">
        <v>169</v>
      </c>
      <c r="B12" s="5" t="s">
        <v>35</v>
      </c>
      <c r="C12" s="5" t="s">
        <v>57</v>
      </c>
      <c r="D12" s="5">
        <v>2523</v>
      </c>
      <c r="E12" s="5">
        <v>2433</v>
      </c>
      <c r="F12" s="5">
        <v>2596</v>
      </c>
      <c r="G12" s="5" t="str">
        <f>IF((MAX(D12:F12)) = D12, D$1, IF((MAX(D12:F12)) = E12, E$1, F$1))</f>
        <v>blitz</v>
      </c>
      <c r="H12" s="5" t="str">
        <f>IF((MIN(D12:F12)) = D12, D$1, IF((MIN(D12:F12)) = E12, E$1, F$1))</f>
        <v>rapid</v>
      </c>
      <c r="I12" s="5" t="s">
        <v>55</v>
      </c>
      <c r="J12" s="6">
        <v>24</v>
      </c>
      <c r="K12" s="5" t="s">
        <v>102</v>
      </c>
      <c r="L12" s="5">
        <v>340</v>
      </c>
      <c r="M12" s="5">
        <v>88</v>
      </c>
      <c r="N12" s="5">
        <v>95</v>
      </c>
      <c r="O12" s="5">
        <v>262</v>
      </c>
      <c r="P12" s="5">
        <v>126</v>
      </c>
      <c r="Q12" s="5">
        <v>133</v>
      </c>
      <c r="R12" s="5">
        <f>SUM(Tablo1[[#This Row],[wp_win]:[bp_lose]])</f>
        <v>1044</v>
      </c>
      <c r="S12" s="7">
        <f>(SUM(Tablo1[[#This Row],[wp_win]],Tablo1[[#This Row],[wp_win]]))/Tablo1[[#This Row],[total_games]]</f>
        <v>0.65134099616858232</v>
      </c>
      <c r="T12" s="7">
        <f>(SUM(Tablo1[[#This Row],[wp_lose]],Tablo1[[#This Row],[wp_lose]]))/Tablo1[[#This Row],[total_games]]</f>
        <v>0.18199233716475097</v>
      </c>
      <c r="U12" s="7">
        <f>(SUM(Tablo1[[#This Row],[bp_draw]],Tablo1[[#This Row],[wp_draw]]))/Tablo1[[#This Row],[total_games]]</f>
        <v>0.2049808429118774</v>
      </c>
      <c r="V12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0.84960312699936014</v>
      </c>
    </row>
    <row r="13" spans="1:22" x14ac:dyDescent="0.25">
      <c r="A13" s="2" t="s">
        <v>197</v>
      </c>
      <c r="B13" s="5" t="s">
        <v>14</v>
      </c>
      <c r="C13" s="5" t="s">
        <v>59</v>
      </c>
      <c r="D13" s="5">
        <v>2510</v>
      </c>
      <c r="E13" s="5">
        <v>2401</v>
      </c>
      <c r="F13" s="5">
        <v>2507</v>
      </c>
      <c r="G13" s="5" t="str">
        <f>IF((MAX(D13:F13)) = D13, D$1, IF((MAX(D13:F13)) = E13, E$1, F$1))</f>
        <v>standard</v>
      </c>
      <c r="H13" s="5" t="str">
        <f>IF((MIN(D13:F13)) = D13, D$1, IF((MIN(D13:F13)) = E13, E$1, F$1))</f>
        <v>rapid</v>
      </c>
      <c r="I13" s="5" t="s">
        <v>55</v>
      </c>
      <c r="J13" s="6">
        <v>22</v>
      </c>
      <c r="K13" s="5" t="s">
        <v>102</v>
      </c>
      <c r="L13" s="5">
        <v>556</v>
      </c>
      <c r="M13" s="5">
        <v>159</v>
      </c>
      <c r="N13" s="5">
        <v>143</v>
      </c>
      <c r="O13" s="5">
        <v>469</v>
      </c>
      <c r="P13" s="5">
        <v>201</v>
      </c>
      <c r="Q13" s="5">
        <v>182</v>
      </c>
      <c r="R13" s="5">
        <f>SUM(Tablo1[[#This Row],[wp_win]:[bp_lose]])</f>
        <v>1710</v>
      </c>
      <c r="S13" s="7">
        <f>(SUM(Tablo1[[#This Row],[wp_win]],Tablo1[[#This Row],[wp_win]]))/Tablo1[[#This Row],[total_games]]</f>
        <v>0.6502923976608187</v>
      </c>
      <c r="T13" s="7">
        <f>(SUM(Tablo1[[#This Row],[wp_lose]],Tablo1[[#This Row],[wp_lose]]))/Tablo1[[#This Row],[total_games]]</f>
        <v>0.1672514619883041</v>
      </c>
      <c r="U13" s="7">
        <f>(SUM(Tablo1[[#This Row],[bp_draw]],Tablo1[[#This Row],[wp_draw]]))/Tablo1[[#This Row],[total_games]]</f>
        <v>0.21052631578947367</v>
      </c>
      <c r="V13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0.90245564654647004</v>
      </c>
    </row>
    <row r="14" spans="1:22" x14ac:dyDescent="0.25">
      <c r="A14" s="3" t="s">
        <v>196</v>
      </c>
      <c r="B14" s="6" t="s">
        <v>1</v>
      </c>
      <c r="C14" s="5" t="s">
        <v>59</v>
      </c>
      <c r="D14" s="5">
        <v>2483</v>
      </c>
      <c r="E14" s="5">
        <v>2505</v>
      </c>
      <c r="F14" s="5">
        <v>2515</v>
      </c>
      <c r="G14" s="5" t="str">
        <f>IF((MAX(D14:F14)) = D14, D$1, IF((MAX(D14:F14)) = E14, E$1, F$1))</f>
        <v>blitz</v>
      </c>
      <c r="H14" s="5" t="str">
        <f>IF((MIN(D14:F14)) = D14, D$1, IF((MIN(D14:F14)) = E14, E$1, F$1))</f>
        <v>standard</v>
      </c>
      <c r="I14" s="5" t="s">
        <v>55</v>
      </c>
      <c r="J14" s="6">
        <v>23</v>
      </c>
      <c r="K14" s="5" t="s">
        <v>103</v>
      </c>
      <c r="L14" s="5">
        <v>709</v>
      </c>
      <c r="M14" s="5">
        <v>218</v>
      </c>
      <c r="N14" s="5">
        <v>170</v>
      </c>
      <c r="O14" s="5">
        <v>603</v>
      </c>
      <c r="P14" s="5">
        <v>259</v>
      </c>
      <c r="Q14" s="5">
        <v>225</v>
      </c>
      <c r="R14" s="5">
        <f>SUM(Tablo1[[#This Row],[wp_win]:[bp_lose]])</f>
        <v>2184</v>
      </c>
      <c r="S14" s="7">
        <f>(SUM(Tablo1[[#This Row],[wp_win]],Tablo1[[#This Row],[wp_win]]))/Tablo1[[#This Row],[total_games]]</f>
        <v>0.64926739926739929</v>
      </c>
      <c r="T14" s="7">
        <f>(SUM(Tablo1[[#This Row],[wp_lose]],Tablo1[[#This Row],[wp_lose]]))/Tablo1[[#This Row],[total_games]]</f>
        <v>0.15567765567765568</v>
      </c>
      <c r="U14" s="7">
        <f>(SUM(Tablo1[[#This Row],[bp_draw]],Tablo1[[#This Row],[wp_draw]]))/Tablo1[[#This Row],[total_games]]</f>
        <v>0.21840659340659341</v>
      </c>
      <c r="V14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0.90371482940193393</v>
      </c>
    </row>
    <row r="15" spans="1:22" x14ac:dyDescent="0.25">
      <c r="A15" s="3" t="s">
        <v>136</v>
      </c>
      <c r="B15" s="6" t="s">
        <v>17</v>
      </c>
      <c r="C15" s="5" t="s">
        <v>58</v>
      </c>
      <c r="D15" s="5">
        <v>2579</v>
      </c>
      <c r="E15" s="5">
        <v>2627</v>
      </c>
      <c r="F15" s="5">
        <v>2576</v>
      </c>
      <c r="G15" s="5" t="str">
        <f>IF((MAX(D15:F15)) = D15, D$1, IF((MAX(D15:F15)) = E15, E$1, F$1))</f>
        <v>rapid</v>
      </c>
      <c r="H15" s="5" t="str">
        <f>IF((MIN(D15:F15)) = D15, D$1, IF((MIN(D15:F15)) = E15, E$1, F$1))</f>
        <v>blitz</v>
      </c>
      <c r="I15" s="5" t="s">
        <v>55</v>
      </c>
      <c r="J15" s="6">
        <v>29</v>
      </c>
      <c r="K15" s="5" t="s">
        <v>101</v>
      </c>
      <c r="L15" s="5">
        <v>750</v>
      </c>
      <c r="M15" s="5">
        <v>271</v>
      </c>
      <c r="N15" s="5">
        <v>150</v>
      </c>
      <c r="O15" s="5">
        <v>632</v>
      </c>
      <c r="P15" s="5">
        <v>309</v>
      </c>
      <c r="Q15" s="5">
        <v>205</v>
      </c>
      <c r="R15" s="5">
        <f>SUM(Tablo1[[#This Row],[wp_win]:[bp_lose]])</f>
        <v>2317</v>
      </c>
      <c r="S15" s="7">
        <f>(SUM(Tablo1[[#This Row],[wp_win]],Tablo1[[#This Row],[wp_win]]))/Tablo1[[#This Row],[total_games]]</f>
        <v>0.64738886491152348</v>
      </c>
      <c r="T15" s="7">
        <f>(SUM(Tablo1[[#This Row],[wp_lose]],Tablo1[[#This Row],[wp_lose]]))/Tablo1[[#This Row],[total_games]]</f>
        <v>0.1294777729823047</v>
      </c>
      <c r="U15" s="7">
        <f>(SUM(Tablo1[[#This Row],[bp_draw]],Tablo1[[#This Row],[wp_draw]]))/Tablo1[[#This Row],[total_games]]</f>
        <v>0.25032369443245578</v>
      </c>
      <c r="V15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0.90757482141502188</v>
      </c>
    </row>
    <row r="16" spans="1:22" x14ac:dyDescent="0.25">
      <c r="A16" s="2" t="s">
        <v>227</v>
      </c>
      <c r="B16" s="5" t="s">
        <v>77</v>
      </c>
      <c r="C16" s="5" t="s">
        <v>57</v>
      </c>
      <c r="D16" s="5">
        <v>2197</v>
      </c>
      <c r="E16" s="5">
        <v>2312</v>
      </c>
      <c r="F16" s="5">
        <v>2199</v>
      </c>
      <c r="G16" s="5" t="str">
        <f>IF((MAX(D16:F16)) = D16, D$1, IF((MAX(D16:F16)) = E16, E$1, F$1))</f>
        <v>rapid</v>
      </c>
      <c r="H16" s="5" t="str">
        <f>IF((MIN(D16:F16)) = D16, D$1, IF((MIN(D16:F16)) = E16, E$1, F$1))</f>
        <v>standard</v>
      </c>
      <c r="I16" s="5" t="s">
        <v>54</v>
      </c>
      <c r="J16" s="6">
        <v>27</v>
      </c>
      <c r="K16" s="5" t="s">
        <v>102</v>
      </c>
      <c r="L16" s="5">
        <v>319</v>
      </c>
      <c r="M16" s="5">
        <v>99</v>
      </c>
      <c r="N16" s="5">
        <v>90</v>
      </c>
      <c r="O16" s="5">
        <v>252</v>
      </c>
      <c r="P16" s="5">
        <v>122</v>
      </c>
      <c r="Q16" s="5">
        <v>110</v>
      </c>
      <c r="R16" s="5">
        <f>SUM(Tablo1[[#This Row],[wp_win]:[bp_lose]])</f>
        <v>992</v>
      </c>
      <c r="S16" s="7">
        <f>(SUM(Tablo1[[#This Row],[wp_win]],Tablo1[[#This Row],[wp_win]]))/Tablo1[[#This Row],[total_games]]</f>
        <v>0.64314516129032262</v>
      </c>
      <c r="T16" s="7">
        <f>(SUM(Tablo1[[#This Row],[wp_lose]],Tablo1[[#This Row],[wp_lose]]))/Tablo1[[#This Row],[total_games]]</f>
        <v>0.18145161290322581</v>
      </c>
      <c r="U16" s="7">
        <f>(SUM(Tablo1[[#This Row],[bp_draw]],Tablo1[[#This Row],[wp_draw]]))/Tablo1[[#This Row],[total_games]]</f>
        <v>0.22278225806451613</v>
      </c>
      <c r="V16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0.89150790001906322</v>
      </c>
    </row>
    <row r="17" spans="1:22" x14ac:dyDescent="0.25">
      <c r="A17" s="2" t="s">
        <v>97</v>
      </c>
      <c r="B17" s="5" t="s">
        <v>73</v>
      </c>
      <c r="C17" s="5" t="s">
        <v>57</v>
      </c>
      <c r="D17" s="5">
        <v>2607</v>
      </c>
      <c r="E17" s="5">
        <v>2643</v>
      </c>
      <c r="F17" s="5">
        <v>2711</v>
      </c>
      <c r="G17" s="5" t="str">
        <f>IF((MAX(D17:F17)) = D17, D$1, IF((MAX(D17:F17)) = E17, E$1, F$1))</f>
        <v>blitz</v>
      </c>
      <c r="H17" s="5" t="str">
        <f>IF((MIN(D17:F17)) = D17, D$1, IF((MIN(D17:F17)) = E17, E$1, F$1))</f>
        <v>standard</v>
      </c>
      <c r="I17" s="6" t="s">
        <v>55</v>
      </c>
      <c r="J17" s="6">
        <v>24</v>
      </c>
      <c r="K17" s="5" t="s">
        <v>102</v>
      </c>
      <c r="L17" s="6">
        <v>444</v>
      </c>
      <c r="M17" s="6">
        <v>164</v>
      </c>
      <c r="N17" s="6">
        <v>88</v>
      </c>
      <c r="O17" s="6">
        <v>386</v>
      </c>
      <c r="P17" s="6">
        <v>203</v>
      </c>
      <c r="Q17" s="6">
        <v>100</v>
      </c>
      <c r="R17" s="5">
        <f>SUM(Tablo1[[#This Row],[wp_win]:[bp_lose]])</f>
        <v>1385</v>
      </c>
      <c r="S17" s="7">
        <f>(SUM(Tablo1[[#This Row],[wp_win]],Tablo1[[#This Row],[wp_win]]))/Tablo1[[#This Row],[total_games]]</f>
        <v>0.64115523465703972</v>
      </c>
      <c r="T17" s="7">
        <f>(SUM(Tablo1[[#This Row],[wp_lose]],Tablo1[[#This Row],[wp_lose]]))/Tablo1[[#This Row],[total_games]]</f>
        <v>0.12707581227436823</v>
      </c>
      <c r="U17" s="7">
        <f>(SUM(Tablo1[[#This Row],[bp_draw]],Tablo1[[#This Row],[wp_draw]]))/Tablo1[[#This Row],[total_games]]</f>
        <v>0.26498194945848375</v>
      </c>
      <c r="V17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0.93622211062486538</v>
      </c>
    </row>
    <row r="18" spans="1:22" x14ac:dyDescent="0.25">
      <c r="A18" s="3" t="s">
        <v>99</v>
      </c>
      <c r="B18" s="6" t="s">
        <v>100</v>
      </c>
      <c r="C18" s="5" t="s">
        <v>59</v>
      </c>
      <c r="D18" s="5">
        <v>2677</v>
      </c>
      <c r="E18" s="5">
        <v>2662</v>
      </c>
      <c r="F18" s="5">
        <v>2639</v>
      </c>
      <c r="G18" s="5" t="str">
        <f>IF((MAX(D18:F18)) = D18, D$1, IF((MAX(D18:F18)) = E18, E$1, F$1))</f>
        <v>standard</v>
      </c>
      <c r="H18" s="5" t="str">
        <f>IF((MIN(D18:F18)) = D18, D$1, IF((MIN(D18:F18)) = E18, E$1, F$1))</f>
        <v>blitz</v>
      </c>
      <c r="I18" s="6" t="s">
        <v>55</v>
      </c>
      <c r="J18" s="6">
        <v>30</v>
      </c>
      <c r="K18" s="5" t="s">
        <v>102</v>
      </c>
      <c r="L18" s="6">
        <v>753</v>
      </c>
      <c r="M18" s="6">
        <v>252</v>
      </c>
      <c r="N18" s="6">
        <v>196</v>
      </c>
      <c r="O18" s="6">
        <v>649</v>
      </c>
      <c r="P18" s="6">
        <v>284</v>
      </c>
      <c r="Q18" s="6">
        <v>249</v>
      </c>
      <c r="R18" s="5">
        <f>SUM(Tablo1[[#This Row],[wp_win]:[bp_lose]])</f>
        <v>2383</v>
      </c>
      <c r="S18" s="7">
        <f>(SUM(Tablo1[[#This Row],[wp_win]],Tablo1[[#This Row],[wp_win]]))/Tablo1[[#This Row],[total_games]]</f>
        <v>0.63197650020981955</v>
      </c>
      <c r="T18" s="7">
        <f>(SUM(Tablo1[[#This Row],[wp_lose]],Tablo1[[#This Row],[wp_lose]]))/Tablo1[[#This Row],[total_games]]</f>
        <v>0.16449853126311373</v>
      </c>
      <c r="U18" s="7">
        <f>(SUM(Tablo1[[#This Row],[bp_draw]],Tablo1[[#This Row],[wp_draw]]))/Tablo1[[#This Row],[total_games]]</f>
        <v>0.2249265631556861</v>
      </c>
      <c r="V18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0.91435141071322013</v>
      </c>
    </row>
    <row r="19" spans="1:22" x14ac:dyDescent="0.25">
      <c r="A19" s="3" t="s">
        <v>224</v>
      </c>
      <c r="B19" s="6" t="s">
        <v>150</v>
      </c>
      <c r="C19" s="5" t="s">
        <v>57</v>
      </c>
      <c r="D19" s="5">
        <v>2236</v>
      </c>
      <c r="E19" s="5">
        <v>2137</v>
      </c>
      <c r="F19" s="5">
        <v>2170</v>
      </c>
      <c r="G19" s="5" t="str">
        <f>IF((MAX(D19:F19)) = D19, D$1, IF((MAX(D19:F19)) = E19, E$1, F$1))</f>
        <v>standard</v>
      </c>
      <c r="H19" s="5" t="str">
        <f>IF((MIN(D19:F19)) = D19, D$1, IF((MIN(D19:F19)) = E19, E$1, F$1))</f>
        <v>rapid</v>
      </c>
      <c r="I19" s="5" t="s">
        <v>54</v>
      </c>
      <c r="J19" s="6">
        <v>24</v>
      </c>
      <c r="K19" s="5" t="s">
        <v>102</v>
      </c>
      <c r="L19" s="5">
        <v>201</v>
      </c>
      <c r="M19" s="5">
        <v>60</v>
      </c>
      <c r="N19" s="5">
        <v>65</v>
      </c>
      <c r="O19" s="5">
        <v>154</v>
      </c>
      <c r="P19" s="5">
        <v>55</v>
      </c>
      <c r="Q19" s="5">
        <v>107</v>
      </c>
      <c r="R19" s="5">
        <f>SUM(Tablo1[[#This Row],[wp_win]:[bp_lose]])</f>
        <v>642</v>
      </c>
      <c r="S19" s="7">
        <f>(SUM(Tablo1[[#This Row],[wp_win]],Tablo1[[#This Row],[wp_win]]))/Tablo1[[#This Row],[total_games]]</f>
        <v>0.62616822429906538</v>
      </c>
      <c r="T19" s="7">
        <f>(SUM(Tablo1[[#This Row],[wp_lose]],Tablo1[[#This Row],[wp_lose]]))/Tablo1[[#This Row],[total_games]]</f>
        <v>0.20249221183800623</v>
      </c>
      <c r="U19" s="7">
        <f>(SUM(Tablo1[[#This Row],[bp_draw]],Tablo1[[#This Row],[wp_draw]]))/Tablo1[[#This Row],[total_games]]</f>
        <v>0.17912772585669781</v>
      </c>
      <c r="V19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0.81057866184448457</v>
      </c>
    </row>
    <row r="20" spans="1:22" x14ac:dyDescent="0.25">
      <c r="A20" s="2" t="s">
        <v>86</v>
      </c>
      <c r="B20" s="5" t="s">
        <v>69</v>
      </c>
      <c r="C20" s="5" t="s">
        <v>64</v>
      </c>
      <c r="D20" s="5">
        <v>2469</v>
      </c>
      <c r="E20" s="5">
        <v>2529</v>
      </c>
      <c r="F20" s="5">
        <v>2566</v>
      </c>
      <c r="G20" s="5" t="str">
        <f>IF((MAX(D20:F20)) = D20, D$1, IF((MAX(D20:F20)) = E20, E$1, F$1))</f>
        <v>blitz</v>
      </c>
      <c r="H20" s="5" t="str">
        <f>IF((MIN(D20:F20)) = D20, D$1, IF((MIN(D20:F20)) = E20, E$1, F$1))</f>
        <v>standard</v>
      </c>
      <c r="I20" s="6" t="s">
        <v>55</v>
      </c>
      <c r="J20" s="6">
        <v>25</v>
      </c>
      <c r="K20" s="5" t="s">
        <v>103</v>
      </c>
      <c r="L20" s="6">
        <v>744</v>
      </c>
      <c r="M20" s="6">
        <v>275</v>
      </c>
      <c r="N20" s="6">
        <v>186</v>
      </c>
      <c r="O20" s="6">
        <v>624</v>
      </c>
      <c r="P20" s="6">
        <v>281</v>
      </c>
      <c r="Q20" s="6">
        <v>277</v>
      </c>
      <c r="R20" s="5">
        <f>SUM(Tablo1[[#This Row],[wp_win]:[bp_lose]])</f>
        <v>2387</v>
      </c>
      <c r="S20" s="7">
        <f>(SUM(Tablo1[[#This Row],[wp_win]],Tablo1[[#This Row],[wp_win]]))/Tablo1[[#This Row],[total_games]]</f>
        <v>0.62337662337662336</v>
      </c>
      <c r="T20" s="7">
        <f>(SUM(Tablo1[[#This Row],[wp_lose]],Tablo1[[#This Row],[wp_lose]]))/Tablo1[[#This Row],[total_games]]</f>
        <v>0.15584415584415584</v>
      </c>
      <c r="U20" s="7">
        <f>(SUM(Tablo1[[#This Row],[bp_draw]],Tablo1[[#This Row],[wp_draw]]))/Tablo1[[#This Row],[total_games]]</f>
        <v>0.23292836196062003</v>
      </c>
      <c r="V20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0.88414754115667704</v>
      </c>
    </row>
    <row r="21" spans="1:22" x14ac:dyDescent="0.25">
      <c r="A21" s="2" t="s">
        <v>164</v>
      </c>
      <c r="B21" s="5" t="s">
        <v>77</v>
      </c>
      <c r="C21" s="5" t="s">
        <v>57</v>
      </c>
      <c r="D21" s="5">
        <v>2469</v>
      </c>
      <c r="E21" s="5">
        <v>2483</v>
      </c>
      <c r="F21" s="5">
        <v>2562</v>
      </c>
      <c r="G21" s="5" t="str">
        <f>IF((MAX(D21:F21)) = D21, D$1, IF((MAX(D21:F21)) = E21, E$1, F$1))</f>
        <v>blitz</v>
      </c>
      <c r="H21" s="5" t="str">
        <f>IF((MIN(D21:F21)) = D21, D$1, IF((MIN(D21:F21)) = E21, E$1, F$1))</f>
        <v>standard</v>
      </c>
      <c r="I21" s="5" t="s">
        <v>55</v>
      </c>
      <c r="J21" s="6">
        <v>30</v>
      </c>
      <c r="K21" s="5" t="s">
        <v>102</v>
      </c>
      <c r="L21" s="5">
        <v>623</v>
      </c>
      <c r="M21" s="5">
        <v>258</v>
      </c>
      <c r="N21" s="5">
        <v>138</v>
      </c>
      <c r="O21" s="5">
        <v>528</v>
      </c>
      <c r="P21" s="5">
        <v>283</v>
      </c>
      <c r="Q21" s="5">
        <v>171</v>
      </c>
      <c r="R21" s="5">
        <f>SUM(Tablo1[[#This Row],[wp_win]:[bp_lose]])</f>
        <v>2001</v>
      </c>
      <c r="S21" s="7">
        <f>(SUM(Tablo1[[#This Row],[wp_win]],Tablo1[[#This Row],[wp_win]]))/Tablo1[[#This Row],[total_games]]</f>
        <v>0.62268865567216392</v>
      </c>
      <c r="T21" s="7">
        <f>(SUM(Tablo1[[#This Row],[wp_lose]],Tablo1[[#This Row],[wp_lose]]))/Tablo1[[#This Row],[total_games]]</f>
        <v>0.13793103448275862</v>
      </c>
      <c r="U21" s="7">
        <f>(SUM(Tablo1[[#This Row],[bp_draw]],Tablo1[[#This Row],[wp_draw]]))/Tablo1[[#This Row],[total_games]]</f>
        <v>0.2703648175912044</v>
      </c>
      <c r="V21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0.92383718095939682</v>
      </c>
    </row>
    <row r="22" spans="1:22" x14ac:dyDescent="0.25">
      <c r="A22" s="2" t="s">
        <v>92</v>
      </c>
      <c r="B22" s="5" t="s">
        <v>70</v>
      </c>
      <c r="C22" s="5" t="s">
        <v>64</v>
      </c>
      <c r="D22" s="5">
        <v>2350</v>
      </c>
      <c r="E22" s="5">
        <v>2371</v>
      </c>
      <c r="F22" s="5">
        <v>2398</v>
      </c>
      <c r="G22" s="5" t="str">
        <f>IF((MAX(D22:F22)) = D22, D$1, IF((MAX(D22:F22)) = E22, E$1, F$1))</f>
        <v>blitz</v>
      </c>
      <c r="H22" s="5" t="str">
        <f>IF((MIN(D22:F22)) = D22, D$1, IF((MIN(D22:F22)) = E22, E$1, F$1))</f>
        <v>standard</v>
      </c>
      <c r="I22" s="6" t="s">
        <v>55</v>
      </c>
      <c r="J22" s="6">
        <v>25</v>
      </c>
      <c r="K22" s="5" t="s">
        <v>102</v>
      </c>
      <c r="L22" s="6">
        <v>284</v>
      </c>
      <c r="M22" s="6">
        <v>92</v>
      </c>
      <c r="N22" s="6">
        <v>82</v>
      </c>
      <c r="O22" s="6">
        <v>258</v>
      </c>
      <c r="P22" s="6">
        <v>99</v>
      </c>
      <c r="Q22" s="6">
        <v>98</v>
      </c>
      <c r="R22" s="5">
        <f>SUM(Tablo1[[#This Row],[wp_win]:[bp_lose]])</f>
        <v>913</v>
      </c>
      <c r="S22" s="7">
        <f>(SUM(Tablo1[[#This Row],[wp_win]],Tablo1[[#This Row],[wp_win]]))/Tablo1[[#This Row],[total_games]]</f>
        <v>0.6221248630887185</v>
      </c>
      <c r="T22" s="7">
        <f>(SUM(Tablo1[[#This Row],[wp_lose]],Tablo1[[#This Row],[wp_lose]]))/Tablo1[[#This Row],[total_games]]</f>
        <v>0.1796276013143483</v>
      </c>
      <c r="U22" s="7">
        <f>(SUM(Tablo1[[#This Row],[bp_draw]],Tablo1[[#This Row],[wp_draw]]))/Tablo1[[#This Row],[total_games]]</f>
        <v>0.20920043811610076</v>
      </c>
      <c r="V22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0.93796203796203803</v>
      </c>
    </row>
    <row r="23" spans="1:22" x14ac:dyDescent="0.25">
      <c r="A23" s="2" t="s">
        <v>89</v>
      </c>
      <c r="B23" s="5" t="s">
        <v>90</v>
      </c>
      <c r="C23" s="5" t="s">
        <v>64</v>
      </c>
      <c r="D23" s="5">
        <v>2420</v>
      </c>
      <c r="E23" s="5">
        <v>2363</v>
      </c>
      <c r="F23" s="5">
        <v>2302</v>
      </c>
      <c r="G23" s="5" t="str">
        <f>IF((MAX(D23:F23)) = D23, D$1, IF((MAX(D23:F23)) = E23, E$1, F$1))</f>
        <v>standard</v>
      </c>
      <c r="H23" s="5" t="str">
        <f>IF((MIN(D23:F23)) = D23, D$1, IF((MIN(D23:F23)) = E23, E$1, F$1))</f>
        <v>blitz</v>
      </c>
      <c r="I23" s="6" t="s">
        <v>55</v>
      </c>
      <c r="J23" s="6">
        <v>25</v>
      </c>
      <c r="K23" s="5" t="s">
        <v>102</v>
      </c>
      <c r="L23" s="6">
        <v>277</v>
      </c>
      <c r="M23" s="6">
        <v>86</v>
      </c>
      <c r="N23" s="6">
        <v>90</v>
      </c>
      <c r="O23" s="6">
        <v>232</v>
      </c>
      <c r="P23" s="6">
        <v>81</v>
      </c>
      <c r="Q23" s="6">
        <v>126</v>
      </c>
      <c r="R23" s="5">
        <f>SUM(Tablo1[[#This Row],[wp_win]:[bp_lose]])</f>
        <v>892</v>
      </c>
      <c r="S23" s="7">
        <f>(SUM(Tablo1[[#This Row],[wp_win]],Tablo1[[#This Row],[wp_win]]))/Tablo1[[#This Row],[total_games]]</f>
        <v>0.62107623318385652</v>
      </c>
      <c r="T23" s="7">
        <f>(SUM(Tablo1[[#This Row],[wp_lose]],Tablo1[[#This Row],[wp_lose]]))/Tablo1[[#This Row],[total_games]]</f>
        <v>0.20179372197309417</v>
      </c>
      <c r="U23" s="7">
        <f>(SUM(Tablo1[[#This Row],[bp_draw]],Tablo1[[#This Row],[wp_draw]]))/Tablo1[[#This Row],[total_games]]</f>
        <v>0.18721973094170405</v>
      </c>
      <c r="V23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0.87871939066059213</v>
      </c>
    </row>
    <row r="24" spans="1:22" x14ac:dyDescent="0.25">
      <c r="A24" s="2" t="s">
        <v>65</v>
      </c>
      <c r="B24" s="5" t="s">
        <v>63</v>
      </c>
      <c r="C24" s="5" t="s">
        <v>64</v>
      </c>
      <c r="D24" s="5">
        <v>2105</v>
      </c>
      <c r="E24" s="5">
        <v>2139</v>
      </c>
      <c r="F24" s="5">
        <v>2072</v>
      </c>
      <c r="G24" s="5" t="str">
        <f>IF((MAX(D24:F24)) = D24, D$1, IF((MAX(D24:F24)) = E24, E$1, F$1))</f>
        <v>rapid</v>
      </c>
      <c r="H24" s="5" t="str">
        <f>IF((MIN(D24:F24)) = D24, D$1, IF((MIN(D24:F24)) = E24, E$1, F$1))</f>
        <v>blitz</v>
      </c>
      <c r="I24" s="6" t="s">
        <v>54</v>
      </c>
      <c r="J24" s="6">
        <v>29</v>
      </c>
      <c r="K24" s="5" t="s">
        <v>101</v>
      </c>
      <c r="L24" s="6">
        <v>323</v>
      </c>
      <c r="M24" s="6">
        <v>59</v>
      </c>
      <c r="N24" s="6">
        <v>141</v>
      </c>
      <c r="O24" s="6">
        <v>291</v>
      </c>
      <c r="P24" s="6">
        <v>52</v>
      </c>
      <c r="Q24" s="6">
        <v>176</v>
      </c>
      <c r="R24" s="5">
        <f>SUM(Tablo1[[#This Row],[wp_win]:[bp_lose]])</f>
        <v>1042</v>
      </c>
      <c r="S24" s="7">
        <f>(SUM(Tablo1[[#This Row],[wp_win]],Tablo1[[#This Row],[wp_win]]))/Tablo1[[#This Row],[total_games]]</f>
        <v>0.6199616122840691</v>
      </c>
      <c r="T24" s="7">
        <f>(SUM(Tablo1[[#This Row],[wp_lose]],Tablo1[[#This Row],[wp_lose]]))/Tablo1[[#This Row],[total_games]]</f>
        <v>0.2706333973128599</v>
      </c>
      <c r="U24" s="7">
        <f>(SUM(Tablo1[[#This Row],[bp_draw]],Tablo1[[#This Row],[wp_draw]]))/Tablo1[[#This Row],[total_games]]</f>
        <v>0.10652591170825336</v>
      </c>
      <c r="V24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0.90622173027781194</v>
      </c>
    </row>
    <row r="25" spans="1:22" x14ac:dyDescent="0.25">
      <c r="A25" s="3" t="s">
        <v>170</v>
      </c>
      <c r="B25" s="6" t="s">
        <v>35</v>
      </c>
      <c r="C25" s="5" t="s">
        <v>57</v>
      </c>
      <c r="D25" s="5">
        <v>2540</v>
      </c>
      <c r="E25" s="5">
        <v>2548</v>
      </c>
      <c r="F25" s="5">
        <v>2592</v>
      </c>
      <c r="G25" s="5" t="str">
        <f>IF((MAX(D25:F25)) = D25, D$1, IF((MAX(D25:F25)) = E25, E$1, F$1))</f>
        <v>blitz</v>
      </c>
      <c r="H25" s="5" t="str">
        <f>IF((MIN(D25:F25)) = D25, D$1, IF((MIN(D25:F25)) = E25, E$1, F$1))</f>
        <v>standard</v>
      </c>
      <c r="I25" s="5" t="s">
        <v>55</v>
      </c>
      <c r="J25" s="6">
        <v>30</v>
      </c>
      <c r="K25" s="5" t="s">
        <v>103</v>
      </c>
      <c r="L25" s="5">
        <v>292</v>
      </c>
      <c r="M25" s="5">
        <v>116</v>
      </c>
      <c r="N25" s="5">
        <v>73</v>
      </c>
      <c r="O25" s="5">
        <v>243</v>
      </c>
      <c r="P25" s="5">
        <v>134</v>
      </c>
      <c r="Q25" s="5">
        <v>87</v>
      </c>
      <c r="R25" s="5">
        <f>SUM(Tablo1[[#This Row],[wp_win]:[bp_lose]])</f>
        <v>945</v>
      </c>
      <c r="S25" s="7">
        <f>(SUM(Tablo1[[#This Row],[wp_win]],Tablo1[[#This Row],[wp_win]]))/Tablo1[[#This Row],[total_games]]</f>
        <v>0.61798941798941798</v>
      </c>
      <c r="T25" s="7">
        <f>(SUM(Tablo1[[#This Row],[wp_lose]],Tablo1[[#This Row],[wp_lose]]))/Tablo1[[#This Row],[total_games]]</f>
        <v>0.15449735449735449</v>
      </c>
      <c r="U25" s="7">
        <f>(SUM(Tablo1[[#This Row],[bp_draw]],Tablo1[[#This Row],[wp_draw]]))/Tablo1[[#This Row],[total_games]]</f>
        <v>0.26455026455026454</v>
      </c>
      <c r="V25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0.91816502463054184</v>
      </c>
    </row>
    <row r="26" spans="1:22" x14ac:dyDescent="0.25">
      <c r="A26" s="3" t="s">
        <v>66</v>
      </c>
      <c r="B26" s="6" t="s">
        <v>63</v>
      </c>
      <c r="C26" s="5" t="s">
        <v>64</v>
      </c>
      <c r="D26" s="5">
        <v>2099</v>
      </c>
      <c r="E26" s="5">
        <v>2020</v>
      </c>
      <c r="F26" s="5">
        <v>2008</v>
      </c>
      <c r="G26" s="5" t="str">
        <f>IF((MAX(D26:F26)) = D26, D$1, IF((MAX(D26:F26)) = E26, E$1, F$1))</f>
        <v>standard</v>
      </c>
      <c r="H26" s="5" t="str">
        <f>IF((MIN(D26:F26)) = D26, D$1, IF((MIN(D26:F26)) = E26, E$1, F$1))</f>
        <v>blitz</v>
      </c>
      <c r="I26" s="6" t="s">
        <v>54</v>
      </c>
      <c r="J26" s="6">
        <v>25</v>
      </c>
      <c r="K26" s="5" t="s">
        <v>102</v>
      </c>
      <c r="L26" s="6">
        <v>303</v>
      </c>
      <c r="M26" s="6">
        <v>71</v>
      </c>
      <c r="N26" s="6">
        <v>117</v>
      </c>
      <c r="O26" s="6">
        <v>272</v>
      </c>
      <c r="P26" s="6">
        <v>77</v>
      </c>
      <c r="Q26" s="6">
        <v>145</v>
      </c>
      <c r="R26" s="5">
        <f>SUM(Tablo1[[#This Row],[wp_win]:[bp_lose]])</f>
        <v>985</v>
      </c>
      <c r="S26" s="7">
        <f>(SUM(Tablo1[[#This Row],[wp_win]],Tablo1[[#This Row],[wp_win]]))/Tablo1[[#This Row],[total_games]]</f>
        <v>0.61522842639593911</v>
      </c>
      <c r="T26" s="7">
        <f>(SUM(Tablo1[[#This Row],[wp_lose]],Tablo1[[#This Row],[wp_lose]]))/Tablo1[[#This Row],[total_games]]</f>
        <v>0.23756345177664975</v>
      </c>
      <c r="U26" s="7">
        <f>(SUM(Tablo1[[#This Row],[bp_draw]],Tablo1[[#This Row],[wp_draw]]))/Tablo1[[#This Row],[total_games]]</f>
        <v>0.150253807106599</v>
      </c>
      <c r="V26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0.91171158779803729</v>
      </c>
    </row>
    <row r="27" spans="1:22" x14ac:dyDescent="0.25">
      <c r="A27" s="3" t="s">
        <v>87</v>
      </c>
      <c r="B27" s="6" t="s">
        <v>88</v>
      </c>
      <c r="C27" s="5" t="s">
        <v>64</v>
      </c>
      <c r="D27" s="5">
        <v>2454</v>
      </c>
      <c r="E27" s="5">
        <v>2395</v>
      </c>
      <c r="F27" s="5">
        <v>2427</v>
      </c>
      <c r="G27" s="5" t="str">
        <f>IF((MAX(D27:F27)) = D27, D$1, IF((MAX(D27:F27)) = E27, E$1, F$1))</f>
        <v>standard</v>
      </c>
      <c r="H27" s="5" t="str">
        <f>IF((MIN(D27:F27)) = D27, D$1, IF((MIN(D27:F27)) = E27, E$1, F$1))</f>
        <v>rapid</v>
      </c>
      <c r="I27" s="6" t="s">
        <v>55</v>
      </c>
      <c r="J27" s="6">
        <v>24</v>
      </c>
      <c r="K27" s="5" t="s">
        <v>102</v>
      </c>
      <c r="L27" s="6">
        <v>394</v>
      </c>
      <c r="M27" s="6">
        <v>122</v>
      </c>
      <c r="N27" s="6">
        <v>128</v>
      </c>
      <c r="O27" s="6">
        <v>317</v>
      </c>
      <c r="P27" s="6">
        <v>158</v>
      </c>
      <c r="Q27" s="6">
        <v>165</v>
      </c>
      <c r="R27" s="5">
        <f>SUM(Tablo1[[#This Row],[wp_win]:[bp_lose]])</f>
        <v>1284</v>
      </c>
      <c r="S27" s="7">
        <f>(SUM(Tablo1[[#This Row],[wp_win]],Tablo1[[#This Row],[wp_win]]))/Tablo1[[#This Row],[total_games]]</f>
        <v>0.61370716510903423</v>
      </c>
      <c r="T27" s="7">
        <f>(SUM(Tablo1[[#This Row],[wp_lose]],Tablo1[[#This Row],[wp_lose]]))/Tablo1[[#This Row],[total_games]]</f>
        <v>0.19937694704049844</v>
      </c>
      <c r="U27" s="7">
        <f>(SUM(Tablo1[[#This Row],[bp_draw]],Tablo1[[#This Row],[wp_draw]]))/Tablo1[[#This Row],[total_games]]</f>
        <v>0.21806853582554517</v>
      </c>
      <c r="V27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0.87576923076923074</v>
      </c>
    </row>
    <row r="28" spans="1:22" x14ac:dyDescent="0.25">
      <c r="A28" s="2" t="s">
        <v>28</v>
      </c>
      <c r="B28" s="5" t="s">
        <v>26</v>
      </c>
      <c r="C28" s="5" t="s">
        <v>59</v>
      </c>
      <c r="D28" s="5">
        <v>2730</v>
      </c>
      <c r="E28" s="5">
        <v>2672</v>
      </c>
      <c r="F28" s="5">
        <v>2647</v>
      </c>
      <c r="G28" s="5" t="str">
        <f>IF((MAX(D28:F28)) = D28, D$1, IF((MAX(D28:F28)) = E28, E$1, F$1))</f>
        <v>standard</v>
      </c>
      <c r="H28" s="5" t="str">
        <f>IF((MIN(D28:F28)) = D28, D$1, IF((MIN(D28:F28)) = E28, E$1, F$1))</f>
        <v>blitz</v>
      </c>
      <c r="I28" s="5" t="s">
        <v>55</v>
      </c>
      <c r="J28" s="5">
        <v>23</v>
      </c>
      <c r="K28" s="5" t="s">
        <v>102</v>
      </c>
      <c r="L28" s="6">
        <v>656</v>
      </c>
      <c r="M28" s="6">
        <v>242</v>
      </c>
      <c r="N28" s="6">
        <v>181</v>
      </c>
      <c r="O28" s="6">
        <v>582</v>
      </c>
      <c r="P28" s="6">
        <v>283</v>
      </c>
      <c r="Q28" s="6">
        <v>195</v>
      </c>
      <c r="R28" s="5">
        <f>SUM(Tablo1[[#This Row],[wp_win]:[bp_lose]])</f>
        <v>2139</v>
      </c>
      <c r="S28" s="7">
        <f>(SUM(Tablo1[[#This Row],[wp_win]],Tablo1[[#This Row],[wp_win]]))/Tablo1[[#This Row],[total_games]]</f>
        <v>0.61337073398784481</v>
      </c>
      <c r="T28" s="7">
        <f>(SUM(Tablo1[[#This Row],[wp_lose]],Tablo1[[#This Row],[wp_lose]]))/Tablo1[[#This Row],[total_games]]</f>
        <v>0.16923796166432914</v>
      </c>
      <c r="U28" s="7">
        <f>(SUM(Tablo1[[#This Row],[bp_draw]],Tablo1[[#This Row],[wp_draw]]))/Tablo1[[#This Row],[total_games]]</f>
        <v>0.24544179523141654</v>
      </c>
      <c r="V28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0.94783577377916994</v>
      </c>
    </row>
    <row r="29" spans="1:22" x14ac:dyDescent="0.25">
      <c r="A29" s="3" t="s">
        <v>181</v>
      </c>
      <c r="B29" s="6" t="s">
        <v>14</v>
      </c>
      <c r="C29" s="5" t="s">
        <v>59</v>
      </c>
      <c r="D29" s="5">
        <v>2607</v>
      </c>
      <c r="E29" s="5">
        <v>2553</v>
      </c>
      <c r="F29" s="5">
        <v>2596</v>
      </c>
      <c r="G29" s="5" t="str">
        <f>IF((MAX(D29:F29)) = D29, D$1, IF((MAX(D29:F29)) = E29, E$1, F$1))</f>
        <v>standard</v>
      </c>
      <c r="H29" s="5" t="str">
        <f>IF((MIN(D29:F29)) = D29, D$1, IF((MIN(D29:F29)) = E29, E$1, F$1))</f>
        <v>rapid</v>
      </c>
      <c r="I29" s="5" t="s">
        <v>55</v>
      </c>
      <c r="J29" s="6">
        <v>24</v>
      </c>
      <c r="K29" s="5" t="s">
        <v>102</v>
      </c>
      <c r="L29" s="5">
        <v>662</v>
      </c>
      <c r="M29" s="5">
        <v>251</v>
      </c>
      <c r="N29" s="5">
        <v>191</v>
      </c>
      <c r="O29" s="5">
        <v>568</v>
      </c>
      <c r="P29" s="5">
        <v>268</v>
      </c>
      <c r="Q29" s="5">
        <v>223</v>
      </c>
      <c r="R29" s="5">
        <f>SUM(Tablo1[[#This Row],[wp_win]:[bp_lose]])</f>
        <v>2163</v>
      </c>
      <c r="S29" s="7">
        <f>(SUM(Tablo1[[#This Row],[wp_win]],Tablo1[[#This Row],[wp_win]]))/Tablo1[[#This Row],[total_games]]</f>
        <v>0.61211280628756359</v>
      </c>
      <c r="T29" s="7">
        <f>(SUM(Tablo1[[#This Row],[wp_lose]],Tablo1[[#This Row],[wp_lose]]))/Tablo1[[#This Row],[total_games]]</f>
        <v>0.17660656495607951</v>
      </c>
      <c r="U29" s="7">
        <f>(SUM(Tablo1[[#This Row],[bp_draw]],Tablo1[[#This Row],[wp_draw]]))/Tablo1[[#This Row],[total_games]]</f>
        <v>0.23994452149791956</v>
      </c>
      <c r="V29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0.92930797248077712</v>
      </c>
    </row>
    <row r="30" spans="1:22" x14ac:dyDescent="0.25">
      <c r="A30" s="3" t="s">
        <v>192</v>
      </c>
      <c r="B30" s="6" t="s">
        <v>14</v>
      </c>
      <c r="C30" s="5" t="s">
        <v>59</v>
      </c>
      <c r="D30" s="5">
        <v>2565</v>
      </c>
      <c r="E30" s="5">
        <v>2442</v>
      </c>
      <c r="F30" s="5">
        <v>2552</v>
      </c>
      <c r="G30" s="5" t="str">
        <f>IF((MAX(D30:F30)) = D30, D$1, IF((MAX(D30:F30)) = E30, E$1, F$1))</f>
        <v>standard</v>
      </c>
      <c r="H30" s="5" t="str">
        <f>IF((MIN(D30:F30)) = D30, D$1, IF((MIN(D30:F30)) = E30, E$1, F$1))</f>
        <v>rapid</v>
      </c>
      <c r="I30" s="5" t="s">
        <v>55</v>
      </c>
      <c r="J30" s="6">
        <v>25</v>
      </c>
      <c r="K30" s="5" t="s">
        <v>102</v>
      </c>
      <c r="L30" s="5">
        <v>455</v>
      </c>
      <c r="M30" s="5">
        <v>220</v>
      </c>
      <c r="N30" s="5">
        <v>77</v>
      </c>
      <c r="O30" s="5">
        <v>347</v>
      </c>
      <c r="P30" s="5">
        <v>280</v>
      </c>
      <c r="Q30" s="5">
        <v>113</v>
      </c>
      <c r="R30" s="5">
        <f>SUM(Tablo1[[#This Row],[wp_win]:[bp_lose]])</f>
        <v>1492</v>
      </c>
      <c r="S30" s="7">
        <f>(SUM(Tablo1[[#This Row],[wp_win]],Tablo1[[#This Row],[wp_win]]))/Tablo1[[#This Row],[total_games]]</f>
        <v>0.60991957104557637</v>
      </c>
      <c r="T30" s="7">
        <f>(SUM(Tablo1[[#This Row],[wp_lose]],Tablo1[[#This Row],[wp_lose]]))/Tablo1[[#This Row],[total_games]]</f>
        <v>0.1032171581769437</v>
      </c>
      <c r="U30" s="7">
        <f>(SUM(Tablo1[[#This Row],[bp_draw]],Tablo1[[#This Row],[wp_draw]]))/Tablo1[[#This Row],[total_games]]</f>
        <v>0.33512064343163539</v>
      </c>
      <c r="V30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0.87592441999521653</v>
      </c>
    </row>
    <row r="31" spans="1:22" x14ac:dyDescent="0.25">
      <c r="A31" s="2" t="s">
        <v>124</v>
      </c>
      <c r="B31" s="5" t="s">
        <v>17</v>
      </c>
      <c r="C31" s="5" t="s">
        <v>58</v>
      </c>
      <c r="D31" s="5">
        <v>2667</v>
      </c>
      <c r="E31" s="5">
        <v>2614</v>
      </c>
      <c r="F31" s="5">
        <v>2610</v>
      </c>
      <c r="G31" s="5" t="str">
        <f>IF((MAX(D31:F31)) = D31, D$1, IF((MAX(D31:F31)) = E31, E$1, F$1))</f>
        <v>standard</v>
      </c>
      <c r="H31" s="5" t="str">
        <f>IF((MIN(D31:F31)) = D31, D$1, IF((MIN(D31:F31)) = E31, E$1, F$1))</f>
        <v>blitz</v>
      </c>
      <c r="I31" s="5" t="s">
        <v>55</v>
      </c>
      <c r="J31" s="6">
        <v>28</v>
      </c>
      <c r="K31" s="5" t="s">
        <v>101</v>
      </c>
      <c r="L31" s="5">
        <v>500</v>
      </c>
      <c r="M31" s="5">
        <v>195</v>
      </c>
      <c r="N31" s="5">
        <v>136</v>
      </c>
      <c r="O31" s="5">
        <v>429</v>
      </c>
      <c r="P31" s="5">
        <v>218</v>
      </c>
      <c r="Q31" s="5">
        <v>163</v>
      </c>
      <c r="R31" s="5">
        <f>SUM(Tablo1[[#This Row],[wp_win]:[bp_lose]])</f>
        <v>1641</v>
      </c>
      <c r="S31" s="7">
        <f>(SUM(Tablo1[[#This Row],[wp_win]],Tablo1[[#This Row],[wp_win]]))/Tablo1[[#This Row],[total_games]]</f>
        <v>0.60938452163315049</v>
      </c>
      <c r="T31" s="7">
        <f>(SUM(Tablo1[[#This Row],[wp_lose]],Tablo1[[#This Row],[wp_lose]]))/Tablo1[[#This Row],[total_games]]</f>
        <v>0.16575258988421693</v>
      </c>
      <c r="U31" s="7">
        <f>(SUM(Tablo1[[#This Row],[bp_draw]],Tablo1[[#This Row],[wp_draw]]))/Tablo1[[#This Row],[total_games]]</f>
        <v>0.25167580743449114</v>
      </c>
      <c r="V31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0.92376259104292568</v>
      </c>
    </row>
    <row r="32" spans="1:22" x14ac:dyDescent="0.25">
      <c r="A32" s="3" t="s">
        <v>16</v>
      </c>
      <c r="B32" s="6" t="s">
        <v>17</v>
      </c>
      <c r="C32" s="6" t="s">
        <v>58</v>
      </c>
      <c r="D32" s="5">
        <v>2785</v>
      </c>
      <c r="E32" s="5">
        <v>2745</v>
      </c>
      <c r="F32" s="5">
        <v>2904</v>
      </c>
      <c r="G32" s="5" t="str">
        <f>IF((MAX(D32:F32)) = D32, D$1, IF((MAX(D32:F32)) = E32, E$1, F$1))</f>
        <v>blitz</v>
      </c>
      <c r="H32" s="5" t="str">
        <f>IF((MIN(D32:F32)) = D32, D$1, IF((MIN(D32:F32)) = E32, E$1, F$1))</f>
        <v>rapid</v>
      </c>
      <c r="I32" s="5" t="s">
        <v>55</v>
      </c>
      <c r="J32" s="5">
        <v>20</v>
      </c>
      <c r="K32" s="5" t="s">
        <v>101</v>
      </c>
      <c r="L32" s="6">
        <v>526</v>
      </c>
      <c r="M32" s="6">
        <v>204</v>
      </c>
      <c r="N32" s="6">
        <v>143</v>
      </c>
      <c r="O32" s="6">
        <v>442</v>
      </c>
      <c r="P32" s="6">
        <v>211</v>
      </c>
      <c r="Q32" s="6">
        <v>203</v>
      </c>
      <c r="R32" s="5">
        <f>SUM(Tablo1[[#This Row],[wp_win]:[bp_lose]])</f>
        <v>1729</v>
      </c>
      <c r="S32" s="7">
        <f>(SUM(Tablo1[[#This Row],[wp_win]],Tablo1[[#This Row],[wp_win]]))/Tablo1[[#This Row],[total_games]]</f>
        <v>0.60844418739155581</v>
      </c>
      <c r="T32" s="7">
        <f>(SUM(Tablo1[[#This Row],[wp_lose]],Tablo1[[#This Row],[wp_lose]]))/Tablo1[[#This Row],[total_games]]</f>
        <v>0.16541353383458646</v>
      </c>
      <c r="U32" s="7">
        <f>(SUM(Tablo1[[#This Row],[bp_draw]],Tablo1[[#This Row],[wp_draw]]))/Tablo1[[#This Row],[total_games]]</f>
        <v>0.24002313475997686</v>
      </c>
      <c r="V32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0.88912937526043223</v>
      </c>
    </row>
    <row r="33" spans="1:22" x14ac:dyDescent="0.25">
      <c r="A33" s="3" t="s">
        <v>167</v>
      </c>
      <c r="B33" s="6" t="s">
        <v>150</v>
      </c>
      <c r="C33" s="5" t="s">
        <v>57</v>
      </c>
      <c r="D33" s="5">
        <v>2544</v>
      </c>
      <c r="E33" s="5">
        <v>2480</v>
      </c>
      <c r="F33" s="5">
        <v>2560</v>
      </c>
      <c r="G33" s="5" t="str">
        <f>IF((MAX(D33:F33)) = D33, D$1, IF((MAX(D33:F33)) = E33, E$1, F$1))</f>
        <v>blitz</v>
      </c>
      <c r="H33" s="5" t="str">
        <f>IF((MIN(D33:F33)) = D33, D$1, IF((MIN(D33:F33)) = E33, E$1, F$1))</f>
        <v>rapid</v>
      </c>
      <c r="I33" s="5" t="s">
        <v>55</v>
      </c>
      <c r="J33" s="6">
        <v>25</v>
      </c>
      <c r="K33" s="5" t="s">
        <v>101</v>
      </c>
      <c r="L33" s="5">
        <v>549</v>
      </c>
      <c r="M33" s="5">
        <v>254</v>
      </c>
      <c r="N33" s="5">
        <v>125</v>
      </c>
      <c r="O33" s="5">
        <v>491</v>
      </c>
      <c r="P33" s="5">
        <v>235</v>
      </c>
      <c r="Q33" s="5">
        <v>167</v>
      </c>
      <c r="R33" s="5">
        <f>SUM(Tablo1[[#This Row],[wp_win]:[bp_lose]])</f>
        <v>1821</v>
      </c>
      <c r="S33" s="7">
        <f>(SUM(Tablo1[[#This Row],[wp_win]],Tablo1[[#This Row],[wp_win]]))/Tablo1[[#This Row],[total_games]]</f>
        <v>0.60296540362438222</v>
      </c>
      <c r="T33" s="7">
        <f>(SUM(Tablo1[[#This Row],[wp_lose]],Tablo1[[#This Row],[wp_lose]]))/Tablo1[[#This Row],[total_games]]</f>
        <v>0.13728720483250961</v>
      </c>
      <c r="U33" s="7">
        <f>(SUM(Tablo1[[#This Row],[bp_draw]],Tablo1[[#This Row],[wp_draw]]))/Tablo1[[#This Row],[total_games]]</f>
        <v>0.26853377265238881</v>
      </c>
      <c r="V33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0.9354280829860121</v>
      </c>
    </row>
    <row r="34" spans="1:22" x14ac:dyDescent="0.25">
      <c r="A34" s="2" t="s">
        <v>72</v>
      </c>
      <c r="B34" s="5" t="s">
        <v>73</v>
      </c>
      <c r="C34" s="5" t="s">
        <v>57</v>
      </c>
      <c r="D34" s="5">
        <v>2362</v>
      </c>
      <c r="E34" s="5">
        <v>2279</v>
      </c>
      <c r="F34" s="5">
        <v>2292</v>
      </c>
      <c r="G34" s="5" t="str">
        <f>IF((MAX(D34:F34)) = D34, D$1, IF((MAX(D34:F34)) = E34, E$1, F$1))</f>
        <v>standard</v>
      </c>
      <c r="H34" s="5" t="str">
        <f>IF((MIN(D34:F34)) = D34, D$1, IF((MIN(D34:F34)) = E34, E$1, F$1))</f>
        <v>rapid</v>
      </c>
      <c r="I34" s="6" t="s">
        <v>54</v>
      </c>
      <c r="J34" s="6">
        <v>30</v>
      </c>
      <c r="K34" s="5" t="s">
        <v>102</v>
      </c>
      <c r="L34" s="6">
        <v>551</v>
      </c>
      <c r="M34" s="6">
        <v>181</v>
      </c>
      <c r="N34" s="6">
        <v>195</v>
      </c>
      <c r="O34" s="6">
        <v>444</v>
      </c>
      <c r="P34" s="6">
        <v>187</v>
      </c>
      <c r="Q34" s="6">
        <v>273</v>
      </c>
      <c r="R34" s="5">
        <f>SUM(Tablo1[[#This Row],[wp_win]:[bp_lose]])</f>
        <v>1831</v>
      </c>
      <c r="S34" s="7">
        <f>(SUM(Tablo1[[#This Row],[wp_win]],Tablo1[[#This Row],[wp_win]]))/Tablo1[[#This Row],[total_games]]</f>
        <v>0.60185690879300924</v>
      </c>
      <c r="T34" s="7">
        <f>(SUM(Tablo1[[#This Row],[wp_lose]],Tablo1[[#This Row],[wp_lose]]))/Tablo1[[#This Row],[total_games]]</f>
        <v>0.212998361551065</v>
      </c>
      <c r="U34" s="7">
        <f>(SUM(Tablo1[[#This Row],[bp_draw]],Tablo1[[#This Row],[wp_draw]]))/Tablo1[[#This Row],[total_games]]</f>
        <v>0.20098306936100491</v>
      </c>
      <c r="V34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0.85919771139268442</v>
      </c>
    </row>
    <row r="35" spans="1:22" x14ac:dyDescent="0.25">
      <c r="A35" s="2" t="s">
        <v>242</v>
      </c>
      <c r="B35" s="5" t="s">
        <v>77</v>
      </c>
      <c r="C35" s="5" t="s">
        <v>57</v>
      </c>
      <c r="D35" s="5">
        <v>2016</v>
      </c>
      <c r="E35" s="5">
        <v>1961</v>
      </c>
      <c r="F35" s="5">
        <v>2093</v>
      </c>
      <c r="G35" s="5" t="str">
        <f>IF((MAX(D35:F35)) = D35, D$1, IF((MAX(D35:F35)) = E35, E$1, F$1))</f>
        <v>blitz</v>
      </c>
      <c r="H35" s="5" t="str">
        <f>IF((MIN(D35:F35)) = D35, D$1, IF((MIN(D35:F35)) = E35, E$1, F$1))</f>
        <v>rapid</v>
      </c>
      <c r="I35" s="5" t="s">
        <v>54</v>
      </c>
      <c r="J35" s="6">
        <v>24</v>
      </c>
      <c r="K35" s="5" t="s">
        <v>101</v>
      </c>
      <c r="L35" s="5">
        <v>368</v>
      </c>
      <c r="M35" s="5">
        <v>80</v>
      </c>
      <c r="N35" s="5">
        <v>163</v>
      </c>
      <c r="O35" s="5">
        <v>368</v>
      </c>
      <c r="P35" s="5">
        <v>87</v>
      </c>
      <c r="Q35" s="5">
        <v>157</v>
      </c>
      <c r="R35" s="5">
        <f>SUM(Tablo1[[#This Row],[wp_win]:[bp_lose]])</f>
        <v>1223</v>
      </c>
      <c r="S35" s="7">
        <f>(SUM(Tablo1[[#This Row],[wp_win]],Tablo1[[#This Row],[wp_win]]))/Tablo1[[#This Row],[total_games]]</f>
        <v>0.60179885527391663</v>
      </c>
      <c r="T35" s="7">
        <f>(SUM(Tablo1[[#This Row],[wp_lose]],Tablo1[[#This Row],[wp_lose]]))/Tablo1[[#This Row],[total_games]]</f>
        <v>0.26655764513491415</v>
      </c>
      <c r="U35" s="7">
        <f>(SUM(Tablo1[[#This Row],[bp_draw]],Tablo1[[#This Row],[wp_draw]]))/Tablo1[[#This Row],[total_games]]</f>
        <v>0.13654946852003272</v>
      </c>
      <c r="V35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1.0069304273997182</v>
      </c>
    </row>
    <row r="36" spans="1:22" x14ac:dyDescent="0.25">
      <c r="A36" s="2" t="s">
        <v>67</v>
      </c>
      <c r="B36" s="5" t="s">
        <v>63</v>
      </c>
      <c r="C36" s="5" t="s">
        <v>64</v>
      </c>
      <c r="D36" s="5">
        <v>2059</v>
      </c>
      <c r="E36" s="5">
        <v>1959</v>
      </c>
      <c r="F36" s="5">
        <v>1993</v>
      </c>
      <c r="G36" s="5" t="str">
        <f>IF((MAX(D36:F36)) = D36, D$1, IF((MAX(D36:F36)) = E36, E$1, F$1))</f>
        <v>standard</v>
      </c>
      <c r="H36" s="5" t="str">
        <f>IF((MIN(D36:F36)) = D36, D$1, IF((MIN(D36:F36)) = E36, E$1, F$1))</f>
        <v>rapid</v>
      </c>
      <c r="I36" s="6" t="s">
        <v>54</v>
      </c>
      <c r="J36" s="6">
        <v>26</v>
      </c>
      <c r="K36" s="5" t="s">
        <v>102</v>
      </c>
      <c r="L36" s="6">
        <v>144</v>
      </c>
      <c r="M36" s="6">
        <v>41</v>
      </c>
      <c r="N36" s="6">
        <v>59</v>
      </c>
      <c r="O36" s="6">
        <v>133</v>
      </c>
      <c r="P36" s="6">
        <v>30</v>
      </c>
      <c r="Q36" s="6">
        <v>72</v>
      </c>
      <c r="R36" s="5">
        <f>SUM(Tablo1[[#This Row],[wp_win]:[bp_lose]])</f>
        <v>479</v>
      </c>
      <c r="S36" s="7">
        <f>(SUM(Tablo1[[#This Row],[wp_win]],Tablo1[[#This Row],[wp_win]]))/Tablo1[[#This Row],[total_games]]</f>
        <v>0.60125260960334026</v>
      </c>
      <c r="T36" s="7">
        <f>(SUM(Tablo1[[#This Row],[wp_lose]],Tablo1[[#This Row],[wp_lose]]))/Tablo1[[#This Row],[total_games]]</f>
        <v>0.24634655532359082</v>
      </c>
      <c r="U36" s="7">
        <f>(SUM(Tablo1[[#This Row],[bp_draw]],Tablo1[[#This Row],[wp_draw]]))/Tablo1[[#This Row],[total_games]]</f>
        <v>0.14822546972860126</v>
      </c>
      <c r="V36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0.93415249304792081</v>
      </c>
    </row>
    <row r="37" spans="1:22" x14ac:dyDescent="0.25">
      <c r="A37" s="2" t="s">
        <v>153</v>
      </c>
      <c r="B37" s="5" t="s">
        <v>35</v>
      </c>
      <c r="C37" s="5" t="s">
        <v>57</v>
      </c>
      <c r="D37" s="5">
        <v>2623</v>
      </c>
      <c r="E37" s="5">
        <v>2620</v>
      </c>
      <c r="F37" s="5">
        <v>2531</v>
      </c>
      <c r="G37" s="5" t="str">
        <f>IF((MAX(D37:F37)) = D37, D$1, IF((MAX(D37:F37)) = E37, E$1, F$1))</f>
        <v>standard</v>
      </c>
      <c r="H37" s="5" t="str">
        <f>IF((MIN(D37:F37)) = D37, D$1, IF((MIN(D37:F37)) = E37, E$1, F$1))</f>
        <v>blitz</v>
      </c>
      <c r="I37" s="5" t="s">
        <v>55</v>
      </c>
      <c r="J37" s="6">
        <v>30</v>
      </c>
      <c r="K37" s="5" t="s">
        <v>103</v>
      </c>
      <c r="L37" s="5">
        <v>343</v>
      </c>
      <c r="M37" s="5">
        <v>155</v>
      </c>
      <c r="N37" s="5">
        <v>83</v>
      </c>
      <c r="O37" s="5">
        <v>247</v>
      </c>
      <c r="P37" s="5">
        <v>189</v>
      </c>
      <c r="Q37" s="5">
        <v>126</v>
      </c>
      <c r="R37" s="5">
        <f>SUM(Tablo1[[#This Row],[wp_win]:[bp_lose]])</f>
        <v>1143</v>
      </c>
      <c r="S37" s="7">
        <f>(SUM(Tablo1[[#This Row],[wp_win]],Tablo1[[#This Row],[wp_win]]))/Tablo1[[#This Row],[total_games]]</f>
        <v>0.60017497812773402</v>
      </c>
      <c r="T37" s="7">
        <f>(SUM(Tablo1[[#This Row],[wp_lose]],Tablo1[[#This Row],[wp_lose]]))/Tablo1[[#This Row],[total_games]]</f>
        <v>0.1452318460192476</v>
      </c>
      <c r="U37" s="7">
        <f>(SUM(Tablo1[[#This Row],[bp_draw]],Tablo1[[#This Row],[wp_draw]]))/Tablo1[[#This Row],[total_games]]</f>
        <v>0.3009623797025372</v>
      </c>
      <c r="V37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0.83958471739709972</v>
      </c>
    </row>
    <row r="38" spans="1:22" x14ac:dyDescent="0.25">
      <c r="A38" s="3" t="s">
        <v>62</v>
      </c>
      <c r="B38" s="6" t="s">
        <v>63</v>
      </c>
      <c r="C38" s="5" t="s">
        <v>64</v>
      </c>
      <c r="D38" s="5">
        <v>2138</v>
      </c>
      <c r="E38" s="5">
        <v>2038</v>
      </c>
      <c r="F38" s="5">
        <v>2017</v>
      </c>
      <c r="G38" s="5" t="str">
        <f>IF((MAX(D38:F38)) = D38, D$1, IF((MAX(D38:F38)) = E38, E$1, F$1))</f>
        <v>standard</v>
      </c>
      <c r="H38" s="5" t="str">
        <f>IF((MIN(D38:F38)) = D38, D$1, IF((MIN(D38:F38)) = E38, E$1, F$1))</f>
        <v>blitz</v>
      </c>
      <c r="I38" s="6" t="s">
        <v>54</v>
      </c>
      <c r="J38" s="6">
        <v>26</v>
      </c>
      <c r="K38" s="5" t="s">
        <v>102</v>
      </c>
      <c r="L38" s="6">
        <v>317</v>
      </c>
      <c r="M38" s="6">
        <v>79</v>
      </c>
      <c r="N38" s="6">
        <v>136</v>
      </c>
      <c r="O38" s="6">
        <v>301</v>
      </c>
      <c r="P38" s="6">
        <v>71</v>
      </c>
      <c r="Q38" s="6">
        <v>153</v>
      </c>
      <c r="R38" s="5">
        <f>SUM(Tablo1[[#This Row],[wp_win]:[bp_lose]])</f>
        <v>1057</v>
      </c>
      <c r="S38" s="7">
        <f>(SUM(Tablo1[[#This Row],[wp_win]],Tablo1[[#This Row],[wp_win]]))/Tablo1[[#This Row],[total_games]]</f>
        <v>0.59981078524124887</v>
      </c>
      <c r="T38" s="7">
        <f>(SUM(Tablo1[[#This Row],[wp_lose]],Tablo1[[#This Row],[wp_lose]]))/Tablo1[[#This Row],[total_games]]</f>
        <v>0.25733207190160834</v>
      </c>
      <c r="U38" s="7">
        <f>(SUM(Tablo1[[#This Row],[bp_draw]],Tablo1[[#This Row],[wp_draw]]))/Tablo1[[#This Row],[total_games]]</f>
        <v>0.14191106906338694</v>
      </c>
      <c r="V38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0.95648433847592329</v>
      </c>
    </row>
    <row r="39" spans="1:22" x14ac:dyDescent="0.25">
      <c r="A39" s="2" t="s">
        <v>182</v>
      </c>
      <c r="B39" s="5" t="s">
        <v>177</v>
      </c>
      <c r="C39" s="5" t="s">
        <v>59</v>
      </c>
      <c r="D39" s="5">
        <v>2607</v>
      </c>
      <c r="E39" s="5">
        <v>2524</v>
      </c>
      <c r="F39" s="5">
        <v>2568</v>
      </c>
      <c r="G39" s="5" t="str">
        <f>IF((MAX(D39:F39)) = D39, D$1, IF((MAX(D39:F39)) = E39, E$1, F$1))</f>
        <v>standard</v>
      </c>
      <c r="H39" s="5" t="str">
        <f>IF((MIN(D39:F39)) = D39, D$1, IF((MIN(D39:F39)) = E39, E$1, F$1))</f>
        <v>rapid</v>
      </c>
      <c r="I39" s="5" t="s">
        <v>55</v>
      </c>
      <c r="J39" s="6">
        <v>28</v>
      </c>
      <c r="K39" s="5" t="s">
        <v>101</v>
      </c>
      <c r="L39" s="5">
        <v>453</v>
      </c>
      <c r="M39" s="5">
        <v>172</v>
      </c>
      <c r="N39" s="5">
        <v>136</v>
      </c>
      <c r="O39" s="5">
        <v>377</v>
      </c>
      <c r="P39" s="5">
        <v>179</v>
      </c>
      <c r="Q39" s="5">
        <v>199</v>
      </c>
      <c r="R39" s="5">
        <f>SUM(Tablo1[[#This Row],[wp_win]:[bp_lose]])</f>
        <v>1516</v>
      </c>
      <c r="S39" s="7">
        <f>(SUM(Tablo1[[#This Row],[wp_win]],Tablo1[[#This Row],[wp_win]]))/Tablo1[[#This Row],[total_games]]</f>
        <v>0.59762532981530347</v>
      </c>
      <c r="T39" s="7">
        <f>(SUM(Tablo1[[#This Row],[wp_lose]],Tablo1[[#This Row],[wp_lose]]))/Tablo1[[#This Row],[total_games]]</f>
        <v>0.17941952506596306</v>
      </c>
      <c r="U39" s="7">
        <f>(SUM(Tablo1[[#This Row],[bp_draw]],Tablo1[[#This Row],[wp_draw]]))/Tablo1[[#This Row],[total_games]]</f>
        <v>0.23153034300791556</v>
      </c>
      <c r="V39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0.87236973055326883</v>
      </c>
    </row>
    <row r="40" spans="1:22" x14ac:dyDescent="0.25">
      <c r="A40" s="3" t="s">
        <v>220</v>
      </c>
      <c r="B40" s="6" t="s">
        <v>73</v>
      </c>
      <c r="C40" s="5" t="s">
        <v>57</v>
      </c>
      <c r="D40" s="5">
        <v>2259</v>
      </c>
      <c r="E40" s="5">
        <v>2204</v>
      </c>
      <c r="F40" s="5">
        <v>2148</v>
      </c>
      <c r="G40" s="5" t="str">
        <f>IF((MAX(D40:F40)) = D40, D$1, IF((MAX(D40:F40)) = E40, E$1, F$1))</f>
        <v>standard</v>
      </c>
      <c r="H40" s="5" t="str">
        <f>IF((MIN(D40:F40)) = D40, D$1, IF((MIN(D40:F40)) = E40, E$1, F$1))</f>
        <v>blitz</v>
      </c>
      <c r="I40" s="5" t="s">
        <v>54</v>
      </c>
      <c r="J40" s="6">
        <v>29</v>
      </c>
      <c r="K40" s="5" t="s">
        <v>102</v>
      </c>
      <c r="L40" s="5">
        <v>212</v>
      </c>
      <c r="M40" s="5">
        <v>72</v>
      </c>
      <c r="N40" s="5">
        <v>78</v>
      </c>
      <c r="O40" s="5">
        <v>186</v>
      </c>
      <c r="P40" s="5">
        <v>69</v>
      </c>
      <c r="Q40" s="5">
        <v>94</v>
      </c>
      <c r="R40" s="5">
        <f>SUM(Tablo1[[#This Row],[wp_win]:[bp_lose]])</f>
        <v>711</v>
      </c>
      <c r="S40" s="7">
        <f>(SUM(Tablo1[[#This Row],[wp_win]],Tablo1[[#This Row],[wp_win]]))/Tablo1[[#This Row],[total_games]]</f>
        <v>0.59634317862165964</v>
      </c>
      <c r="T40" s="7">
        <f>(SUM(Tablo1[[#This Row],[wp_lose]],Tablo1[[#This Row],[wp_lose]]))/Tablo1[[#This Row],[total_games]]</f>
        <v>0.21940928270042195</v>
      </c>
      <c r="U40" s="7">
        <f>(SUM(Tablo1[[#This Row],[bp_draw]],Tablo1[[#This Row],[wp_draw]]))/Tablo1[[#This Row],[total_games]]</f>
        <v>0.19831223628691982</v>
      </c>
      <c r="V40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0.92223172197060721</v>
      </c>
    </row>
    <row r="41" spans="1:22" x14ac:dyDescent="0.25">
      <c r="A41" s="3" t="s">
        <v>149</v>
      </c>
      <c r="B41" s="6" t="s">
        <v>150</v>
      </c>
      <c r="C41" s="5" t="s">
        <v>57</v>
      </c>
      <c r="D41" s="5">
        <v>2638</v>
      </c>
      <c r="E41" s="5">
        <v>2549</v>
      </c>
      <c r="F41" s="5">
        <v>2573</v>
      </c>
      <c r="G41" s="5" t="str">
        <f>IF((MAX(D41:F41)) = D41, D$1, IF((MAX(D41:F41)) = E41, E$1, F$1))</f>
        <v>standard</v>
      </c>
      <c r="H41" s="5" t="str">
        <f>IF((MIN(D41:F41)) = D41, D$1, IF((MIN(D41:F41)) = E41, E$1, F$1))</f>
        <v>rapid</v>
      </c>
      <c r="I41" s="5" t="s">
        <v>55</v>
      </c>
      <c r="J41" s="6">
        <v>25</v>
      </c>
      <c r="K41" s="5" t="s">
        <v>102</v>
      </c>
      <c r="L41" s="5">
        <v>642</v>
      </c>
      <c r="M41" s="5">
        <v>249</v>
      </c>
      <c r="N41" s="5">
        <v>192</v>
      </c>
      <c r="O41" s="5">
        <v>559</v>
      </c>
      <c r="P41" s="5">
        <v>262</v>
      </c>
      <c r="Q41" s="5">
        <v>255</v>
      </c>
      <c r="R41" s="5">
        <f>SUM(Tablo1[[#This Row],[wp_win]:[bp_lose]])</f>
        <v>2159</v>
      </c>
      <c r="S41" s="7">
        <f>(SUM(Tablo1[[#This Row],[wp_win]],Tablo1[[#This Row],[wp_win]]))/Tablo1[[#This Row],[total_games]]</f>
        <v>0.59471977767484951</v>
      </c>
      <c r="T41" s="7">
        <f>(SUM(Tablo1[[#This Row],[wp_lose]],Tablo1[[#This Row],[wp_lose]]))/Tablo1[[#This Row],[total_games]]</f>
        <v>0.1778601204261232</v>
      </c>
      <c r="U41" s="7">
        <f>(SUM(Tablo1[[#This Row],[bp_draw]],Tablo1[[#This Row],[wp_draw]]))/Tablo1[[#This Row],[total_games]]</f>
        <v>0.23668364983788792</v>
      </c>
      <c r="V41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0.90605198641049334</v>
      </c>
    </row>
    <row r="42" spans="1:22" x14ac:dyDescent="0.25">
      <c r="A42" s="3" t="s">
        <v>176</v>
      </c>
      <c r="B42" s="6" t="s">
        <v>177</v>
      </c>
      <c r="C42" s="5" t="s">
        <v>59</v>
      </c>
      <c r="D42" s="5">
        <v>2630</v>
      </c>
      <c r="E42" s="5">
        <v>2574</v>
      </c>
      <c r="F42" s="5">
        <v>2575</v>
      </c>
      <c r="G42" s="5" t="str">
        <f>IF((MAX(D42:F42)) = D42, D$1, IF((MAX(D42:F42)) = E42, E$1, F$1))</f>
        <v>standard</v>
      </c>
      <c r="H42" s="5" t="str">
        <f>IF((MIN(D42:F42)) = D42, D$1, IF((MIN(D42:F42)) = E42, E$1, F$1))</f>
        <v>rapid</v>
      </c>
      <c r="I42" s="5" t="s">
        <v>55</v>
      </c>
      <c r="J42" s="6">
        <v>21</v>
      </c>
      <c r="K42" s="5" t="s">
        <v>103</v>
      </c>
      <c r="L42" s="5">
        <v>417</v>
      </c>
      <c r="M42" s="5">
        <v>186</v>
      </c>
      <c r="N42" s="5">
        <v>98</v>
      </c>
      <c r="O42" s="5">
        <v>340</v>
      </c>
      <c r="P42" s="5">
        <v>218</v>
      </c>
      <c r="Q42" s="5">
        <v>147</v>
      </c>
      <c r="R42" s="5">
        <f>SUM(Tablo1[[#This Row],[wp_win]:[bp_lose]])</f>
        <v>1406</v>
      </c>
      <c r="S42" s="7">
        <f>(SUM(Tablo1[[#This Row],[wp_win]],Tablo1[[#This Row],[wp_win]]))/Tablo1[[#This Row],[total_games]]</f>
        <v>0.59317211948790893</v>
      </c>
      <c r="T42" s="7">
        <f>(SUM(Tablo1[[#This Row],[wp_lose]],Tablo1[[#This Row],[wp_lose]]))/Tablo1[[#This Row],[total_games]]</f>
        <v>0.13940256045519203</v>
      </c>
      <c r="U42" s="7">
        <f>(SUM(Tablo1[[#This Row],[bp_draw]],Tablo1[[#This Row],[wp_draw]]))/Tablo1[[#This Row],[total_games]]</f>
        <v>0.28733997155049784</v>
      </c>
      <c r="V42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0.87539702405785014</v>
      </c>
    </row>
    <row r="43" spans="1:22" x14ac:dyDescent="0.25">
      <c r="A43" s="3" t="s">
        <v>254</v>
      </c>
      <c r="B43" s="6" t="s">
        <v>26</v>
      </c>
      <c r="C43" s="5" t="s">
        <v>59</v>
      </c>
      <c r="D43" s="5">
        <v>2334</v>
      </c>
      <c r="E43" s="5">
        <v>2156</v>
      </c>
      <c r="F43" s="5">
        <v>2149</v>
      </c>
      <c r="G43" s="5" t="str">
        <f>IF((MAX(D43:F43)) = D43, D$1, IF((MAX(D43:F43)) = E43, E$1, F$1))</f>
        <v>standard</v>
      </c>
      <c r="H43" s="5" t="str">
        <f>IF((MIN(D43:F43)) = D43, D$1, IF((MIN(D43:F43)) = E43, E$1, F$1))</f>
        <v>blitz</v>
      </c>
      <c r="I43" s="5" t="s">
        <v>54</v>
      </c>
      <c r="J43" s="6">
        <v>23</v>
      </c>
      <c r="K43" s="5" t="s">
        <v>102</v>
      </c>
      <c r="L43" s="5">
        <v>517</v>
      </c>
      <c r="M43" s="5">
        <v>161</v>
      </c>
      <c r="N43" s="5">
        <v>204</v>
      </c>
      <c r="O43" s="5">
        <v>424</v>
      </c>
      <c r="P43" s="5">
        <v>175</v>
      </c>
      <c r="Q43" s="5">
        <v>272</v>
      </c>
      <c r="R43" s="5">
        <f>SUM(Tablo1[[#This Row],[wp_win]:[bp_lose]])</f>
        <v>1753</v>
      </c>
      <c r="S43" s="7">
        <f>(SUM(Tablo1[[#This Row],[wp_win]],Tablo1[[#This Row],[wp_win]]))/Tablo1[[#This Row],[total_games]]</f>
        <v>0.58984597832287511</v>
      </c>
      <c r="T43" s="7">
        <f>(SUM(Tablo1[[#This Row],[wp_lose]],Tablo1[[#This Row],[wp_lose]]))/Tablo1[[#This Row],[total_games]]</f>
        <v>0.2327438676554478</v>
      </c>
      <c r="U43" s="7">
        <f>(SUM(Tablo1[[#This Row],[bp_draw]],Tablo1[[#This Row],[wp_draw]]))/Tablo1[[#This Row],[total_games]]</f>
        <v>0.19167142042213348</v>
      </c>
      <c r="V43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0.86687835364535548</v>
      </c>
    </row>
    <row r="44" spans="1:22" x14ac:dyDescent="0.25">
      <c r="A44" s="2" t="s">
        <v>132</v>
      </c>
      <c r="B44" s="5" t="s">
        <v>80</v>
      </c>
      <c r="C44" s="5" t="s">
        <v>58</v>
      </c>
      <c r="D44" s="5">
        <v>2644</v>
      </c>
      <c r="E44" s="5">
        <v>2658</v>
      </c>
      <c r="F44" s="5">
        <v>2643</v>
      </c>
      <c r="G44" s="5" t="str">
        <f>IF((MAX(D44:F44)) = D44, D$1, IF((MAX(D44:F44)) = E44, E$1, F$1))</f>
        <v>rapid</v>
      </c>
      <c r="H44" s="5" t="str">
        <f>IF((MIN(D44:F44)) = D44, D$1, IF((MIN(D44:F44)) = E44, E$1, F$1))</f>
        <v>blitz</v>
      </c>
      <c r="I44" s="5" t="s">
        <v>55</v>
      </c>
      <c r="J44" s="6">
        <v>27</v>
      </c>
      <c r="K44" s="5" t="s">
        <v>101</v>
      </c>
      <c r="L44" s="5">
        <v>423</v>
      </c>
      <c r="M44" s="5">
        <v>250</v>
      </c>
      <c r="N44" s="5">
        <v>64</v>
      </c>
      <c r="O44" s="5">
        <v>319</v>
      </c>
      <c r="P44" s="5">
        <v>279</v>
      </c>
      <c r="Q44" s="5">
        <v>102</v>
      </c>
      <c r="R44" s="5">
        <f>SUM(Tablo1[[#This Row],[wp_win]:[bp_lose]])</f>
        <v>1437</v>
      </c>
      <c r="S44" s="7">
        <f>(SUM(Tablo1[[#This Row],[wp_win]],Tablo1[[#This Row],[wp_win]]))/Tablo1[[#This Row],[total_games]]</f>
        <v>0.58872651356993733</v>
      </c>
      <c r="T44" s="7">
        <f>(SUM(Tablo1[[#This Row],[wp_lose]],Tablo1[[#This Row],[wp_lose]]))/Tablo1[[#This Row],[total_games]]</f>
        <v>8.9074460681976345E-2</v>
      </c>
      <c r="U44" s="7">
        <f>(SUM(Tablo1[[#This Row],[bp_draw]],Tablo1[[#This Row],[wp_draw]]))/Tablo1[[#This Row],[total_games]]</f>
        <v>0.36812804453723036</v>
      </c>
      <c r="V44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0.88090328467153289</v>
      </c>
    </row>
    <row r="45" spans="1:22" x14ac:dyDescent="0.25">
      <c r="A45" s="2" t="s">
        <v>190</v>
      </c>
      <c r="B45" s="5" t="s">
        <v>191</v>
      </c>
      <c r="C45" s="5" t="s">
        <v>59</v>
      </c>
      <c r="D45" s="5">
        <v>2542</v>
      </c>
      <c r="E45" s="5">
        <v>2501</v>
      </c>
      <c r="F45" s="5">
        <v>2566</v>
      </c>
      <c r="G45" s="5" t="str">
        <f>IF((MAX(D45:F45)) = D45, D$1, IF((MAX(D45:F45)) = E45, E$1, F$1))</f>
        <v>blitz</v>
      </c>
      <c r="H45" s="5" t="str">
        <f>IF((MIN(D45:F45)) = D45, D$1, IF((MIN(D45:F45)) = E45, E$1, F$1))</f>
        <v>rapid</v>
      </c>
      <c r="I45" s="5" t="s">
        <v>55</v>
      </c>
      <c r="J45" s="6">
        <v>27</v>
      </c>
      <c r="K45" s="5" t="s">
        <v>102</v>
      </c>
      <c r="L45" s="5">
        <v>171</v>
      </c>
      <c r="M45" s="5">
        <v>82</v>
      </c>
      <c r="N45" s="5">
        <v>41</v>
      </c>
      <c r="O45" s="5">
        <v>142</v>
      </c>
      <c r="P45" s="5">
        <v>95</v>
      </c>
      <c r="Q45" s="5">
        <v>52</v>
      </c>
      <c r="R45" s="5">
        <f>SUM(Tablo1[[#This Row],[wp_win]:[bp_lose]])</f>
        <v>583</v>
      </c>
      <c r="S45" s="7">
        <f>(SUM(Tablo1[[#This Row],[wp_win]],Tablo1[[#This Row],[wp_win]]))/Tablo1[[#This Row],[total_games]]</f>
        <v>0.58662092624356776</v>
      </c>
      <c r="T45" s="7">
        <f>(SUM(Tablo1[[#This Row],[wp_lose]],Tablo1[[#This Row],[wp_lose]]))/Tablo1[[#This Row],[total_games]]</f>
        <v>0.14065180102915953</v>
      </c>
      <c r="U45" s="7">
        <f>(SUM(Tablo1[[#This Row],[bp_draw]],Tablo1[[#This Row],[wp_draw]]))/Tablo1[[#This Row],[total_games]]</f>
        <v>0.30360205831903947</v>
      </c>
      <c r="V45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0.90933276751322067</v>
      </c>
    </row>
    <row r="46" spans="1:22" x14ac:dyDescent="0.25">
      <c r="A46" s="2" t="s">
        <v>168</v>
      </c>
      <c r="B46" s="5" t="s">
        <v>35</v>
      </c>
      <c r="C46" s="5" t="s">
        <v>57</v>
      </c>
      <c r="D46" s="5">
        <v>2470</v>
      </c>
      <c r="E46" s="5">
        <v>2456</v>
      </c>
      <c r="F46" s="5">
        <v>2402</v>
      </c>
      <c r="G46" s="5" t="str">
        <f>IF((MAX(D46:F46)) = D46, D$1, IF((MAX(D46:F46)) = E46, E$1, F$1))</f>
        <v>standard</v>
      </c>
      <c r="H46" s="5" t="str">
        <f>IF((MIN(D46:F46)) = D46, D$1, IF((MIN(D46:F46)) = E46, E$1, F$1))</f>
        <v>blitz</v>
      </c>
      <c r="I46" s="5" t="s">
        <v>55</v>
      </c>
      <c r="J46" s="6">
        <v>30</v>
      </c>
      <c r="K46" s="5" t="s">
        <v>101</v>
      </c>
      <c r="L46" s="5">
        <v>380</v>
      </c>
      <c r="M46" s="5">
        <v>139</v>
      </c>
      <c r="N46" s="5">
        <v>140</v>
      </c>
      <c r="O46" s="5">
        <v>336</v>
      </c>
      <c r="P46" s="5">
        <v>125</v>
      </c>
      <c r="Q46" s="5">
        <v>177</v>
      </c>
      <c r="R46" s="5">
        <f>SUM(Tablo1[[#This Row],[wp_win]:[bp_lose]])</f>
        <v>1297</v>
      </c>
      <c r="S46" s="7">
        <f>(SUM(Tablo1[[#This Row],[wp_win]],Tablo1[[#This Row],[wp_win]]))/Tablo1[[#This Row],[total_games]]</f>
        <v>0.58596761757902849</v>
      </c>
      <c r="T46" s="7">
        <f>(SUM(Tablo1[[#This Row],[wp_lose]],Tablo1[[#This Row],[wp_lose]]))/Tablo1[[#This Row],[total_games]]</f>
        <v>0.2158828064764842</v>
      </c>
      <c r="U46" s="7">
        <f>(SUM(Tablo1[[#This Row],[bp_draw]],Tablo1[[#This Row],[wp_draw]]))/Tablo1[[#This Row],[total_games]]</f>
        <v>0.20354664610639939</v>
      </c>
      <c r="V46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0.91572140413765202</v>
      </c>
    </row>
    <row r="47" spans="1:22" x14ac:dyDescent="0.25">
      <c r="A47" s="2" t="s">
        <v>226</v>
      </c>
      <c r="B47" s="5" t="s">
        <v>77</v>
      </c>
      <c r="C47" s="5" t="s">
        <v>57</v>
      </c>
      <c r="D47" s="5">
        <v>2216</v>
      </c>
      <c r="E47" s="5">
        <v>1999</v>
      </c>
      <c r="F47" s="5">
        <v>2083</v>
      </c>
      <c r="G47" s="5" t="str">
        <f>IF((MAX(D47:F47)) = D47, D$1, IF((MAX(D47:F47)) = E47, E$1, F$1))</f>
        <v>standard</v>
      </c>
      <c r="H47" s="5" t="str">
        <f>IF((MIN(D47:F47)) = D47, D$1, IF((MIN(D47:F47)) = E47, E$1, F$1))</f>
        <v>rapid</v>
      </c>
      <c r="I47" s="5" t="s">
        <v>54</v>
      </c>
      <c r="J47" s="6">
        <v>23</v>
      </c>
      <c r="K47" s="5" t="s">
        <v>102</v>
      </c>
      <c r="L47" s="5">
        <v>453</v>
      </c>
      <c r="M47" s="5">
        <v>97</v>
      </c>
      <c r="N47" s="5">
        <v>223</v>
      </c>
      <c r="O47" s="5">
        <v>427</v>
      </c>
      <c r="P47" s="5">
        <v>94</v>
      </c>
      <c r="Q47" s="5">
        <v>253</v>
      </c>
      <c r="R47" s="5">
        <f>SUM(Tablo1[[#This Row],[wp_win]:[bp_lose]])</f>
        <v>1547</v>
      </c>
      <c r="S47" s="7">
        <f>(SUM(Tablo1[[#This Row],[wp_win]],Tablo1[[#This Row],[wp_win]]))/Tablo1[[#This Row],[total_games]]</f>
        <v>0.58564964447317391</v>
      </c>
      <c r="T47" s="7">
        <f>(SUM(Tablo1[[#This Row],[wp_lose]],Tablo1[[#This Row],[wp_lose]]))/Tablo1[[#This Row],[total_games]]</f>
        <v>0.28829993535875886</v>
      </c>
      <c r="U47" s="7">
        <f>(SUM(Tablo1[[#This Row],[bp_draw]],Tablo1[[#This Row],[wp_draw]]))/Tablo1[[#This Row],[total_games]]</f>
        <v>0.12346477052359406</v>
      </c>
      <c r="V47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0.94394336370732757</v>
      </c>
    </row>
    <row r="48" spans="1:22" x14ac:dyDescent="0.25">
      <c r="A48" s="2" t="s">
        <v>172</v>
      </c>
      <c r="B48" s="5" t="s">
        <v>26</v>
      </c>
      <c r="C48" s="5" t="s">
        <v>59</v>
      </c>
      <c r="D48" s="5">
        <v>2677</v>
      </c>
      <c r="E48" s="5">
        <v>2558</v>
      </c>
      <c r="F48" s="5">
        <v>2575</v>
      </c>
      <c r="G48" s="5" t="str">
        <f>IF((MAX(D48:F48)) = D48, D$1, IF((MAX(D48:F48)) = E48, E$1, F$1))</f>
        <v>standard</v>
      </c>
      <c r="H48" s="5" t="str">
        <f>IF((MIN(D48:F48)) = D48, D$1, IF((MIN(D48:F48)) = E48, E$1, F$1))</f>
        <v>rapid</v>
      </c>
      <c r="I48" s="5" t="s">
        <v>55</v>
      </c>
      <c r="J48" s="6">
        <v>22</v>
      </c>
      <c r="K48" s="5" t="s">
        <v>101</v>
      </c>
      <c r="L48" s="5">
        <v>603</v>
      </c>
      <c r="M48" s="5">
        <v>239</v>
      </c>
      <c r="N48" s="5">
        <v>197</v>
      </c>
      <c r="O48" s="5">
        <v>527</v>
      </c>
      <c r="P48" s="5">
        <v>274</v>
      </c>
      <c r="Q48" s="5">
        <v>231</v>
      </c>
      <c r="R48" s="5">
        <f>SUM(Tablo1[[#This Row],[wp_win]:[bp_lose]])</f>
        <v>2071</v>
      </c>
      <c r="S48" s="7">
        <f>(SUM(Tablo1[[#This Row],[wp_win]],Tablo1[[#This Row],[wp_win]]))/Tablo1[[#This Row],[total_games]]</f>
        <v>0.5823273780782231</v>
      </c>
      <c r="T48" s="7">
        <f>(SUM(Tablo1[[#This Row],[wp_lose]],Tablo1[[#This Row],[wp_lose]]))/Tablo1[[#This Row],[total_games]]</f>
        <v>0.19024625784645099</v>
      </c>
      <c r="U48" s="7">
        <f>(SUM(Tablo1[[#This Row],[bp_draw]],Tablo1[[#This Row],[wp_draw]]))/Tablo1[[#This Row],[total_games]]</f>
        <v>0.24770642201834864</v>
      </c>
      <c r="V48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0.92526488023389941</v>
      </c>
    </row>
    <row r="49" spans="1:22" x14ac:dyDescent="0.25">
      <c r="A49" s="2" t="s">
        <v>162</v>
      </c>
      <c r="B49" s="5" t="s">
        <v>150</v>
      </c>
      <c r="C49" s="5" t="s">
        <v>57</v>
      </c>
      <c r="D49" s="5">
        <v>2532</v>
      </c>
      <c r="E49" s="5">
        <v>2593</v>
      </c>
      <c r="F49" s="5">
        <v>2590</v>
      </c>
      <c r="G49" s="5" t="str">
        <f>IF((MAX(D49:F49)) = D49, D$1, IF((MAX(D49:F49)) = E49, E$1, F$1))</f>
        <v>rapid</v>
      </c>
      <c r="H49" s="5" t="str">
        <f>IF((MIN(D49:F49)) = D49, D$1, IF((MIN(D49:F49)) = E49, E$1, F$1))</f>
        <v>standard</v>
      </c>
      <c r="I49" s="5" t="s">
        <v>55</v>
      </c>
      <c r="J49" s="6">
        <v>30</v>
      </c>
      <c r="K49" s="5" t="s">
        <v>102</v>
      </c>
      <c r="L49" s="5">
        <v>432</v>
      </c>
      <c r="M49" s="5">
        <v>253</v>
      </c>
      <c r="N49" s="5">
        <v>73</v>
      </c>
      <c r="O49" s="5">
        <v>382</v>
      </c>
      <c r="P49" s="5">
        <v>234</v>
      </c>
      <c r="Q49" s="5">
        <v>111</v>
      </c>
      <c r="R49" s="5">
        <f>SUM(Tablo1[[#This Row],[wp_win]:[bp_lose]])</f>
        <v>1485</v>
      </c>
      <c r="S49" s="7">
        <f>(SUM(Tablo1[[#This Row],[wp_win]],Tablo1[[#This Row],[wp_win]]))/Tablo1[[#This Row],[total_games]]</f>
        <v>0.58181818181818179</v>
      </c>
      <c r="T49" s="7">
        <f>(SUM(Tablo1[[#This Row],[wp_lose]],Tablo1[[#This Row],[wp_lose]]))/Tablo1[[#This Row],[total_games]]</f>
        <v>9.8316498316498316E-2</v>
      </c>
      <c r="U49" s="7">
        <f>(SUM(Tablo1[[#This Row],[bp_draw]],Tablo1[[#This Row],[wp_draw]]))/Tablo1[[#This Row],[total_games]]</f>
        <v>0.32794612794612793</v>
      </c>
      <c r="V49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0.93156285442313913</v>
      </c>
    </row>
    <row r="50" spans="1:22" x14ac:dyDescent="0.25">
      <c r="A50" s="2" t="s">
        <v>82</v>
      </c>
      <c r="B50" s="5" t="s">
        <v>83</v>
      </c>
      <c r="C50" s="5" t="s">
        <v>58</v>
      </c>
      <c r="D50" s="5">
        <v>2414</v>
      </c>
      <c r="E50" s="5">
        <v>2350</v>
      </c>
      <c r="F50" s="5">
        <v>2290</v>
      </c>
      <c r="G50" s="5" t="str">
        <f>IF((MAX(D50:F50)) = D50, D$1, IF((MAX(D50:F50)) = E50, E$1, F$1))</f>
        <v>standard</v>
      </c>
      <c r="H50" s="5" t="str">
        <f>IF((MIN(D50:F50)) = D50, D$1, IF((MIN(D50:F50)) = E50, E$1, F$1))</f>
        <v>blitz</v>
      </c>
      <c r="I50" s="6" t="s">
        <v>54</v>
      </c>
      <c r="J50" s="6">
        <v>24</v>
      </c>
      <c r="K50" s="5" t="s">
        <v>102</v>
      </c>
      <c r="L50" s="6">
        <v>574</v>
      </c>
      <c r="M50" s="6">
        <v>169</v>
      </c>
      <c r="N50" s="6">
        <v>259</v>
      </c>
      <c r="O50" s="6">
        <v>459</v>
      </c>
      <c r="P50" s="6">
        <v>193</v>
      </c>
      <c r="Q50" s="6">
        <v>320</v>
      </c>
      <c r="R50" s="5">
        <f>SUM(Tablo1[[#This Row],[wp_win]:[bp_lose]])</f>
        <v>1974</v>
      </c>
      <c r="S50" s="7">
        <f>(SUM(Tablo1[[#This Row],[wp_win]],Tablo1[[#This Row],[wp_win]]))/Tablo1[[#This Row],[total_games]]</f>
        <v>0.58156028368794321</v>
      </c>
      <c r="T50" s="7">
        <f>(SUM(Tablo1[[#This Row],[wp_lose]],Tablo1[[#This Row],[wp_lose]]))/Tablo1[[#This Row],[total_games]]</f>
        <v>0.26241134751773049</v>
      </c>
      <c r="U50" s="7">
        <f>(SUM(Tablo1[[#This Row],[bp_draw]],Tablo1[[#This Row],[wp_draw]]))/Tablo1[[#This Row],[total_games]]</f>
        <v>0.1833839918946302</v>
      </c>
      <c r="V50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0.86962044301958252</v>
      </c>
    </row>
    <row r="51" spans="1:22" x14ac:dyDescent="0.25">
      <c r="A51" s="2" t="s">
        <v>193</v>
      </c>
      <c r="B51" s="5" t="s">
        <v>194</v>
      </c>
      <c r="C51" s="5" t="s">
        <v>59</v>
      </c>
      <c r="D51" s="5">
        <v>2510</v>
      </c>
      <c r="E51" s="5">
        <v>2403</v>
      </c>
      <c r="F51" s="5">
        <v>2531</v>
      </c>
      <c r="G51" s="5" t="str">
        <f>IF((MAX(D51:F51)) = D51, D$1, IF((MAX(D51:F51)) = E51, E$1, F$1))</f>
        <v>blitz</v>
      </c>
      <c r="H51" s="5" t="str">
        <f>IF((MIN(D51:F51)) = D51, D$1, IF((MIN(D51:F51)) = E51, E$1, F$1))</f>
        <v>rapid</v>
      </c>
      <c r="I51" s="5" t="s">
        <v>55</v>
      </c>
      <c r="J51" s="6">
        <v>26</v>
      </c>
      <c r="K51" s="5" t="s">
        <v>102</v>
      </c>
      <c r="L51" s="5">
        <v>410</v>
      </c>
      <c r="M51" s="5">
        <v>171</v>
      </c>
      <c r="N51" s="5">
        <v>140</v>
      </c>
      <c r="O51" s="5">
        <v>307</v>
      </c>
      <c r="P51" s="5">
        <v>199</v>
      </c>
      <c r="Q51" s="5">
        <v>184</v>
      </c>
      <c r="R51" s="5">
        <f>SUM(Tablo1[[#This Row],[wp_win]:[bp_lose]])</f>
        <v>1411</v>
      </c>
      <c r="S51" s="7">
        <f>(SUM(Tablo1[[#This Row],[wp_win]],Tablo1[[#This Row],[wp_win]]))/Tablo1[[#This Row],[total_games]]</f>
        <v>0.58114812189936216</v>
      </c>
      <c r="T51" s="7">
        <f>(SUM(Tablo1[[#This Row],[wp_lose]],Tablo1[[#This Row],[wp_lose]]))/Tablo1[[#This Row],[total_games]]</f>
        <v>0.19844082211197733</v>
      </c>
      <c r="U51" s="7">
        <f>(SUM(Tablo1[[#This Row],[bp_draw]],Tablo1[[#This Row],[wp_draw]]))/Tablo1[[#This Row],[total_games]]</f>
        <v>0.26222537207654145</v>
      </c>
      <c r="V51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0.85724125828105124</v>
      </c>
    </row>
    <row r="52" spans="1:22" x14ac:dyDescent="0.25">
      <c r="A52" s="2" t="s">
        <v>230</v>
      </c>
      <c r="B52" s="5" t="s">
        <v>155</v>
      </c>
      <c r="C52" s="5" t="s">
        <v>57</v>
      </c>
      <c r="D52" s="5">
        <v>2182</v>
      </c>
      <c r="E52" s="5">
        <v>2108</v>
      </c>
      <c r="F52" s="5">
        <v>2112</v>
      </c>
      <c r="G52" s="5" t="str">
        <f>IF((MAX(D52:F52)) = D52, D$1, IF((MAX(D52:F52)) = E52, E$1, F$1))</f>
        <v>standard</v>
      </c>
      <c r="H52" s="5" t="str">
        <f>IF((MIN(D52:F52)) = D52, D$1, IF((MIN(D52:F52)) = E52, E$1, F$1))</f>
        <v>rapid</v>
      </c>
      <c r="I52" s="5" t="s">
        <v>54</v>
      </c>
      <c r="J52" s="6">
        <v>25</v>
      </c>
      <c r="K52" s="5" t="s">
        <v>101</v>
      </c>
      <c r="L52" s="5">
        <v>204</v>
      </c>
      <c r="M52" s="5">
        <v>58</v>
      </c>
      <c r="N52" s="5">
        <v>91</v>
      </c>
      <c r="O52" s="5">
        <v>183</v>
      </c>
      <c r="P52" s="5">
        <v>54</v>
      </c>
      <c r="Q52" s="5">
        <v>113</v>
      </c>
      <c r="R52" s="5">
        <f>SUM(Tablo1[[#This Row],[wp_win]:[bp_lose]])</f>
        <v>703</v>
      </c>
      <c r="S52" s="7">
        <f>(SUM(Tablo1[[#This Row],[wp_win]],Tablo1[[#This Row],[wp_win]]))/Tablo1[[#This Row],[total_games]]</f>
        <v>0.58036984352773824</v>
      </c>
      <c r="T52" s="7">
        <f>(SUM(Tablo1[[#This Row],[wp_lose]],Tablo1[[#This Row],[wp_lose]]))/Tablo1[[#This Row],[total_games]]</f>
        <v>0.25889046941678523</v>
      </c>
      <c r="U52" s="7">
        <f>(SUM(Tablo1[[#This Row],[bp_draw]],Tablo1[[#This Row],[wp_draw]]))/Tablo1[[#This Row],[total_games]]</f>
        <v>0.15931721194879089</v>
      </c>
      <c r="V52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0.90901287553648069</v>
      </c>
    </row>
    <row r="53" spans="1:22" x14ac:dyDescent="0.25">
      <c r="A53" s="3" t="s">
        <v>231</v>
      </c>
      <c r="B53" s="6" t="s">
        <v>232</v>
      </c>
      <c r="C53" s="5" t="s">
        <v>57</v>
      </c>
      <c r="D53" s="5">
        <v>2187</v>
      </c>
      <c r="E53" s="5">
        <v>2105</v>
      </c>
      <c r="F53" s="5">
        <v>2087</v>
      </c>
      <c r="G53" s="5" t="str">
        <f>IF((MAX(D53:F53)) = D53, D$1, IF((MAX(D53:F53)) = E53, E$1, F$1))</f>
        <v>standard</v>
      </c>
      <c r="H53" s="5" t="str">
        <f>IF((MIN(D53:F53)) = D53, D$1, IF((MIN(D53:F53)) = E53, E$1, F$1))</f>
        <v>blitz</v>
      </c>
      <c r="I53" s="5" t="s">
        <v>54</v>
      </c>
      <c r="J53" s="6">
        <v>22</v>
      </c>
      <c r="K53" s="5" t="s">
        <v>102</v>
      </c>
      <c r="L53" s="5">
        <v>234</v>
      </c>
      <c r="M53" s="5">
        <v>75</v>
      </c>
      <c r="N53" s="5">
        <v>98</v>
      </c>
      <c r="O53" s="5">
        <v>219</v>
      </c>
      <c r="P53" s="5">
        <v>75</v>
      </c>
      <c r="Q53" s="5">
        <v>109</v>
      </c>
      <c r="R53" s="5">
        <f>SUM(Tablo1[[#This Row],[wp_win]:[bp_lose]])</f>
        <v>810</v>
      </c>
      <c r="S53" s="7">
        <f>(SUM(Tablo1[[#This Row],[wp_win]],Tablo1[[#This Row],[wp_win]]))/Tablo1[[#This Row],[total_games]]</f>
        <v>0.57777777777777772</v>
      </c>
      <c r="T53" s="7">
        <f>(SUM(Tablo1[[#This Row],[wp_lose]],Tablo1[[#This Row],[wp_lose]]))/Tablo1[[#This Row],[total_games]]</f>
        <v>0.24197530864197531</v>
      </c>
      <c r="U53" s="7">
        <f>(SUM(Tablo1[[#This Row],[bp_draw]],Tablo1[[#This Row],[wp_draw]]))/Tablo1[[#This Row],[total_games]]</f>
        <v>0.18518518518518517</v>
      </c>
      <c r="V53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0.95412856614068509</v>
      </c>
    </row>
    <row r="54" spans="1:22" x14ac:dyDescent="0.25">
      <c r="A54" s="3" t="s">
        <v>195</v>
      </c>
      <c r="B54" s="6" t="s">
        <v>26</v>
      </c>
      <c r="C54" s="5" t="s">
        <v>59</v>
      </c>
      <c r="D54" s="5">
        <v>2467</v>
      </c>
      <c r="E54" s="5">
        <v>2369</v>
      </c>
      <c r="F54" s="5">
        <v>2526</v>
      </c>
      <c r="G54" s="5" t="str">
        <f>IF((MAX(D54:F54)) = D54, D$1, IF((MAX(D54:F54)) = E54, E$1, F$1))</f>
        <v>blitz</v>
      </c>
      <c r="H54" s="5" t="str">
        <f>IF((MIN(D54:F54)) = D54, D$1, IF((MIN(D54:F54)) = E54, E$1, F$1))</f>
        <v>rapid</v>
      </c>
      <c r="I54" s="5" t="s">
        <v>55</v>
      </c>
      <c r="J54" s="6">
        <v>24</v>
      </c>
      <c r="K54" s="5" t="s">
        <v>102</v>
      </c>
      <c r="L54" s="5">
        <v>386</v>
      </c>
      <c r="M54" s="5">
        <v>176</v>
      </c>
      <c r="N54" s="5">
        <v>107</v>
      </c>
      <c r="O54" s="5">
        <v>304</v>
      </c>
      <c r="P54" s="5">
        <v>237</v>
      </c>
      <c r="Q54" s="5">
        <v>129</v>
      </c>
      <c r="R54" s="5">
        <f>SUM(Tablo1[[#This Row],[wp_win]:[bp_lose]])</f>
        <v>1339</v>
      </c>
      <c r="S54" s="7">
        <f>(SUM(Tablo1[[#This Row],[wp_win]],Tablo1[[#This Row],[wp_win]]))/Tablo1[[#This Row],[total_games]]</f>
        <v>0.57654966392830476</v>
      </c>
      <c r="T54" s="7">
        <f>(SUM(Tablo1[[#This Row],[wp_lose]],Tablo1[[#This Row],[wp_lose]]))/Tablo1[[#This Row],[total_games]]</f>
        <v>0.15982076176250934</v>
      </c>
      <c r="U54" s="7">
        <f>(SUM(Tablo1[[#This Row],[bp_draw]],Tablo1[[#This Row],[wp_draw]]))/Tablo1[[#This Row],[total_games]]</f>
        <v>0.30843913368185211</v>
      </c>
      <c r="V54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0.89001983752125446</v>
      </c>
    </row>
    <row r="55" spans="1:22" x14ac:dyDescent="0.25">
      <c r="A55" s="3" t="s">
        <v>174</v>
      </c>
      <c r="B55" s="6" t="s">
        <v>14</v>
      </c>
      <c r="C55" s="5" t="s">
        <v>59</v>
      </c>
      <c r="D55" s="5">
        <v>2639</v>
      </c>
      <c r="E55" s="5">
        <v>2533</v>
      </c>
      <c r="F55" s="5">
        <v>2543</v>
      </c>
      <c r="G55" s="5" t="str">
        <f>IF((MAX(D55:F55)) = D55, D$1, IF((MAX(D55:F55)) = E55, E$1, F$1))</f>
        <v>standard</v>
      </c>
      <c r="H55" s="5" t="str">
        <f>IF((MIN(D55:F55)) = D55, D$1, IF((MIN(D55:F55)) = E55, E$1, F$1))</f>
        <v>rapid</v>
      </c>
      <c r="I55" s="5" t="s">
        <v>55</v>
      </c>
      <c r="J55" s="6">
        <v>30</v>
      </c>
      <c r="K55" s="5" t="s">
        <v>102</v>
      </c>
      <c r="L55" s="5">
        <v>653</v>
      </c>
      <c r="M55" s="5">
        <v>275</v>
      </c>
      <c r="N55" s="5">
        <v>233</v>
      </c>
      <c r="O55" s="5">
        <v>531</v>
      </c>
      <c r="P55" s="5">
        <v>324</v>
      </c>
      <c r="Q55" s="5">
        <v>253</v>
      </c>
      <c r="R55" s="5">
        <f>SUM(Tablo1[[#This Row],[wp_win]:[bp_lose]])</f>
        <v>2269</v>
      </c>
      <c r="S55" s="7">
        <f>(SUM(Tablo1[[#This Row],[wp_win]],Tablo1[[#This Row],[wp_win]]))/Tablo1[[#This Row],[total_games]]</f>
        <v>0.57558395769061266</v>
      </c>
      <c r="T55" s="7">
        <f>(SUM(Tablo1[[#This Row],[wp_lose]],Tablo1[[#This Row],[wp_lose]]))/Tablo1[[#This Row],[total_games]]</f>
        <v>0.20537681798148966</v>
      </c>
      <c r="U55" s="7">
        <f>(SUM(Tablo1[[#This Row],[bp_draw]],Tablo1[[#This Row],[wp_draw]]))/Tablo1[[#This Row],[total_games]]</f>
        <v>0.26399294843543414</v>
      </c>
      <c r="V55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0.9185944553668679</v>
      </c>
    </row>
    <row r="56" spans="1:22" x14ac:dyDescent="0.25">
      <c r="A56" s="2" t="s">
        <v>42</v>
      </c>
      <c r="B56" s="5" t="s">
        <v>43</v>
      </c>
      <c r="C56" s="5" t="s">
        <v>58</v>
      </c>
      <c r="D56" s="5">
        <v>2373</v>
      </c>
      <c r="E56" s="5">
        <v>2281</v>
      </c>
      <c r="F56" s="5">
        <v>2351</v>
      </c>
      <c r="G56" s="5" t="str">
        <f>IF((MAX(D56:F56)) = D56, D$1, IF((MAX(D56:F56)) = E56, E$1, F$1))</f>
        <v>standard</v>
      </c>
      <c r="H56" s="5" t="str">
        <f>IF((MIN(D56:F56)) = D56, D$1, IF((MIN(D56:F56)) = E56, E$1, F$1))</f>
        <v>rapid</v>
      </c>
      <c r="I56" s="5" t="s">
        <v>54</v>
      </c>
      <c r="J56" s="5">
        <v>23</v>
      </c>
      <c r="K56" s="5" t="s">
        <v>103</v>
      </c>
      <c r="L56" s="6">
        <v>387</v>
      </c>
      <c r="M56" s="6">
        <v>152</v>
      </c>
      <c r="N56" s="6">
        <v>121</v>
      </c>
      <c r="O56" s="6">
        <v>398</v>
      </c>
      <c r="P56" s="6">
        <v>157</v>
      </c>
      <c r="Q56" s="6">
        <v>132</v>
      </c>
      <c r="R56" s="5">
        <f>SUM(Tablo1[[#This Row],[wp_win]:[bp_lose]])</f>
        <v>1347</v>
      </c>
      <c r="S56" s="7">
        <f>(SUM(Tablo1[[#This Row],[wp_win]],Tablo1[[#This Row],[wp_win]]))/Tablo1[[#This Row],[total_games]]</f>
        <v>0.57461024498886415</v>
      </c>
      <c r="T56" s="7">
        <f>(SUM(Tablo1[[#This Row],[wp_lose]],Tablo1[[#This Row],[wp_lose]]))/Tablo1[[#This Row],[total_games]]</f>
        <v>0.17965850037119524</v>
      </c>
      <c r="U56" s="7">
        <f>(SUM(Tablo1[[#This Row],[bp_draw]],Tablo1[[#This Row],[wp_draw]]))/Tablo1[[#This Row],[total_games]]</f>
        <v>0.22939866369710468</v>
      </c>
      <c r="V56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0.98871042281682975</v>
      </c>
    </row>
    <row r="57" spans="1:22" x14ac:dyDescent="0.25">
      <c r="A57" s="3" t="s">
        <v>204</v>
      </c>
      <c r="B57" s="6" t="s">
        <v>205</v>
      </c>
      <c r="C57" s="5" t="s">
        <v>58</v>
      </c>
      <c r="D57" s="5">
        <v>2383</v>
      </c>
      <c r="E57" s="5">
        <v>2281</v>
      </c>
      <c r="F57" s="5">
        <v>2257</v>
      </c>
      <c r="G57" s="5" t="str">
        <f>IF((MAX(D57:F57)) = D57, D$1, IF((MAX(D57:F57)) = E57, E$1, F$1))</f>
        <v>standard</v>
      </c>
      <c r="H57" s="5" t="str">
        <f>IF((MIN(D57:F57)) = D57, D$1, IF((MIN(D57:F57)) = E57, E$1, F$1))</f>
        <v>blitz</v>
      </c>
      <c r="I57" s="5" t="s">
        <v>54</v>
      </c>
      <c r="J57" s="6">
        <v>24</v>
      </c>
      <c r="K57" s="5" t="s">
        <v>103</v>
      </c>
      <c r="L57" s="5">
        <v>532</v>
      </c>
      <c r="M57" s="5">
        <v>155</v>
      </c>
      <c r="N57" s="5">
        <v>246</v>
      </c>
      <c r="O57" s="5">
        <v>467</v>
      </c>
      <c r="P57" s="5">
        <v>153</v>
      </c>
      <c r="Q57" s="5">
        <v>302</v>
      </c>
      <c r="R57" s="5">
        <f>SUM(Tablo1[[#This Row],[wp_win]:[bp_lose]])</f>
        <v>1855</v>
      </c>
      <c r="S57" s="7">
        <f>(SUM(Tablo1[[#This Row],[wp_win]],Tablo1[[#This Row],[wp_win]]))/Tablo1[[#This Row],[total_games]]</f>
        <v>0.57358490566037734</v>
      </c>
      <c r="T57" s="7">
        <f>(SUM(Tablo1[[#This Row],[wp_lose]],Tablo1[[#This Row],[wp_lose]]))/Tablo1[[#This Row],[total_games]]</f>
        <v>0.26522911051212938</v>
      </c>
      <c r="U57" s="7">
        <f>(SUM(Tablo1[[#This Row],[bp_draw]],Tablo1[[#This Row],[wp_draw]]))/Tablo1[[#This Row],[total_games]]</f>
        <v>0.16603773584905659</v>
      </c>
      <c r="V57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0.90235319658551605</v>
      </c>
    </row>
    <row r="58" spans="1:22" x14ac:dyDescent="0.25">
      <c r="A58" s="2" t="s">
        <v>209</v>
      </c>
      <c r="B58" s="5" t="s">
        <v>5</v>
      </c>
      <c r="C58" s="5" t="s">
        <v>58</v>
      </c>
      <c r="D58" s="5">
        <v>2349</v>
      </c>
      <c r="E58" s="5">
        <v>2311</v>
      </c>
      <c r="F58" s="5">
        <v>2252</v>
      </c>
      <c r="G58" s="5" t="str">
        <f>IF((MAX(D58:F58)) = D58, D$1, IF((MAX(D58:F58)) = E58, E$1, F$1))</f>
        <v>standard</v>
      </c>
      <c r="H58" s="5" t="str">
        <f>IF((MIN(D58:F58)) = D58, D$1, IF((MIN(D58:F58)) = E58, E$1, F$1))</f>
        <v>blitz</v>
      </c>
      <c r="I58" s="5" t="s">
        <v>54</v>
      </c>
      <c r="J58" s="6">
        <v>29</v>
      </c>
      <c r="K58" s="5" t="s">
        <v>103</v>
      </c>
      <c r="L58" s="5">
        <v>718</v>
      </c>
      <c r="M58" s="5">
        <v>280</v>
      </c>
      <c r="N58" s="5">
        <v>278</v>
      </c>
      <c r="O58" s="5">
        <v>574</v>
      </c>
      <c r="P58" s="5">
        <v>298</v>
      </c>
      <c r="Q58" s="5">
        <v>359</v>
      </c>
      <c r="R58" s="5">
        <f>SUM(Tablo1[[#This Row],[wp_win]:[bp_lose]])</f>
        <v>2507</v>
      </c>
      <c r="S58" s="7">
        <f>(SUM(Tablo1[[#This Row],[wp_win]],Tablo1[[#This Row],[wp_win]]))/Tablo1[[#This Row],[total_games]]</f>
        <v>0.57279617072197841</v>
      </c>
      <c r="T58" s="7">
        <f>(SUM(Tablo1[[#This Row],[wp_lose]],Tablo1[[#This Row],[wp_lose]]))/Tablo1[[#This Row],[total_games]]</f>
        <v>0.22177901874750697</v>
      </c>
      <c r="U58" s="7">
        <f>(SUM(Tablo1[[#This Row],[bp_draw]],Tablo1[[#This Row],[wp_draw]]))/Tablo1[[#This Row],[total_games]]</f>
        <v>0.23055444754686877</v>
      </c>
      <c r="V58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0.87346122602012122</v>
      </c>
    </row>
    <row r="59" spans="1:22" x14ac:dyDescent="0.25">
      <c r="A59" s="2" t="s">
        <v>39</v>
      </c>
      <c r="B59" s="5" t="s">
        <v>5</v>
      </c>
      <c r="C59" s="5" t="s">
        <v>58</v>
      </c>
      <c r="D59" s="5">
        <v>2475</v>
      </c>
      <c r="E59" s="5">
        <v>2357</v>
      </c>
      <c r="F59" s="5">
        <v>2281</v>
      </c>
      <c r="G59" s="5" t="str">
        <f>IF((MAX(D59:F59)) = D59, D$1, IF((MAX(D59:F59)) = E59, E$1, F$1))</f>
        <v>standard</v>
      </c>
      <c r="H59" s="5" t="str">
        <f>IF((MIN(D59:F59)) = D59, D$1, IF((MIN(D59:F59)) = E59, E$1, F$1))</f>
        <v>blitz</v>
      </c>
      <c r="I59" s="5" t="s">
        <v>54</v>
      </c>
      <c r="J59" s="5">
        <v>22</v>
      </c>
      <c r="K59" s="5" t="s">
        <v>103</v>
      </c>
      <c r="L59" s="6">
        <v>603</v>
      </c>
      <c r="M59" s="6">
        <v>198</v>
      </c>
      <c r="N59" s="6">
        <v>250</v>
      </c>
      <c r="O59" s="6">
        <v>528</v>
      </c>
      <c r="P59" s="6">
        <v>211</v>
      </c>
      <c r="Q59" s="6">
        <v>317</v>
      </c>
      <c r="R59" s="5">
        <f>SUM(Tablo1[[#This Row],[wp_win]:[bp_lose]])</f>
        <v>2107</v>
      </c>
      <c r="S59" s="7">
        <f>(SUM(Tablo1[[#This Row],[wp_win]],Tablo1[[#This Row],[wp_win]]))/Tablo1[[#This Row],[total_games]]</f>
        <v>0.57237778832463215</v>
      </c>
      <c r="T59" s="7">
        <f>(SUM(Tablo1[[#This Row],[wp_lose]],Tablo1[[#This Row],[wp_lose]]))/Tablo1[[#This Row],[total_games]]</f>
        <v>0.23730422401518747</v>
      </c>
      <c r="U59" s="7">
        <f>(SUM(Tablo1[[#This Row],[bp_draw]],Tablo1[[#This Row],[wp_draw]]))/Tablo1[[#This Row],[total_games]]</f>
        <v>0.19411485524442335</v>
      </c>
      <c r="V59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0.89814882262798923</v>
      </c>
    </row>
    <row r="60" spans="1:22" x14ac:dyDescent="0.25">
      <c r="A60" s="2" t="s">
        <v>81</v>
      </c>
      <c r="B60" s="5" t="s">
        <v>37</v>
      </c>
      <c r="C60" s="5" t="s">
        <v>58</v>
      </c>
      <c r="D60" s="5">
        <v>2422</v>
      </c>
      <c r="E60" s="5">
        <v>2371</v>
      </c>
      <c r="F60" s="5">
        <v>2340</v>
      </c>
      <c r="G60" s="5" t="str">
        <f>IF((MAX(D60:F60)) = D60, D$1, IF((MAX(D60:F60)) = E60, E$1, F$1))</f>
        <v>standard</v>
      </c>
      <c r="H60" s="5" t="str">
        <f>IF((MIN(D60:F60)) = D60, D$1, IF((MIN(D60:F60)) = E60, E$1, F$1))</f>
        <v>blitz</v>
      </c>
      <c r="I60" s="6" t="s">
        <v>54</v>
      </c>
      <c r="J60" s="6">
        <v>30</v>
      </c>
      <c r="K60" s="5" t="s">
        <v>101</v>
      </c>
      <c r="L60" s="6">
        <v>752</v>
      </c>
      <c r="M60" s="6">
        <v>302</v>
      </c>
      <c r="N60" s="6">
        <v>269</v>
      </c>
      <c r="O60" s="6">
        <v>655</v>
      </c>
      <c r="P60" s="6">
        <v>314</v>
      </c>
      <c r="Q60" s="6">
        <v>341</v>
      </c>
      <c r="R60" s="5">
        <f>SUM(Tablo1[[#This Row],[wp_win]:[bp_lose]])</f>
        <v>2633</v>
      </c>
      <c r="S60" s="7">
        <f>(SUM(Tablo1[[#This Row],[wp_win]],Tablo1[[#This Row],[wp_win]]))/Tablo1[[#This Row],[total_games]]</f>
        <v>0.57121154576528677</v>
      </c>
      <c r="T60" s="7">
        <f>(SUM(Tablo1[[#This Row],[wp_lose]],Tablo1[[#This Row],[wp_lose]]))/Tablo1[[#This Row],[total_games]]</f>
        <v>0.20432966198252944</v>
      </c>
      <c r="U60" s="7">
        <f>(SUM(Tablo1[[#This Row],[bp_draw]],Tablo1[[#This Row],[wp_draw]]))/Tablo1[[#This Row],[total_games]]</f>
        <v>0.23395366502088871</v>
      </c>
      <c r="V60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0.90814841114858869</v>
      </c>
    </row>
    <row r="61" spans="1:22" x14ac:dyDescent="0.25">
      <c r="A61" s="2" t="s">
        <v>217</v>
      </c>
      <c r="B61" s="5" t="s">
        <v>5</v>
      </c>
      <c r="C61" s="5" t="s">
        <v>58</v>
      </c>
      <c r="D61" s="5">
        <v>2323</v>
      </c>
      <c r="E61" s="5">
        <v>2202</v>
      </c>
      <c r="F61" s="5">
        <v>2256</v>
      </c>
      <c r="G61" s="5" t="str">
        <f>IF((MAX(D61:F61)) = D61, D$1, IF((MAX(D61:F61)) = E61, E$1, F$1))</f>
        <v>standard</v>
      </c>
      <c r="H61" s="5" t="str">
        <f>IF((MIN(D61:F61)) = D61, D$1, IF((MIN(D61:F61)) = E61, E$1, F$1))</f>
        <v>rapid</v>
      </c>
      <c r="I61" s="5" t="s">
        <v>54</v>
      </c>
      <c r="J61" s="6">
        <v>22</v>
      </c>
      <c r="K61" s="5" t="s">
        <v>103</v>
      </c>
      <c r="L61" s="5">
        <v>346</v>
      </c>
      <c r="M61" s="5">
        <v>133</v>
      </c>
      <c r="N61" s="5">
        <v>137</v>
      </c>
      <c r="O61" s="5">
        <v>297</v>
      </c>
      <c r="P61" s="5">
        <v>149</v>
      </c>
      <c r="Q61" s="5">
        <v>152</v>
      </c>
      <c r="R61" s="5">
        <f>SUM(Tablo1[[#This Row],[wp_win]:[bp_lose]])</f>
        <v>1214</v>
      </c>
      <c r="S61" s="7">
        <f>(SUM(Tablo1[[#This Row],[wp_win]],Tablo1[[#This Row],[wp_win]]))/Tablo1[[#This Row],[total_games]]</f>
        <v>0.57001647446457993</v>
      </c>
      <c r="T61" s="7">
        <f>(SUM(Tablo1[[#This Row],[wp_lose]],Tablo1[[#This Row],[wp_lose]]))/Tablo1[[#This Row],[total_games]]</f>
        <v>0.2257001647446458</v>
      </c>
      <c r="U61" s="7">
        <f>(SUM(Tablo1[[#This Row],[bp_draw]],Tablo1[[#This Row],[wp_draw]]))/Tablo1[[#This Row],[total_games]]</f>
        <v>0.23228995057660626</v>
      </c>
      <c r="V61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0.92771460423634344</v>
      </c>
    </row>
    <row r="62" spans="1:22" x14ac:dyDescent="0.25">
      <c r="A62" s="2" t="s">
        <v>200</v>
      </c>
      <c r="B62" s="5" t="s">
        <v>31</v>
      </c>
      <c r="C62" s="5" t="s">
        <v>58</v>
      </c>
      <c r="D62" s="5">
        <v>2401</v>
      </c>
      <c r="E62" s="5">
        <v>2272</v>
      </c>
      <c r="F62" s="5">
        <v>2268</v>
      </c>
      <c r="G62" s="5" t="str">
        <f>IF((MAX(D62:F62)) = D62, D$1, IF((MAX(D62:F62)) = E62, E$1, F$1))</f>
        <v>standard</v>
      </c>
      <c r="H62" s="5" t="str">
        <f>IF((MIN(D62:F62)) = D62, D$1, IF((MIN(D62:F62)) = E62, E$1, F$1))</f>
        <v>blitz</v>
      </c>
      <c r="I62" s="5" t="s">
        <v>54</v>
      </c>
      <c r="J62" s="6">
        <v>27</v>
      </c>
      <c r="K62" s="5" t="s">
        <v>102</v>
      </c>
      <c r="L62" s="5">
        <v>348</v>
      </c>
      <c r="M62" s="5">
        <v>113</v>
      </c>
      <c r="N62" s="5">
        <v>161</v>
      </c>
      <c r="O62" s="5">
        <v>277</v>
      </c>
      <c r="P62" s="5">
        <v>102</v>
      </c>
      <c r="Q62" s="5">
        <v>221</v>
      </c>
      <c r="R62" s="5">
        <f>SUM(Tablo1[[#This Row],[wp_win]:[bp_lose]])</f>
        <v>1222</v>
      </c>
      <c r="S62" s="7">
        <f>(SUM(Tablo1[[#This Row],[wp_win]],Tablo1[[#This Row],[wp_win]]))/Tablo1[[#This Row],[total_games]]</f>
        <v>0.56955810147299513</v>
      </c>
      <c r="T62" s="7">
        <f>(SUM(Tablo1[[#This Row],[wp_lose]],Tablo1[[#This Row],[wp_lose]]))/Tablo1[[#This Row],[total_games]]</f>
        <v>0.26350245499181668</v>
      </c>
      <c r="U62" s="7">
        <f>(SUM(Tablo1[[#This Row],[bp_draw]],Tablo1[[#This Row],[wp_draw]]))/Tablo1[[#This Row],[total_games]]</f>
        <v>0.17594108019639934</v>
      </c>
      <c r="V62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0.84060980634528215</v>
      </c>
    </row>
    <row r="63" spans="1:22" x14ac:dyDescent="0.25">
      <c r="A63" s="2" t="s">
        <v>13</v>
      </c>
      <c r="B63" s="5" t="s">
        <v>14</v>
      </c>
      <c r="C63" s="5" t="s">
        <v>59</v>
      </c>
      <c r="D63" s="5">
        <v>2701</v>
      </c>
      <c r="E63" s="5">
        <v>2685</v>
      </c>
      <c r="F63" s="5">
        <v>2737</v>
      </c>
      <c r="G63" s="5" t="str">
        <f>IF((MAX(D63:F63)) = D63, D$1, IF((MAX(D63:F63)) = E63, E$1, F$1))</f>
        <v>blitz</v>
      </c>
      <c r="H63" s="5" t="str">
        <f>IF((MIN(D63:F63)) = D63, D$1, IF((MIN(D63:F63)) = E63, E$1, F$1))</f>
        <v>rapid</v>
      </c>
      <c r="I63" s="6" t="s">
        <v>55</v>
      </c>
      <c r="J63" s="6">
        <v>20</v>
      </c>
      <c r="K63" s="5" t="s">
        <v>102</v>
      </c>
      <c r="L63" s="6">
        <v>511</v>
      </c>
      <c r="M63" s="6">
        <v>257</v>
      </c>
      <c r="N63" s="6">
        <v>141</v>
      </c>
      <c r="O63" s="6">
        <v>419</v>
      </c>
      <c r="P63" s="6">
        <v>252</v>
      </c>
      <c r="Q63" s="6">
        <v>215</v>
      </c>
      <c r="R63" s="5">
        <f>SUM(Tablo1[[#This Row],[wp_win]:[bp_lose]])</f>
        <v>1795</v>
      </c>
      <c r="S63" s="7">
        <f>(SUM(Tablo1[[#This Row],[wp_win]],Tablo1[[#This Row],[wp_win]]))/Tablo1[[#This Row],[total_games]]</f>
        <v>0.56935933147632312</v>
      </c>
      <c r="T63" s="7">
        <f>(SUM(Tablo1[[#This Row],[wp_lose]],Tablo1[[#This Row],[wp_lose]]))/Tablo1[[#This Row],[total_games]]</f>
        <v>0.15710306406685237</v>
      </c>
      <c r="U63" s="7">
        <f>(SUM(Tablo1[[#This Row],[bp_draw]],Tablo1[[#This Row],[wp_draw]]))/Tablo1[[#This Row],[total_games]]</f>
        <v>0.28356545961002788</v>
      </c>
      <c r="V63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0.87435161146282103</v>
      </c>
    </row>
    <row r="64" spans="1:22" x14ac:dyDescent="0.25">
      <c r="A64" s="2" t="s">
        <v>129</v>
      </c>
      <c r="B64" s="5" t="s">
        <v>119</v>
      </c>
      <c r="C64" s="5" t="s">
        <v>58</v>
      </c>
      <c r="D64" s="5">
        <v>2656</v>
      </c>
      <c r="E64" s="5">
        <v>2632</v>
      </c>
      <c r="F64" s="5">
        <v>2604</v>
      </c>
      <c r="G64" s="5" t="str">
        <f>IF((MAX(D64:F64)) = D64, D$1, IF((MAX(D64:F64)) = E64, E$1, F$1))</f>
        <v>standard</v>
      </c>
      <c r="H64" s="5" t="str">
        <f>IF((MIN(D64:F64)) = D64, D$1, IF((MIN(D64:F64)) = E64, E$1, F$1))</f>
        <v>blitz</v>
      </c>
      <c r="I64" s="5" t="s">
        <v>55</v>
      </c>
      <c r="J64" s="6">
        <v>27</v>
      </c>
      <c r="K64" s="5" t="s">
        <v>101</v>
      </c>
      <c r="L64" s="5">
        <v>466</v>
      </c>
      <c r="M64" s="5">
        <v>270</v>
      </c>
      <c r="N64" s="5">
        <v>98</v>
      </c>
      <c r="O64" s="5">
        <v>424</v>
      </c>
      <c r="P64" s="5">
        <v>270</v>
      </c>
      <c r="Q64" s="5">
        <v>114</v>
      </c>
      <c r="R64" s="5">
        <f>SUM(Tablo1[[#This Row],[wp_win]:[bp_lose]])</f>
        <v>1642</v>
      </c>
      <c r="S64" s="7">
        <f>(SUM(Tablo1[[#This Row],[wp_win]],Tablo1[[#This Row],[wp_win]]))/Tablo1[[#This Row],[total_games]]</f>
        <v>0.56760048721071865</v>
      </c>
      <c r="T64" s="7">
        <f>(SUM(Tablo1[[#This Row],[wp_lose]],Tablo1[[#This Row],[wp_lose]]))/Tablo1[[#This Row],[total_games]]</f>
        <v>0.11936662606577345</v>
      </c>
      <c r="U64" s="7">
        <f>(SUM(Tablo1[[#This Row],[bp_draw]],Tablo1[[#This Row],[wp_draw]]))/Tablo1[[#This Row],[total_games]]</f>
        <v>0.32886723507917176</v>
      </c>
      <c r="V64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0.96004596299896205</v>
      </c>
    </row>
    <row r="65" spans="1:22" x14ac:dyDescent="0.25">
      <c r="A65" s="2" t="s">
        <v>4</v>
      </c>
      <c r="B65" s="5" t="s">
        <v>5</v>
      </c>
      <c r="C65" s="5" t="s">
        <v>58</v>
      </c>
      <c r="D65" s="5">
        <v>2701</v>
      </c>
      <c r="E65" s="5">
        <v>2735</v>
      </c>
      <c r="F65" s="5">
        <v>2800</v>
      </c>
      <c r="G65" s="5" t="str">
        <f>IF((MAX(D65:F65)) = D65, D$1, IF((MAX(D65:F65)) = E65, E$1, F$1))</f>
        <v>blitz</v>
      </c>
      <c r="H65" s="5" t="str">
        <f>IF((MIN(D65:F65)) = D65, D$1, IF((MIN(D65:F65)) = E65, E$1, F$1))</f>
        <v>standard</v>
      </c>
      <c r="I65" s="5" t="s">
        <v>55</v>
      </c>
      <c r="J65" s="5">
        <v>25</v>
      </c>
      <c r="K65" s="5" t="s">
        <v>103</v>
      </c>
      <c r="L65" s="6">
        <v>612</v>
      </c>
      <c r="M65" s="6">
        <v>366</v>
      </c>
      <c r="N65" s="6">
        <v>116</v>
      </c>
      <c r="O65" s="6">
        <v>504</v>
      </c>
      <c r="P65" s="6">
        <v>386</v>
      </c>
      <c r="Q65" s="6">
        <v>175</v>
      </c>
      <c r="R65" s="5">
        <f>SUM(Tablo1[[#This Row],[wp_win]:[bp_lose]])</f>
        <v>2159</v>
      </c>
      <c r="S65" s="7">
        <f>(SUM(Tablo1[[#This Row],[wp_win]],Tablo1[[#This Row],[wp_win]]))/Tablo1[[#This Row],[total_games]]</f>
        <v>0.56692913385826771</v>
      </c>
      <c r="T65" s="7">
        <f>(SUM(Tablo1[[#This Row],[wp_lose]],Tablo1[[#This Row],[wp_lose]]))/Tablo1[[#This Row],[total_games]]</f>
        <v>0.10745715609078277</v>
      </c>
      <c r="U65" s="7">
        <f>(SUM(Tablo1[[#This Row],[bp_draw]],Tablo1[[#This Row],[wp_draw]]))/Tablo1[[#This Row],[total_games]]</f>
        <v>0.34830940250115794</v>
      </c>
      <c r="V65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0.90060294682138964</v>
      </c>
    </row>
    <row r="66" spans="1:22" x14ac:dyDescent="0.25">
      <c r="A66" s="2" t="s">
        <v>183</v>
      </c>
      <c r="B66" s="5" t="s">
        <v>177</v>
      </c>
      <c r="C66" s="5" t="s">
        <v>59</v>
      </c>
      <c r="D66" s="5">
        <v>2601</v>
      </c>
      <c r="E66" s="5">
        <v>2535</v>
      </c>
      <c r="F66" s="5">
        <v>2570</v>
      </c>
      <c r="G66" s="5" t="str">
        <f>IF((MAX(D66:F66)) = D66, D$1, IF((MAX(D66:F66)) = E66, E$1, F$1))</f>
        <v>standard</v>
      </c>
      <c r="H66" s="5" t="str">
        <f>IF((MIN(D66:F66)) = D66, D$1, IF((MIN(D66:F66)) = E66, E$1, F$1))</f>
        <v>rapid</v>
      </c>
      <c r="I66" s="5" t="s">
        <v>55</v>
      </c>
      <c r="J66" s="6">
        <v>21</v>
      </c>
      <c r="K66" s="5" t="s">
        <v>102</v>
      </c>
      <c r="L66" s="5">
        <v>471</v>
      </c>
      <c r="M66" s="5">
        <v>176</v>
      </c>
      <c r="N66" s="5">
        <v>196</v>
      </c>
      <c r="O66" s="5">
        <v>393</v>
      </c>
      <c r="P66" s="5">
        <v>199</v>
      </c>
      <c r="Q66" s="5">
        <v>230</v>
      </c>
      <c r="R66" s="5">
        <f>SUM(Tablo1[[#This Row],[wp_win]:[bp_lose]])</f>
        <v>1665</v>
      </c>
      <c r="S66" s="7">
        <f>(SUM(Tablo1[[#This Row],[wp_win]],Tablo1[[#This Row],[wp_win]]))/Tablo1[[#This Row],[total_games]]</f>
        <v>0.56576576576576576</v>
      </c>
      <c r="T66" s="7">
        <f>(SUM(Tablo1[[#This Row],[wp_lose]],Tablo1[[#This Row],[wp_lose]]))/Tablo1[[#This Row],[total_games]]</f>
        <v>0.23543543543543544</v>
      </c>
      <c r="U66" s="7">
        <f>(SUM(Tablo1[[#This Row],[bp_draw]],Tablo1[[#This Row],[wp_draw]]))/Tablo1[[#This Row],[total_games]]</f>
        <v>0.22522522522522523</v>
      </c>
      <c r="V66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0.9035458260971756</v>
      </c>
    </row>
    <row r="67" spans="1:22" x14ac:dyDescent="0.25">
      <c r="A67" s="2" t="s">
        <v>2</v>
      </c>
      <c r="B67" s="5" t="s">
        <v>3</v>
      </c>
      <c r="C67" s="5" t="s">
        <v>58</v>
      </c>
      <c r="D67" s="5">
        <v>2441</v>
      </c>
      <c r="E67" s="5">
        <v>2327</v>
      </c>
      <c r="F67" s="5">
        <v>2405</v>
      </c>
      <c r="G67" s="5" t="str">
        <f>IF((MAX(D67:F67)) = D67, D$1, IF((MAX(D67:F67)) = E67, E$1, F$1))</f>
        <v>standard</v>
      </c>
      <c r="H67" s="5" t="str">
        <f>IF((MIN(D67:F67)) = D67, D$1, IF((MIN(D67:F67)) = E67, E$1, F$1))</f>
        <v>rapid</v>
      </c>
      <c r="I67" s="5" t="s">
        <v>54</v>
      </c>
      <c r="J67" s="5">
        <v>29</v>
      </c>
      <c r="K67" s="5" t="s">
        <v>103</v>
      </c>
      <c r="L67" s="6">
        <v>623</v>
      </c>
      <c r="M67" s="6">
        <v>299</v>
      </c>
      <c r="N67" s="6">
        <v>190</v>
      </c>
      <c r="O67" s="6">
        <v>518</v>
      </c>
      <c r="P67" s="6">
        <v>300</v>
      </c>
      <c r="Q67" s="6">
        <v>273</v>
      </c>
      <c r="R67" s="5">
        <f>SUM(Tablo1[[#This Row],[wp_win]:[bp_lose]])</f>
        <v>2203</v>
      </c>
      <c r="S67" s="7">
        <f>(SUM(Tablo1[[#This Row],[wp_win]],Tablo1[[#This Row],[wp_win]]))/Tablo1[[#This Row],[total_games]]</f>
        <v>0.5655923740354063</v>
      </c>
      <c r="T67" s="7">
        <f>(SUM(Tablo1[[#This Row],[wp_lose]],Tablo1[[#This Row],[wp_lose]]))/Tablo1[[#This Row],[total_games]]</f>
        <v>0.17249205628688152</v>
      </c>
      <c r="U67" s="7">
        <f>(SUM(Tablo1[[#This Row],[bp_draw]],Tablo1[[#This Row],[wp_draw]]))/Tablo1[[#This Row],[total_games]]</f>
        <v>0.27190195188379485</v>
      </c>
      <c r="V67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0.88136948673910409</v>
      </c>
    </row>
    <row r="68" spans="1:22" x14ac:dyDescent="0.25">
      <c r="A68" s="2" t="s">
        <v>144</v>
      </c>
      <c r="B68" s="5" t="s">
        <v>145</v>
      </c>
      <c r="C68" s="5" t="s">
        <v>58</v>
      </c>
      <c r="D68" s="5">
        <v>2582</v>
      </c>
      <c r="E68" s="5">
        <v>2548</v>
      </c>
      <c r="F68" s="5">
        <v>2606</v>
      </c>
      <c r="G68" s="5" t="str">
        <f>IF((MAX(D68:F68)) = D68, D$1, IF((MAX(D68:F68)) = E68, E$1, F$1))</f>
        <v>blitz</v>
      </c>
      <c r="H68" s="5" t="str">
        <f>IF((MIN(D68:F68)) = D68, D$1, IF((MIN(D68:F68)) = E68, E$1, F$1))</f>
        <v>rapid</v>
      </c>
      <c r="I68" s="5" t="s">
        <v>55</v>
      </c>
      <c r="J68" s="6">
        <v>25</v>
      </c>
      <c r="K68" s="5" t="s">
        <v>101</v>
      </c>
      <c r="L68" s="5">
        <v>636</v>
      </c>
      <c r="M68" s="5">
        <v>243</v>
      </c>
      <c r="N68" s="5">
        <v>246</v>
      </c>
      <c r="O68" s="5">
        <v>573</v>
      </c>
      <c r="P68" s="5">
        <v>244</v>
      </c>
      <c r="Q68" s="5">
        <v>311</v>
      </c>
      <c r="R68" s="5">
        <f>SUM(Tablo1[[#This Row],[wp_win]:[bp_lose]])</f>
        <v>2253</v>
      </c>
      <c r="S68" s="7">
        <f>(SUM(Tablo1[[#This Row],[wp_win]],Tablo1[[#This Row],[wp_win]]))/Tablo1[[#This Row],[total_games]]</f>
        <v>0.5645805592543276</v>
      </c>
      <c r="T68" s="7">
        <f>(SUM(Tablo1[[#This Row],[wp_lose]],Tablo1[[#This Row],[wp_lose]]))/Tablo1[[#This Row],[total_games]]</f>
        <v>0.21837549933422104</v>
      </c>
      <c r="U68" s="7">
        <f>(SUM(Tablo1[[#This Row],[bp_draw]],Tablo1[[#This Row],[wp_draw]]))/Tablo1[[#This Row],[total_games]]</f>
        <v>0.21615623612960497</v>
      </c>
      <c r="V68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0.91505161154413317</v>
      </c>
    </row>
    <row r="69" spans="1:22" x14ac:dyDescent="0.25">
      <c r="A69" s="2" t="s">
        <v>188</v>
      </c>
      <c r="B69" s="5" t="s">
        <v>1</v>
      </c>
      <c r="C69" s="5" t="s">
        <v>59</v>
      </c>
      <c r="D69" s="5">
        <v>2460</v>
      </c>
      <c r="E69" s="5">
        <v>2531</v>
      </c>
      <c r="F69" s="5">
        <v>2449</v>
      </c>
      <c r="G69" s="5" t="str">
        <f>IF((MAX(D69:F69)) = D69, D$1, IF((MAX(D69:F69)) = E69, E$1, F$1))</f>
        <v>rapid</v>
      </c>
      <c r="H69" s="5" t="str">
        <f>IF((MIN(D69:F69)) = D69, D$1, IF((MIN(D69:F69)) = E69, E$1, F$1))</f>
        <v>blitz</v>
      </c>
      <c r="I69" s="5" t="s">
        <v>55</v>
      </c>
      <c r="J69" s="6">
        <v>25</v>
      </c>
      <c r="K69" s="5" t="s">
        <v>101</v>
      </c>
      <c r="L69" s="5">
        <v>440</v>
      </c>
      <c r="M69" s="5">
        <v>169</v>
      </c>
      <c r="N69" s="5">
        <v>180</v>
      </c>
      <c r="O69" s="5">
        <v>392</v>
      </c>
      <c r="P69" s="5">
        <v>173</v>
      </c>
      <c r="Q69" s="5">
        <v>205</v>
      </c>
      <c r="R69" s="5">
        <f>SUM(Tablo1[[#This Row],[wp_win]:[bp_lose]])</f>
        <v>1559</v>
      </c>
      <c r="S69" s="7">
        <f>(SUM(Tablo1[[#This Row],[wp_win]],Tablo1[[#This Row],[wp_win]]))/Tablo1[[#This Row],[total_games]]</f>
        <v>0.56446440025657474</v>
      </c>
      <c r="T69" s="7">
        <f>(SUM(Tablo1[[#This Row],[wp_lose]],Tablo1[[#This Row],[wp_lose]]))/Tablo1[[#This Row],[total_games]]</f>
        <v>0.23091725465041693</v>
      </c>
      <c r="U69" s="7">
        <f>(SUM(Tablo1[[#This Row],[bp_draw]],Tablo1[[#This Row],[wp_draw]]))/Tablo1[[#This Row],[total_games]]</f>
        <v>0.21937139191789609</v>
      </c>
      <c r="V69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0.93480866131009122</v>
      </c>
    </row>
    <row r="70" spans="1:22" x14ac:dyDescent="0.25">
      <c r="A70" s="3" t="s">
        <v>122</v>
      </c>
      <c r="B70" s="6" t="s">
        <v>37</v>
      </c>
      <c r="C70" s="5" t="s">
        <v>58</v>
      </c>
      <c r="D70" s="5">
        <v>2684</v>
      </c>
      <c r="E70" s="5">
        <v>2598</v>
      </c>
      <c r="F70" s="5">
        <v>2562</v>
      </c>
      <c r="G70" s="5" t="str">
        <f>IF((MAX(D70:F70)) = D70, D$1, IF((MAX(D70:F70)) = E70, E$1, F$1))</f>
        <v>standard</v>
      </c>
      <c r="H70" s="5" t="str">
        <f>IF((MIN(D70:F70)) = D70, D$1, IF((MIN(D70:F70)) = E70, E$1, F$1))</f>
        <v>blitz</v>
      </c>
      <c r="I70" s="5" t="s">
        <v>55</v>
      </c>
      <c r="J70" s="6">
        <v>21</v>
      </c>
      <c r="K70" s="5" t="s">
        <v>103</v>
      </c>
      <c r="L70" s="5">
        <v>562</v>
      </c>
      <c r="M70" s="5">
        <v>301</v>
      </c>
      <c r="N70" s="5">
        <v>146</v>
      </c>
      <c r="O70" s="5">
        <v>453</v>
      </c>
      <c r="P70" s="5">
        <v>295</v>
      </c>
      <c r="Q70" s="5">
        <v>235</v>
      </c>
      <c r="R70" s="5">
        <f>SUM(Tablo1[[#This Row],[wp_win]:[bp_lose]])</f>
        <v>1992</v>
      </c>
      <c r="S70" s="7">
        <f>(SUM(Tablo1[[#This Row],[wp_win]],Tablo1[[#This Row],[wp_win]]))/Tablo1[[#This Row],[total_games]]</f>
        <v>0.56425702811244982</v>
      </c>
      <c r="T70" s="7">
        <f>(SUM(Tablo1[[#This Row],[wp_lose]],Tablo1[[#This Row],[wp_lose]]))/Tablo1[[#This Row],[total_games]]</f>
        <v>0.1465863453815261</v>
      </c>
      <c r="U70" s="7">
        <f>(SUM(Tablo1[[#This Row],[bp_draw]],Tablo1[[#This Row],[wp_draw]]))/Tablo1[[#This Row],[total_games]]</f>
        <v>0.29919678714859438</v>
      </c>
      <c r="V70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0.86509896307401257</v>
      </c>
    </row>
    <row r="71" spans="1:22" x14ac:dyDescent="0.25">
      <c r="A71" s="2" t="s">
        <v>175</v>
      </c>
      <c r="B71" s="5" t="s">
        <v>26</v>
      </c>
      <c r="C71" s="5" t="s">
        <v>59</v>
      </c>
      <c r="D71" s="5">
        <v>2633</v>
      </c>
      <c r="E71" s="5">
        <v>2516</v>
      </c>
      <c r="F71" s="5">
        <v>2574</v>
      </c>
      <c r="G71" s="5" t="str">
        <f>IF((MAX(D71:F71)) = D71, D$1, IF((MAX(D71:F71)) = E71, E$1, F$1))</f>
        <v>standard</v>
      </c>
      <c r="H71" s="5" t="str">
        <f>IF((MIN(D71:F71)) = D71, D$1, IF((MIN(D71:F71)) = E71, E$1, F$1))</f>
        <v>rapid</v>
      </c>
      <c r="I71" s="5" t="s">
        <v>55</v>
      </c>
      <c r="J71" s="6">
        <v>28</v>
      </c>
      <c r="K71" s="5" t="s">
        <v>102</v>
      </c>
      <c r="L71" s="5">
        <v>496</v>
      </c>
      <c r="M71" s="5">
        <v>272</v>
      </c>
      <c r="N71" s="5">
        <v>119</v>
      </c>
      <c r="O71" s="5">
        <v>429</v>
      </c>
      <c r="P71" s="5">
        <v>273</v>
      </c>
      <c r="Q71" s="5">
        <v>172</v>
      </c>
      <c r="R71" s="5">
        <f>SUM(Tablo1[[#This Row],[wp_win]:[bp_lose]])</f>
        <v>1761</v>
      </c>
      <c r="S71" s="7">
        <f>(SUM(Tablo1[[#This Row],[wp_win]],Tablo1[[#This Row],[wp_win]]))/Tablo1[[#This Row],[total_games]]</f>
        <v>0.56331629755820556</v>
      </c>
      <c r="T71" s="7">
        <f>(SUM(Tablo1[[#This Row],[wp_lose]],Tablo1[[#This Row],[wp_lose]]))/Tablo1[[#This Row],[total_games]]</f>
        <v>0.13515048268029528</v>
      </c>
      <c r="U71" s="7">
        <f>(SUM(Tablo1[[#This Row],[bp_draw]],Tablo1[[#This Row],[wp_draw]]))/Tablo1[[#This Row],[total_games]]</f>
        <v>0.30948324815445771</v>
      </c>
      <c r="V71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0.90808754308721717</v>
      </c>
    </row>
    <row r="72" spans="1:22" x14ac:dyDescent="0.25">
      <c r="A72" s="3" t="s">
        <v>76</v>
      </c>
      <c r="B72" s="6" t="s">
        <v>77</v>
      </c>
      <c r="C72" s="5" t="s">
        <v>57</v>
      </c>
      <c r="D72" s="5">
        <v>2235</v>
      </c>
      <c r="E72" s="5">
        <v>2144</v>
      </c>
      <c r="F72" s="5">
        <v>2187</v>
      </c>
      <c r="G72" s="5" t="str">
        <f>IF((MAX(D72:F72)) = D72, D$1, IF((MAX(D72:F72)) = E72, E$1, F$1))</f>
        <v>standard</v>
      </c>
      <c r="H72" s="5" t="str">
        <f>IF((MIN(D72:F72)) = D72, D$1, IF((MIN(D72:F72)) = E72, E$1, F$1))</f>
        <v>rapid</v>
      </c>
      <c r="I72" s="6" t="s">
        <v>54</v>
      </c>
      <c r="J72" s="6">
        <v>28</v>
      </c>
      <c r="K72" s="5" t="s">
        <v>102</v>
      </c>
      <c r="L72" s="6">
        <v>580</v>
      </c>
      <c r="M72" s="6">
        <v>204</v>
      </c>
      <c r="N72" s="6">
        <v>249</v>
      </c>
      <c r="O72" s="6">
        <v>539</v>
      </c>
      <c r="P72" s="6">
        <v>189</v>
      </c>
      <c r="Q72" s="6">
        <v>302</v>
      </c>
      <c r="R72" s="5">
        <f>SUM(Tablo1[[#This Row],[wp_win]:[bp_lose]])</f>
        <v>2063</v>
      </c>
      <c r="S72" s="7">
        <f>(SUM(Tablo1[[#This Row],[wp_win]],Tablo1[[#This Row],[wp_win]]))/Tablo1[[#This Row],[total_games]]</f>
        <v>0.56228793019873968</v>
      </c>
      <c r="T72" s="7">
        <f>(SUM(Tablo1[[#This Row],[wp_lose]],Tablo1[[#This Row],[wp_lose]]))/Tablo1[[#This Row],[total_games]]</f>
        <v>0.24139602520601067</v>
      </c>
      <c r="U72" s="7">
        <f>(SUM(Tablo1[[#This Row],[bp_draw]],Tablo1[[#This Row],[wp_draw]]))/Tablo1[[#This Row],[total_games]]</f>
        <v>0.19049927290353855</v>
      </c>
      <c r="V72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0.93159112262619925</v>
      </c>
    </row>
    <row r="73" spans="1:22" x14ac:dyDescent="0.25">
      <c r="A73" s="3" t="s">
        <v>32</v>
      </c>
      <c r="B73" s="6" t="s">
        <v>33</v>
      </c>
      <c r="C73" s="6" t="s">
        <v>58</v>
      </c>
      <c r="D73" s="5">
        <v>2675</v>
      </c>
      <c r="E73" s="5">
        <v>2587</v>
      </c>
      <c r="F73" s="5">
        <v>2770</v>
      </c>
      <c r="G73" s="5" t="str">
        <f>IF((MAX(D73:F73)) = D73, D$1, IF((MAX(D73:F73)) = E73, E$1, F$1))</f>
        <v>blitz</v>
      </c>
      <c r="H73" s="5" t="str">
        <f>IF((MIN(D73:F73)) = D73, D$1, IF((MIN(D73:F73)) = E73, E$1, F$1))</f>
        <v>rapid</v>
      </c>
      <c r="I73" s="5" t="s">
        <v>55</v>
      </c>
      <c r="J73" s="5">
        <v>23</v>
      </c>
      <c r="K73" s="5" t="s">
        <v>102</v>
      </c>
      <c r="L73" s="6">
        <v>360</v>
      </c>
      <c r="M73" s="6">
        <v>185</v>
      </c>
      <c r="N73" s="6">
        <v>95</v>
      </c>
      <c r="O73" s="6">
        <v>275</v>
      </c>
      <c r="P73" s="6">
        <v>215</v>
      </c>
      <c r="Q73" s="6">
        <v>152</v>
      </c>
      <c r="R73" s="5">
        <f>SUM(Tablo1[[#This Row],[wp_win]:[bp_lose]])</f>
        <v>1282</v>
      </c>
      <c r="S73" s="7">
        <f>(SUM(Tablo1[[#This Row],[wp_win]],Tablo1[[#This Row],[wp_win]]))/Tablo1[[#This Row],[total_games]]</f>
        <v>0.56162246489859591</v>
      </c>
      <c r="T73" s="7">
        <f>(SUM(Tablo1[[#This Row],[wp_lose]],Tablo1[[#This Row],[wp_lose]]))/Tablo1[[#This Row],[total_games]]</f>
        <v>0.1482059282371295</v>
      </c>
      <c r="U73" s="7">
        <f>(SUM(Tablo1[[#This Row],[bp_draw]],Tablo1[[#This Row],[wp_draw]]))/Tablo1[[#This Row],[total_games]]</f>
        <v>0.31201248049921998</v>
      </c>
      <c r="V73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0.84267052202199622</v>
      </c>
    </row>
    <row r="74" spans="1:22" x14ac:dyDescent="0.25">
      <c r="A74" s="2" t="s">
        <v>29</v>
      </c>
      <c r="B74" s="5" t="s">
        <v>10</v>
      </c>
      <c r="C74" s="5" t="s">
        <v>58</v>
      </c>
      <c r="D74" s="5">
        <v>2410</v>
      </c>
      <c r="E74" s="5">
        <v>2380</v>
      </c>
      <c r="F74" s="5">
        <v>2302</v>
      </c>
      <c r="G74" s="5" t="str">
        <f>IF((MAX(D74:F74)) = D74, D$1, IF((MAX(D74:F74)) = E74, E$1, F$1))</f>
        <v>standard</v>
      </c>
      <c r="H74" s="5" t="str">
        <f>IF((MIN(D74:F74)) = D74, D$1, IF((MIN(D74:F74)) = E74, E$1, F$1))</f>
        <v>blitz</v>
      </c>
      <c r="I74" s="5" t="s">
        <v>54</v>
      </c>
      <c r="J74" s="5">
        <v>21</v>
      </c>
      <c r="K74" s="5" t="s">
        <v>103</v>
      </c>
      <c r="L74" s="6">
        <v>1119</v>
      </c>
      <c r="M74" s="6">
        <v>285</v>
      </c>
      <c r="N74" s="6">
        <v>591</v>
      </c>
      <c r="O74" s="6">
        <v>1006</v>
      </c>
      <c r="P74" s="6">
        <v>310</v>
      </c>
      <c r="Q74" s="6">
        <v>675</v>
      </c>
      <c r="R74" s="5">
        <f>SUM(Tablo1[[#This Row],[wp_win]:[bp_lose]])</f>
        <v>3986</v>
      </c>
      <c r="S74" s="7">
        <f>(SUM(Tablo1[[#This Row],[wp_win]],Tablo1[[#This Row],[wp_win]]))/Tablo1[[#This Row],[total_games]]</f>
        <v>0.56146512794781733</v>
      </c>
      <c r="T74" s="7">
        <f>(SUM(Tablo1[[#This Row],[wp_lose]],Tablo1[[#This Row],[wp_lose]]))/Tablo1[[#This Row],[total_games]]</f>
        <v>0.29653788258906172</v>
      </c>
      <c r="U74" s="7">
        <f>(SUM(Tablo1[[#This Row],[bp_draw]],Tablo1[[#This Row],[wp_draw]]))/Tablo1[[#This Row],[total_games]]</f>
        <v>0.14927245358755645</v>
      </c>
      <c r="V74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0.92218192329215121</v>
      </c>
    </row>
    <row r="75" spans="1:22" x14ac:dyDescent="0.25">
      <c r="A75" s="2" t="s">
        <v>178</v>
      </c>
      <c r="B75" s="5" t="s">
        <v>14</v>
      </c>
      <c r="C75" s="5" t="s">
        <v>59</v>
      </c>
      <c r="D75" s="5">
        <v>2627</v>
      </c>
      <c r="E75" s="5">
        <v>2523</v>
      </c>
      <c r="F75" s="5">
        <v>2523</v>
      </c>
      <c r="G75" s="5" t="str">
        <f>IF((MAX(D75:F75)) = D75, D$1, IF((MAX(D75:F75)) = E75, E$1, F$1))</f>
        <v>standard</v>
      </c>
      <c r="H75" s="5" t="str">
        <f>IF((MIN(D75:F75)) = D75, D$1, IF((MIN(D75:F75)) = E75, E$1, F$1))</f>
        <v>rapid</v>
      </c>
      <c r="I75" s="5" t="s">
        <v>55</v>
      </c>
      <c r="J75" s="6">
        <v>24</v>
      </c>
      <c r="K75" s="5" t="s">
        <v>101</v>
      </c>
      <c r="L75" s="5">
        <v>546</v>
      </c>
      <c r="M75" s="5">
        <v>283</v>
      </c>
      <c r="N75" s="5">
        <v>156</v>
      </c>
      <c r="O75" s="5">
        <v>484</v>
      </c>
      <c r="P75" s="5">
        <v>283</v>
      </c>
      <c r="Q75" s="5">
        <v>194</v>
      </c>
      <c r="R75" s="5">
        <f>SUM(Tablo1[[#This Row],[wp_win]:[bp_lose]])</f>
        <v>1946</v>
      </c>
      <c r="S75" s="7">
        <f>(SUM(Tablo1[[#This Row],[wp_win]],Tablo1[[#This Row],[wp_win]]))/Tablo1[[#This Row],[total_games]]</f>
        <v>0.5611510791366906</v>
      </c>
      <c r="T75" s="7">
        <f>(SUM(Tablo1[[#This Row],[wp_lose]],Tablo1[[#This Row],[wp_lose]]))/Tablo1[[#This Row],[total_games]]</f>
        <v>0.16032887975334018</v>
      </c>
      <c r="U75" s="7">
        <f>(SUM(Tablo1[[#This Row],[bp_draw]],Tablo1[[#This Row],[wp_draw]]))/Tablo1[[#This Row],[total_games]]</f>
        <v>0.2908530318602261</v>
      </c>
      <c r="V75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0.93253996783653381</v>
      </c>
    </row>
    <row r="76" spans="1:22" x14ac:dyDescent="0.25">
      <c r="A76" s="3" t="s">
        <v>165</v>
      </c>
      <c r="B76" s="6" t="s">
        <v>157</v>
      </c>
      <c r="C76" s="5" t="s">
        <v>57</v>
      </c>
      <c r="D76" s="5">
        <v>2428</v>
      </c>
      <c r="E76" s="5">
        <v>2481</v>
      </c>
      <c r="F76" s="5">
        <v>2410</v>
      </c>
      <c r="G76" s="5" t="str">
        <f>IF((MAX(D76:F76)) = D76, D$1, IF((MAX(D76:F76)) = E76, E$1, F$1))</f>
        <v>rapid</v>
      </c>
      <c r="H76" s="5" t="str">
        <f>IF((MIN(D76:F76)) = D76, D$1, IF((MIN(D76:F76)) = E76, E$1, F$1))</f>
        <v>blitz</v>
      </c>
      <c r="I76" s="5" t="s">
        <v>55</v>
      </c>
      <c r="J76" s="6">
        <v>30</v>
      </c>
      <c r="K76" s="5" t="s">
        <v>101</v>
      </c>
      <c r="L76" s="5">
        <v>347</v>
      </c>
      <c r="M76" s="5">
        <v>130</v>
      </c>
      <c r="N76" s="5">
        <v>145</v>
      </c>
      <c r="O76" s="5">
        <v>311</v>
      </c>
      <c r="P76" s="5">
        <v>131</v>
      </c>
      <c r="Q76" s="5">
        <v>174</v>
      </c>
      <c r="R76" s="5">
        <f>SUM(Tablo1[[#This Row],[wp_win]:[bp_lose]])</f>
        <v>1238</v>
      </c>
      <c r="S76" s="7">
        <f>(SUM(Tablo1[[#This Row],[wp_win]],Tablo1[[#This Row],[wp_win]]))/Tablo1[[#This Row],[total_games]]</f>
        <v>0.56058158319870754</v>
      </c>
      <c r="T76" s="7">
        <f>(SUM(Tablo1[[#This Row],[wp_lose]],Tablo1[[#This Row],[wp_lose]]))/Tablo1[[#This Row],[total_games]]</f>
        <v>0.23424878836833601</v>
      </c>
      <c r="U76" s="7">
        <f>(SUM(Tablo1[[#This Row],[bp_draw]],Tablo1[[#This Row],[wp_draw]]))/Tablo1[[#This Row],[total_games]]</f>
        <v>0.21082390953150243</v>
      </c>
      <c r="V76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0.92273594124322267</v>
      </c>
    </row>
    <row r="77" spans="1:22" x14ac:dyDescent="0.25">
      <c r="A77" s="3" t="s">
        <v>44</v>
      </c>
      <c r="B77" s="6" t="s">
        <v>14</v>
      </c>
      <c r="C77" s="6" t="s">
        <v>59</v>
      </c>
      <c r="D77" s="5">
        <v>2433</v>
      </c>
      <c r="E77" s="5">
        <v>2373</v>
      </c>
      <c r="F77" s="5">
        <v>2410</v>
      </c>
      <c r="G77" s="5" t="str">
        <f>IF((MAX(D77:F77)) = D77, D$1, IF((MAX(D77:F77)) = E77, E$1, F$1))</f>
        <v>standard</v>
      </c>
      <c r="H77" s="5" t="str">
        <f>IF((MIN(D77:F77)) = D77, D$1, IF((MIN(D77:F77)) = E77, E$1, F$1))</f>
        <v>rapid</v>
      </c>
      <c r="I77" s="5" t="s">
        <v>54</v>
      </c>
      <c r="J77" s="5">
        <v>22</v>
      </c>
      <c r="K77" s="5" t="s">
        <v>102</v>
      </c>
      <c r="L77" s="6">
        <v>565</v>
      </c>
      <c r="M77" s="6">
        <v>225</v>
      </c>
      <c r="N77" s="6">
        <v>228</v>
      </c>
      <c r="O77" s="6">
        <v>472</v>
      </c>
      <c r="P77" s="6">
        <v>232</v>
      </c>
      <c r="Q77" s="6">
        <v>300</v>
      </c>
      <c r="R77" s="5">
        <f>SUM(Tablo1[[#This Row],[wp_win]:[bp_lose]])</f>
        <v>2022</v>
      </c>
      <c r="S77" s="7">
        <f>(SUM(Tablo1[[#This Row],[wp_win]],Tablo1[[#This Row],[wp_win]]))/Tablo1[[#This Row],[total_games]]</f>
        <v>0.55885262116716128</v>
      </c>
      <c r="T77" s="7">
        <f>(SUM(Tablo1[[#This Row],[wp_lose]],Tablo1[[#This Row],[wp_lose]]))/Tablo1[[#This Row],[total_games]]</f>
        <v>0.22551928783382788</v>
      </c>
      <c r="U77" s="7">
        <f>(SUM(Tablo1[[#This Row],[bp_draw]],Tablo1[[#This Row],[wp_draw]]))/Tablo1[[#This Row],[total_games]]</f>
        <v>0.22601384767556876</v>
      </c>
      <c r="V77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0.87999882389262141</v>
      </c>
    </row>
    <row r="78" spans="1:22" x14ac:dyDescent="0.25">
      <c r="A78" s="2" t="s">
        <v>120</v>
      </c>
      <c r="B78" s="5" t="s">
        <v>121</v>
      </c>
      <c r="C78" s="5" t="s">
        <v>58</v>
      </c>
      <c r="D78" s="5">
        <v>2685</v>
      </c>
      <c r="E78" s="5">
        <v>2582</v>
      </c>
      <c r="F78" s="5">
        <v>2594</v>
      </c>
      <c r="G78" s="5" t="str">
        <f>IF((MAX(D78:F78)) = D78, D$1, IF((MAX(D78:F78)) = E78, E$1, F$1))</f>
        <v>standard</v>
      </c>
      <c r="H78" s="5" t="str">
        <f>IF((MIN(D78:F78)) = D78, D$1, IF((MIN(D78:F78)) = E78, E$1, F$1))</f>
        <v>rapid</v>
      </c>
      <c r="I78" s="5" t="s">
        <v>55</v>
      </c>
      <c r="J78" s="6">
        <v>29</v>
      </c>
      <c r="K78" s="5" t="s">
        <v>103</v>
      </c>
      <c r="L78" s="5">
        <v>570</v>
      </c>
      <c r="M78" s="5">
        <v>275</v>
      </c>
      <c r="N78" s="5">
        <v>185</v>
      </c>
      <c r="O78" s="5">
        <v>459</v>
      </c>
      <c r="P78" s="5">
        <v>334</v>
      </c>
      <c r="Q78" s="5">
        <v>217</v>
      </c>
      <c r="R78" s="5">
        <f>SUM(Tablo1[[#This Row],[wp_win]:[bp_lose]])</f>
        <v>2040</v>
      </c>
      <c r="S78" s="7">
        <f>(SUM(Tablo1[[#This Row],[wp_win]],Tablo1[[#This Row],[wp_win]]))/Tablo1[[#This Row],[total_games]]</f>
        <v>0.55882352941176472</v>
      </c>
      <c r="T78" s="7">
        <f>(SUM(Tablo1[[#This Row],[wp_lose]],Tablo1[[#This Row],[wp_lose]]))/Tablo1[[#This Row],[total_games]]</f>
        <v>0.18137254901960784</v>
      </c>
      <c r="U78" s="7">
        <f>(SUM(Tablo1[[#This Row],[bp_draw]],Tablo1[[#This Row],[wp_draw]]))/Tablo1[[#This Row],[total_games]]</f>
        <v>0.29852941176470588</v>
      </c>
      <c r="V78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0.90232655774411363</v>
      </c>
    </row>
    <row r="79" spans="1:22" x14ac:dyDescent="0.25">
      <c r="A79" s="3" t="s">
        <v>141</v>
      </c>
      <c r="B79" s="6" t="s">
        <v>121</v>
      </c>
      <c r="C79" s="5" t="s">
        <v>58</v>
      </c>
      <c r="D79" s="5">
        <v>2618</v>
      </c>
      <c r="E79" s="5">
        <v>2543</v>
      </c>
      <c r="F79" s="5">
        <v>2614</v>
      </c>
      <c r="G79" s="5" t="str">
        <f>IF((MAX(D79:F79)) = D79, D$1, IF((MAX(D79:F79)) = E79, E$1, F$1))</f>
        <v>standard</v>
      </c>
      <c r="H79" s="5" t="str">
        <f>IF((MIN(D79:F79)) = D79, D$1, IF((MIN(D79:F79)) = E79, E$1, F$1))</f>
        <v>rapid</v>
      </c>
      <c r="I79" s="5" t="s">
        <v>55</v>
      </c>
      <c r="J79" s="6">
        <v>28</v>
      </c>
      <c r="K79" s="5" t="s">
        <v>103</v>
      </c>
      <c r="L79" s="5">
        <v>532</v>
      </c>
      <c r="M79" s="5">
        <v>278</v>
      </c>
      <c r="N79" s="5">
        <v>163</v>
      </c>
      <c r="O79" s="5">
        <v>432</v>
      </c>
      <c r="P79" s="5">
        <v>287</v>
      </c>
      <c r="Q79" s="5">
        <v>216</v>
      </c>
      <c r="R79" s="5">
        <f>SUM(Tablo1[[#This Row],[wp_win]:[bp_lose]])</f>
        <v>1908</v>
      </c>
      <c r="S79" s="7">
        <f>(SUM(Tablo1[[#This Row],[wp_win]],Tablo1[[#This Row],[wp_win]]))/Tablo1[[#This Row],[total_games]]</f>
        <v>0.55765199161425572</v>
      </c>
      <c r="T79" s="7">
        <f>(SUM(Tablo1[[#This Row],[wp_lose]],Tablo1[[#This Row],[wp_lose]]))/Tablo1[[#This Row],[total_games]]</f>
        <v>0.17085953878406709</v>
      </c>
      <c r="U79" s="7">
        <f>(SUM(Tablo1[[#This Row],[bp_draw]],Tablo1[[#This Row],[wp_draw]]))/Tablo1[[#This Row],[total_games]]</f>
        <v>0.29612159329140464</v>
      </c>
      <c r="V79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0.89253249599528195</v>
      </c>
    </row>
    <row r="80" spans="1:22" x14ac:dyDescent="0.25">
      <c r="A80" s="3" t="s">
        <v>229</v>
      </c>
      <c r="B80" s="6" t="s">
        <v>77</v>
      </c>
      <c r="C80" s="5" t="s">
        <v>57</v>
      </c>
      <c r="D80" s="5">
        <v>2139</v>
      </c>
      <c r="E80" s="5">
        <v>2137</v>
      </c>
      <c r="F80" s="5">
        <v>2033</v>
      </c>
      <c r="G80" s="5" t="str">
        <f>IF((MAX(D80:F80)) = D80, D$1, IF((MAX(D80:F80)) = E80, E$1, F$1))</f>
        <v>standard</v>
      </c>
      <c r="H80" s="5" t="str">
        <f>IF((MIN(D80:F80)) = D80, D$1, IF((MIN(D80:F80)) = E80, E$1, F$1))</f>
        <v>blitz</v>
      </c>
      <c r="I80" s="5" t="s">
        <v>54</v>
      </c>
      <c r="J80" s="6">
        <v>28</v>
      </c>
      <c r="K80" s="5" t="s">
        <v>102</v>
      </c>
      <c r="L80" s="5">
        <v>176</v>
      </c>
      <c r="M80" s="5">
        <v>64</v>
      </c>
      <c r="N80" s="5">
        <v>80</v>
      </c>
      <c r="O80" s="5">
        <v>172</v>
      </c>
      <c r="P80" s="5">
        <v>53</v>
      </c>
      <c r="Q80" s="5">
        <v>87</v>
      </c>
      <c r="R80" s="5">
        <f>SUM(Tablo1[[#This Row],[wp_win]:[bp_lose]])</f>
        <v>632</v>
      </c>
      <c r="S80" s="7">
        <f>(SUM(Tablo1[[#This Row],[wp_win]],Tablo1[[#This Row],[wp_win]]))/Tablo1[[#This Row],[total_games]]</f>
        <v>0.55696202531645567</v>
      </c>
      <c r="T80" s="7">
        <f>(SUM(Tablo1[[#This Row],[wp_lose]],Tablo1[[#This Row],[wp_lose]]))/Tablo1[[#This Row],[total_games]]</f>
        <v>0.25316455696202533</v>
      </c>
      <c r="U80" s="7">
        <f>(SUM(Tablo1[[#This Row],[bp_draw]],Tablo1[[#This Row],[wp_draw]]))/Tablo1[[#This Row],[total_games]]</f>
        <v>0.185126582278481</v>
      </c>
      <c r="V80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0.97879684418145951</v>
      </c>
    </row>
    <row r="81" spans="1:22" x14ac:dyDescent="0.25">
      <c r="A81" s="3" t="s">
        <v>216</v>
      </c>
      <c r="B81" s="6" t="s">
        <v>203</v>
      </c>
      <c r="C81" s="5" t="s">
        <v>58</v>
      </c>
      <c r="D81" s="5">
        <v>2259</v>
      </c>
      <c r="E81" s="5">
        <v>2202</v>
      </c>
      <c r="F81" s="5">
        <v>2263</v>
      </c>
      <c r="G81" s="5" t="str">
        <f>IF((MAX(D81:F81)) = D81, D$1, IF((MAX(D81:F81)) = E81, E$1, F$1))</f>
        <v>blitz</v>
      </c>
      <c r="H81" s="5" t="str">
        <f>IF((MIN(D81:F81)) = D81, D$1, IF((MIN(D81:F81)) = E81, E$1, F$1))</f>
        <v>rapid</v>
      </c>
      <c r="I81" s="5" t="s">
        <v>54</v>
      </c>
      <c r="J81" s="6">
        <v>21</v>
      </c>
      <c r="K81" s="5" t="s">
        <v>101</v>
      </c>
      <c r="L81" s="5">
        <v>374</v>
      </c>
      <c r="M81" s="5">
        <v>142</v>
      </c>
      <c r="N81" s="5">
        <v>160</v>
      </c>
      <c r="O81" s="5">
        <v>336</v>
      </c>
      <c r="P81" s="5">
        <v>126</v>
      </c>
      <c r="Q81" s="5">
        <v>205</v>
      </c>
      <c r="R81" s="5">
        <f>SUM(Tablo1[[#This Row],[wp_win]:[bp_lose]])</f>
        <v>1343</v>
      </c>
      <c r="S81" s="7">
        <f>(SUM(Tablo1[[#This Row],[wp_win]],Tablo1[[#This Row],[wp_win]]))/Tablo1[[#This Row],[total_games]]</f>
        <v>0.55696202531645567</v>
      </c>
      <c r="T81" s="7">
        <f>(SUM(Tablo1[[#This Row],[wp_lose]],Tablo1[[#This Row],[wp_lose]]))/Tablo1[[#This Row],[total_games]]</f>
        <v>0.23827252419955325</v>
      </c>
      <c r="U81" s="7">
        <f>(SUM(Tablo1[[#This Row],[bp_draw]],Tablo1[[#This Row],[wp_draw]]))/Tablo1[[#This Row],[total_games]]</f>
        <v>0.19955323901712585</v>
      </c>
      <c r="V81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0.90872765864258886</v>
      </c>
    </row>
    <row r="82" spans="1:22" x14ac:dyDescent="0.25">
      <c r="A82" s="2" t="s">
        <v>15</v>
      </c>
      <c r="B82" s="5" t="s">
        <v>7</v>
      </c>
      <c r="C82" s="5" t="s">
        <v>60</v>
      </c>
      <c r="D82" s="5">
        <v>2674</v>
      </c>
      <c r="E82" s="5">
        <v>2752</v>
      </c>
      <c r="F82" s="5">
        <v>2750</v>
      </c>
      <c r="G82" s="5" t="str">
        <f>IF((MAX(D82:F82)) = D82, D$1, IF((MAX(D82:F82)) = E82, E$1, F$1))</f>
        <v>rapid</v>
      </c>
      <c r="H82" s="5" t="str">
        <f>IF((MIN(D82:F82)) = D82, D$1, IF((MIN(D82:F82)) = E82, E$1, F$1))</f>
        <v>standard</v>
      </c>
      <c r="I82" s="5" t="s">
        <v>55</v>
      </c>
      <c r="J82" s="5">
        <v>28</v>
      </c>
      <c r="K82" s="5" t="s">
        <v>103</v>
      </c>
      <c r="L82" s="6">
        <v>680</v>
      </c>
      <c r="M82" s="6">
        <v>354</v>
      </c>
      <c r="N82" s="6">
        <v>203</v>
      </c>
      <c r="O82" s="6">
        <v>539</v>
      </c>
      <c r="P82" s="6">
        <v>382</v>
      </c>
      <c r="Q82" s="6">
        <v>286</v>
      </c>
      <c r="R82" s="5">
        <f>SUM(Tablo1[[#This Row],[wp_win]:[bp_lose]])</f>
        <v>2444</v>
      </c>
      <c r="S82" s="7">
        <f>(SUM(Tablo1[[#This Row],[wp_win]],Tablo1[[#This Row],[wp_win]]))/Tablo1[[#This Row],[total_games]]</f>
        <v>0.55646481178396068</v>
      </c>
      <c r="T82" s="7">
        <f>(SUM(Tablo1[[#This Row],[wp_lose]],Tablo1[[#This Row],[wp_lose]]))/Tablo1[[#This Row],[total_games]]</f>
        <v>0.16612111292962356</v>
      </c>
      <c r="U82" s="7">
        <f>(SUM(Tablo1[[#This Row],[bp_draw]],Tablo1[[#This Row],[wp_draw]]))/Tablo1[[#This Row],[total_games]]</f>
        <v>0.30114566284779049</v>
      </c>
      <c r="V82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0.87298034897558874</v>
      </c>
    </row>
    <row r="83" spans="1:22" x14ac:dyDescent="0.25">
      <c r="A83" s="2" t="s">
        <v>93</v>
      </c>
      <c r="B83" s="5" t="s">
        <v>35</v>
      </c>
      <c r="C83" s="5" t="s">
        <v>57</v>
      </c>
      <c r="D83" s="5">
        <v>2706</v>
      </c>
      <c r="E83" s="5">
        <v>2577</v>
      </c>
      <c r="F83" s="5">
        <v>2618</v>
      </c>
      <c r="G83" s="5" t="str">
        <f>IF((MAX(D83:F83)) = D83, D$1, IF((MAX(D83:F83)) = E83, E$1, F$1))</f>
        <v>standard</v>
      </c>
      <c r="H83" s="5" t="str">
        <f>IF((MIN(D83:F83)) = D83, D$1, IF((MIN(D83:F83)) = E83, E$1, F$1))</f>
        <v>rapid</v>
      </c>
      <c r="I83" s="6" t="s">
        <v>55</v>
      </c>
      <c r="J83" s="6">
        <v>20</v>
      </c>
      <c r="K83" s="5" t="s">
        <v>103</v>
      </c>
      <c r="L83" s="6">
        <v>438</v>
      </c>
      <c r="M83" s="6">
        <v>166</v>
      </c>
      <c r="N83" s="6">
        <v>183</v>
      </c>
      <c r="O83" s="6">
        <v>355</v>
      </c>
      <c r="P83" s="6">
        <v>183</v>
      </c>
      <c r="Q83" s="6">
        <v>251</v>
      </c>
      <c r="R83" s="5">
        <f>SUM(Tablo1[[#This Row],[wp_win]:[bp_lose]])</f>
        <v>1576</v>
      </c>
      <c r="S83" s="7">
        <f>(SUM(Tablo1[[#This Row],[wp_win]],Tablo1[[#This Row],[wp_win]]))/Tablo1[[#This Row],[total_games]]</f>
        <v>0.5558375634517766</v>
      </c>
      <c r="T83" s="7">
        <f>(SUM(Tablo1[[#This Row],[wp_lose]],Tablo1[[#This Row],[wp_lose]]))/Tablo1[[#This Row],[total_games]]</f>
        <v>0.23223350253807107</v>
      </c>
      <c r="U83" s="7">
        <f>(SUM(Tablo1[[#This Row],[bp_draw]],Tablo1[[#This Row],[wp_draw]]))/Tablo1[[#This Row],[total_games]]</f>
        <v>0.22144670050761422</v>
      </c>
      <c r="V83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0.85483337347258004</v>
      </c>
    </row>
    <row r="84" spans="1:22" x14ac:dyDescent="0.25">
      <c r="A84" s="2" t="s">
        <v>210</v>
      </c>
      <c r="B84" s="5" t="s">
        <v>31</v>
      </c>
      <c r="C84" s="5" t="s">
        <v>58</v>
      </c>
      <c r="D84" s="5">
        <v>2327</v>
      </c>
      <c r="E84" s="5">
        <v>2246</v>
      </c>
      <c r="F84" s="5">
        <v>2207</v>
      </c>
      <c r="G84" s="5" t="str">
        <f>IF((MAX(D84:F84)) = D84, D$1, IF((MAX(D84:F84)) = E84, E$1, F$1))</f>
        <v>standard</v>
      </c>
      <c r="H84" s="5" t="str">
        <f>IF((MIN(D84:F84)) = D84, D$1, IF((MIN(D84:F84)) = E84, E$1, F$1))</f>
        <v>blitz</v>
      </c>
      <c r="I84" s="5" t="s">
        <v>54</v>
      </c>
      <c r="J84" s="6">
        <v>22</v>
      </c>
      <c r="K84" s="5" t="s">
        <v>102</v>
      </c>
      <c r="L84" s="5">
        <v>237</v>
      </c>
      <c r="M84" s="5">
        <v>105</v>
      </c>
      <c r="N84" s="5">
        <v>84</v>
      </c>
      <c r="O84" s="5">
        <v>174</v>
      </c>
      <c r="P84" s="5">
        <v>128</v>
      </c>
      <c r="Q84" s="5">
        <v>126</v>
      </c>
      <c r="R84" s="5">
        <f>SUM(Tablo1[[#This Row],[wp_win]:[bp_lose]])</f>
        <v>854</v>
      </c>
      <c r="S84" s="7">
        <f>(SUM(Tablo1[[#This Row],[wp_win]],Tablo1[[#This Row],[wp_win]]))/Tablo1[[#This Row],[total_games]]</f>
        <v>0.55503512880562056</v>
      </c>
      <c r="T84" s="7">
        <f>(SUM(Tablo1[[#This Row],[wp_lose]],Tablo1[[#This Row],[wp_lose]]))/Tablo1[[#This Row],[total_games]]</f>
        <v>0.19672131147540983</v>
      </c>
      <c r="U84" s="7">
        <f>(SUM(Tablo1[[#This Row],[bp_draw]],Tablo1[[#This Row],[wp_draw]]))/Tablo1[[#This Row],[total_games]]</f>
        <v>0.27283372365339581</v>
      </c>
      <c r="V84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0.81826545929979178</v>
      </c>
    </row>
    <row r="85" spans="1:22" x14ac:dyDescent="0.25">
      <c r="A85" s="3" t="s">
        <v>245</v>
      </c>
      <c r="B85" s="6" t="s">
        <v>246</v>
      </c>
      <c r="C85" s="5" t="s">
        <v>59</v>
      </c>
      <c r="D85" s="5">
        <v>2375</v>
      </c>
      <c r="E85" s="5">
        <v>2259</v>
      </c>
      <c r="F85" s="5">
        <v>2299</v>
      </c>
      <c r="G85" s="5" t="str">
        <f>IF((MAX(D85:F85)) = D85, D$1, IF((MAX(D85:F85)) = E85, E$1, F$1))</f>
        <v>standard</v>
      </c>
      <c r="H85" s="5" t="str">
        <f>IF((MIN(D85:F85)) = D85, D$1, IF((MIN(D85:F85)) = E85, E$1, F$1))</f>
        <v>rapid</v>
      </c>
      <c r="I85" s="5" t="s">
        <v>54</v>
      </c>
      <c r="J85" s="6">
        <v>23</v>
      </c>
      <c r="K85" s="5" t="s">
        <v>102</v>
      </c>
      <c r="L85" s="5">
        <v>359</v>
      </c>
      <c r="M85" s="5">
        <v>148</v>
      </c>
      <c r="N85" s="5">
        <v>153</v>
      </c>
      <c r="O85" s="5">
        <v>265</v>
      </c>
      <c r="P85" s="5">
        <v>168</v>
      </c>
      <c r="Q85" s="5">
        <v>205</v>
      </c>
      <c r="R85" s="5">
        <f>SUM(Tablo1[[#This Row],[wp_win]:[bp_lose]])</f>
        <v>1298</v>
      </c>
      <c r="S85" s="7">
        <f>(SUM(Tablo1[[#This Row],[wp_win]],Tablo1[[#This Row],[wp_win]]))/Tablo1[[#This Row],[total_games]]</f>
        <v>0.55315870570107861</v>
      </c>
      <c r="T85" s="7">
        <f>(SUM(Tablo1[[#This Row],[wp_lose]],Tablo1[[#This Row],[wp_lose]]))/Tablo1[[#This Row],[total_games]]</f>
        <v>0.23574730354391371</v>
      </c>
      <c r="U85" s="7">
        <f>(SUM(Tablo1[[#This Row],[bp_draw]],Tablo1[[#This Row],[wp_draw]]))/Tablo1[[#This Row],[total_games]]</f>
        <v>0.24345146379044685</v>
      </c>
      <c r="V85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0.8337978816596322</v>
      </c>
    </row>
    <row r="86" spans="1:22" x14ac:dyDescent="0.25">
      <c r="A86" s="3" t="s">
        <v>160</v>
      </c>
      <c r="B86" s="6" t="s">
        <v>157</v>
      </c>
      <c r="C86" s="5" t="s">
        <v>57</v>
      </c>
      <c r="D86" s="5">
        <v>2562</v>
      </c>
      <c r="E86" s="5">
        <v>2516</v>
      </c>
      <c r="F86" s="5">
        <v>2492</v>
      </c>
      <c r="G86" s="5" t="str">
        <f>IF((MAX(D86:F86)) = D86, D$1, IF((MAX(D86:F86)) = E86, E$1, F$1))</f>
        <v>standard</v>
      </c>
      <c r="H86" s="5" t="str">
        <f>IF((MIN(D86:F86)) = D86, D$1, IF((MIN(D86:F86)) = E86, E$1, F$1))</f>
        <v>blitz</v>
      </c>
      <c r="I86" s="5" t="s">
        <v>55</v>
      </c>
      <c r="J86" s="6">
        <v>24</v>
      </c>
      <c r="K86" s="5" t="s">
        <v>102</v>
      </c>
      <c r="L86" s="5">
        <v>225</v>
      </c>
      <c r="M86" s="5">
        <v>117</v>
      </c>
      <c r="N86" s="5">
        <v>62</v>
      </c>
      <c r="O86" s="5">
        <v>201</v>
      </c>
      <c r="P86" s="5">
        <v>122</v>
      </c>
      <c r="Q86" s="5">
        <v>87</v>
      </c>
      <c r="R86" s="5">
        <f>SUM(Tablo1[[#This Row],[wp_win]:[bp_lose]])</f>
        <v>814</v>
      </c>
      <c r="S86" s="7">
        <f>(SUM(Tablo1[[#This Row],[wp_win]],Tablo1[[#This Row],[wp_win]]))/Tablo1[[#This Row],[total_games]]</f>
        <v>0.55282555282555279</v>
      </c>
      <c r="T86" s="7">
        <f>(SUM(Tablo1[[#This Row],[wp_lose]],Tablo1[[#This Row],[wp_lose]]))/Tablo1[[#This Row],[total_games]]</f>
        <v>0.15233415233415235</v>
      </c>
      <c r="U86" s="7">
        <f>(SUM(Tablo1[[#This Row],[bp_draw]],Tablo1[[#This Row],[wp_draw]]))/Tablo1[[#This Row],[total_games]]</f>
        <v>0.29361179361179363</v>
      </c>
      <c r="V86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0.91063793177614327</v>
      </c>
    </row>
    <row r="87" spans="1:22" x14ac:dyDescent="0.25">
      <c r="A87" s="3" t="s">
        <v>179</v>
      </c>
      <c r="B87" s="6" t="s">
        <v>14</v>
      </c>
      <c r="C87" s="5" t="s">
        <v>59</v>
      </c>
      <c r="D87" s="5">
        <v>2624</v>
      </c>
      <c r="E87" s="5">
        <v>2613</v>
      </c>
      <c r="F87" s="5">
        <v>2613</v>
      </c>
      <c r="G87" s="5" t="str">
        <f>IF((MAX(D87:F87)) = D87, D$1, IF((MAX(D87:F87)) = E87, E$1, F$1))</f>
        <v>standard</v>
      </c>
      <c r="H87" s="5" t="str">
        <f>IF((MIN(D87:F87)) = D87, D$1, IF((MIN(D87:F87)) = E87, E$1, F$1))</f>
        <v>rapid</v>
      </c>
      <c r="I87" s="5" t="s">
        <v>55</v>
      </c>
      <c r="J87" s="6">
        <v>30</v>
      </c>
      <c r="K87" s="5" t="s">
        <v>102</v>
      </c>
      <c r="L87" s="5">
        <v>266</v>
      </c>
      <c r="M87" s="5">
        <v>175</v>
      </c>
      <c r="N87" s="5">
        <v>58</v>
      </c>
      <c r="O87" s="5">
        <v>167</v>
      </c>
      <c r="P87" s="5">
        <v>206</v>
      </c>
      <c r="Q87" s="5">
        <v>92</v>
      </c>
      <c r="R87" s="5">
        <f>SUM(Tablo1[[#This Row],[wp_win]:[bp_lose]])</f>
        <v>964</v>
      </c>
      <c r="S87" s="7">
        <f>(SUM(Tablo1[[#This Row],[wp_win]],Tablo1[[#This Row],[wp_win]]))/Tablo1[[#This Row],[total_games]]</f>
        <v>0.55186721991701249</v>
      </c>
      <c r="T87" s="7">
        <f>(SUM(Tablo1[[#This Row],[wp_lose]],Tablo1[[#This Row],[wp_lose]]))/Tablo1[[#This Row],[total_games]]</f>
        <v>0.12033195020746888</v>
      </c>
      <c r="U87" s="7">
        <f>(SUM(Tablo1[[#This Row],[bp_draw]],Tablo1[[#This Row],[wp_draw]]))/Tablo1[[#This Row],[total_games]]</f>
        <v>0.39522821576763484</v>
      </c>
      <c r="V87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0.81963772414107783</v>
      </c>
    </row>
    <row r="88" spans="1:22" x14ac:dyDescent="0.25">
      <c r="A88" s="2" t="s">
        <v>9</v>
      </c>
      <c r="B88" s="5" t="s">
        <v>10</v>
      </c>
      <c r="C88" s="5" t="s">
        <v>58</v>
      </c>
      <c r="D88" s="5">
        <v>2724</v>
      </c>
      <c r="E88" s="5">
        <v>2782</v>
      </c>
      <c r="F88" s="5">
        <v>2790</v>
      </c>
      <c r="G88" s="5" t="str">
        <f>IF((MAX(D88:F88)) = D88, D$1, IF((MAX(D88:F88)) = E88, E$1, F$1))</f>
        <v>blitz</v>
      </c>
      <c r="H88" s="5" t="str">
        <f>IF((MIN(D88:F88)) = D88, D$1, IF((MIN(D88:F88)) = E88, E$1, F$1))</f>
        <v>standard</v>
      </c>
      <c r="I88" s="5" t="s">
        <v>55</v>
      </c>
      <c r="J88" s="5">
        <v>25</v>
      </c>
      <c r="K88" s="5" t="s">
        <v>103</v>
      </c>
      <c r="L88" s="6">
        <v>476</v>
      </c>
      <c r="M88" s="6">
        <v>256</v>
      </c>
      <c r="N88" s="6">
        <v>126</v>
      </c>
      <c r="O88" s="6">
        <v>341</v>
      </c>
      <c r="P88" s="6">
        <v>346</v>
      </c>
      <c r="Q88" s="6">
        <v>181</v>
      </c>
      <c r="R88" s="5">
        <f>SUM(Tablo1[[#This Row],[wp_win]:[bp_lose]])</f>
        <v>1726</v>
      </c>
      <c r="S88" s="7">
        <f>(SUM(Tablo1[[#This Row],[wp_win]],Tablo1[[#This Row],[wp_win]]))/Tablo1[[#This Row],[total_games]]</f>
        <v>0.55156431054461186</v>
      </c>
      <c r="T88" s="7">
        <f>(SUM(Tablo1[[#This Row],[wp_lose]],Tablo1[[#This Row],[wp_lose]]))/Tablo1[[#This Row],[total_games]]</f>
        <v>0.14600231749710313</v>
      </c>
      <c r="U88" s="7">
        <f>(SUM(Tablo1[[#This Row],[bp_draw]],Tablo1[[#This Row],[wp_draw]]))/Tablo1[[#This Row],[total_games]]</f>
        <v>0.34878331402085749</v>
      </c>
      <c r="V88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0.84118930631427968</v>
      </c>
    </row>
    <row r="89" spans="1:22" x14ac:dyDescent="0.25">
      <c r="A89" s="3" t="s">
        <v>266</v>
      </c>
      <c r="B89" s="6" t="s">
        <v>14</v>
      </c>
      <c r="C89" s="5" t="s">
        <v>59</v>
      </c>
      <c r="D89" s="5">
        <v>2241</v>
      </c>
      <c r="E89" s="5">
        <v>2108</v>
      </c>
      <c r="F89" s="5">
        <v>2157</v>
      </c>
      <c r="G89" s="5" t="str">
        <f>IF((MAX(D89:F89)) = D89, D$1, IF((MAX(D89:F89)) = E89, E$1, F$1))</f>
        <v>standard</v>
      </c>
      <c r="H89" s="5" t="str">
        <f>IF((MIN(D89:F89)) = D89, D$1, IF((MIN(D89:F89)) = E89, E$1, F$1))</f>
        <v>rapid</v>
      </c>
      <c r="I89" s="5" t="s">
        <v>54</v>
      </c>
      <c r="J89" s="6">
        <v>23</v>
      </c>
      <c r="K89" s="5" t="s">
        <v>102</v>
      </c>
      <c r="L89" s="5">
        <v>302</v>
      </c>
      <c r="M89" s="5">
        <v>128</v>
      </c>
      <c r="N89" s="5">
        <v>132</v>
      </c>
      <c r="O89" s="5">
        <v>258</v>
      </c>
      <c r="P89" s="5">
        <v>125</v>
      </c>
      <c r="Q89" s="5">
        <v>152</v>
      </c>
      <c r="R89" s="5">
        <f>SUM(Tablo1[[#This Row],[wp_win]:[bp_lose]])</f>
        <v>1097</v>
      </c>
      <c r="S89" s="7">
        <f>(SUM(Tablo1[[#This Row],[wp_win]],Tablo1[[#This Row],[wp_win]]))/Tablo1[[#This Row],[total_games]]</f>
        <v>0.55059252506836831</v>
      </c>
      <c r="T89" s="7">
        <f>(SUM(Tablo1[[#This Row],[wp_lose]],Tablo1[[#This Row],[wp_lose]]))/Tablo1[[#This Row],[total_games]]</f>
        <v>0.2406563354603464</v>
      </c>
      <c r="U89" s="7">
        <f>(SUM(Tablo1[[#This Row],[bp_draw]],Tablo1[[#This Row],[wp_draw]]))/Tablo1[[#This Row],[total_games]]</f>
        <v>0.23062898814949864</v>
      </c>
      <c r="V89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0.91987641080639393</v>
      </c>
    </row>
    <row r="90" spans="1:22" x14ac:dyDescent="0.25">
      <c r="A90" s="3" t="s">
        <v>79</v>
      </c>
      <c r="B90" s="6" t="s">
        <v>80</v>
      </c>
      <c r="C90" s="5" t="s">
        <v>58</v>
      </c>
      <c r="D90" s="5">
        <v>2440</v>
      </c>
      <c r="E90" s="5">
        <v>2283</v>
      </c>
      <c r="F90" s="5">
        <v>2291</v>
      </c>
      <c r="G90" s="5" t="str">
        <f>IF((MAX(D90:F90)) = D90, D$1, IF((MAX(D90:F90)) = E90, E$1, F$1))</f>
        <v>standard</v>
      </c>
      <c r="H90" s="5" t="str">
        <f>IF((MIN(D90:F90)) = D90, D$1, IF((MIN(D90:F90)) = E90, E$1, F$1))</f>
        <v>rapid</v>
      </c>
      <c r="I90" s="6" t="s">
        <v>54</v>
      </c>
      <c r="J90" s="6">
        <v>25</v>
      </c>
      <c r="K90" s="5" t="s">
        <v>101</v>
      </c>
      <c r="L90" s="6">
        <v>529</v>
      </c>
      <c r="M90" s="6">
        <v>226</v>
      </c>
      <c r="N90" s="6">
        <v>212</v>
      </c>
      <c r="O90" s="6">
        <v>461</v>
      </c>
      <c r="P90" s="6">
        <v>224</v>
      </c>
      <c r="Q90" s="6">
        <v>270</v>
      </c>
      <c r="R90" s="5">
        <f>SUM(Tablo1[[#This Row],[wp_win]:[bp_lose]])</f>
        <v>1922</v>
      </c>
      <c r="S90" s="7">
        <f>(SUM(Tablo1[[#This Row],[wp_win]],Tablo1[[#This Row],[wp_win]]))/Tablo1[[#This Row],[total_games]]</f>
        <v>0.55046826222684708</v>
      </c>
      <c r="T90" s="7">
        <f>(SUM(Tablo1[[#This Row],[wp_lose]],Tablo1[[#This Row],[wp_lose]]))/Tablo1[[#This Row],[total_games]]</f>
        <v>0.2206035379812695</v>
      </c>
      <c r="U90" s="7">
        <f>(SUM(Tablo1[[#This Row],[bp_draw]],Tablo1[[#This Row],[wp_draw]]))/Tablo1[[#This Row],[total_games]]</f>
        <v>0.23413111342351717</v>
      </c>
      <c r="V90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0.9037383177570093</v>
      </c>
    </row>
    <row r="91" spans="1:22" x14ac:dyDescent="0.25">
      <c r="A91" s="2" t="s">
        <v>212</v>
      </c>
      <c r="B91" s="5" t="s">
        <v>5</v>
      </c>
      <c r="C91" s="5" t="s">
        <v>58</v>
      </c>
      <c r="D91" s="5">
        <v>2283</v>
      </c>
      <c r="E91" s="5">
        <v>2244</v>
      </c>
      <c r="F91" s="5">
        <v>2200</v>
      </c>
      <c r="G91" s="5" t="str">
        <f>IF((MAX(D91:F91)) = D91, D$1, IF((MAX(D91:F91)) = E91, E$1, F$1))</f>
        <v>standard</v>
      </c>
      <c r="H91" s="5" t="str">
        <f>IF((MIN(D91:F91)) = D91, D$1, IF((MIN(D91:F91)) = E91, E$1, F$1))</f>
        <v>blitz</v>
      </c>
      <c r="I91" s="5" t="s">
        <v>54</v>
      </c>
      <c r="J91" s="6">
        <v>21</v>
      </c>
      <c r="K91" s="5" t="s">
        <v>103</v>
      </c>
      <c r="L91" s="5">
        <v>511</v>
      </c>
      <c r="M91" s="5">
        <v>193</v>
      </c>
      <c r="N91" s="5">
        <v>232</v>
      </c>
      <c r="O91" s="5">
        <v>434</v>
      </c>
      <c r="P91" s="5">
        <v>228</v>
      </c>
      <c r="Q91" s="5">
        <v>262</v>
      </c>
      <c r="R91" s="5">
        <f>SUM(Tablo1[[#This Row],[wp_win]:[bp_lose]])</f>
        <v>1860</v>
      </c>
      <c r="S91" s="7">
        <f>(SUM(Tablo1[[#This Row],[wp_win]],Tablo1[[#This Row],[wp_win]]))/Tablo1[[#This Row],[total_games]]</f>
        <v>0.54946236559139783</v>
      </c>
      <c r="T91" s="7">
        <f>(SUM(Tablo1[[#This Row],[wp_lose]],Tablo1[[#This Row],[wp_lose]]))/Tablo1[[#This Row],[total_games]]</f>
        <v>0.24946236559139784</v>
      </c>
      <c r="U91" s="7">
        <f>(SUM(Tablo1[[#This Row],[bp_draw]],Tablo1[[#This Row],[wp_draw]]))/Tablo1[[#This Row],[total_games]]</f>
        <v>0.22634408602150538</v>
      </c>
      <c r="V91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0.91377264710598038</v>
      </c>
    </row>
    <row r="92" spans="1:22" x14ac:dyDescent="0.25">
      <c r="A92" s="2" t="s">
        <v>225</v>
      </c>
      <c r="B92" s="5" t="s">
        <v>152</v>
      </c>
      <c r="C92" s="5" t="s">
        <v>57</v>
      </c>
      <c r="D92" s="5">
        <v>2236</v>
      </c>
      <c r="E92" s="5">
        <v>2119</v>
      </c>
      <c r="F92" s="5">
        <v>2119</v>
      </c>
      <c r="G92" s="5" t="str">
        <f>IF((MAX(D92:F92)) = D92, D$1, IF((MAX(D92:F92)) = E92, E$1, F$1))</f>
        <v>standard</v>
      </c>
      <c r="H92" s="5" t="str">
        <f>IF((MIN(D92:F92)) = D92, D$1, IF((MIN(D92:F92)) = E92, E$1, F$1))</f>
        <v>rapid</v>
      </c>
      <c r="I92" s="5" t="s">
        <v>54</v>
      </c>
      <c r="J92" s="6">
        <v>21</v>
      </c>
      <c r="K92" s="5" t="s">
        <v>102</v>
      </c>
      <c r="L92" s="5">
        <v>328</v>
      </c>
      <c r="M92" s="5">
        <v>106</v>
      </c>
      <c r="N92" s="5">
        <v>167</v>
      </c>
      <c r="O92" s="5">
        <v>308</v>
      </c>
      <c r="P92" s="5">
        <v>124</v>
      </c>
      <c r="Q92" s="5">
        <v>161</v>
      </c>
      <c r="R92" s="5">
        <f>SUM(Tablo1[[#This Row],[wp_win]:[bp_lose]])</f>
        <v>1194</v>
      </c>
      <c r="S92" s="7">
        <f>(SUM(Tablo1[[#This Row],[wp_win]],Tablo1[[#This Row],[wp_win]]))/Tablo1[[#This Row],[total_games]]</f>
        <v>0.54941373534338356</v>
      </c>
      <c r="T92" s="7">
        <f>(SUM(Tablo1[[#This Row],[wp_lose]],Tablo1[[#This Row],[wp_lose]]))/Tablo1[[#This Row],[total_games]]</f>
        <v>0.2797319932998325</v>
      </c>
      <c r="U92" s="7">
        <f>(SUM(Tablo1[[#This Row],[bp_draw]],Tablo1[[#This Row],[wp_draw]]))/Tablo1[[#This Row],[total_games]]</f>
        <v>0.19262981574539365</v>
      </c>
      <c r="V92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0.98422983804933328</v>
      </c>
    </row>
    <row r="93" spans="1:22" x14ac:dyDescent="0.25">
      <c r="A93" s="2" t="s">
        <v>240</v>
      </c>
      <c r="B93" s="5" t="s">
        <v>77</v>
      </c>
      <c r="C93" s="5" t="s">
        <v>57</v>
      </c>
      <c r="D93" s="5">
        <v>2007</v>
      </c>
      <c r="E93" s="5">
        <v>2004</v>
      </c>
      <c r="F93" s="5">
        <v>2068</v>
      </c>
      <c r="G93" s="5" t="str">
        <f>IF((MAX(D93:F93)) = D93, D$1, IF((MAX(D93:F93)) = E93, E$1, F$1))</f>
        <v>blitz</v>
      </c>
      <c r="H93" s="5" t="str">
        <f>IF((MIN(D93:F93)) = D93, D$1, IF((MIN(D93:F93)) = E93, E$1, F$1))</f>
        <v>rapid</v>
      </c>
      <c r="I93" s="5" t="s">
        <v>54</v>
      </c>
      <c r="J93" s="6">
        <v>27</v>
      </c>
      <c r="K93" s="5" t="s">
        <v>102</v>
      </c>
      <c r="L93" s="5">
        <v>316</v>
      </c>
      <c r="M93" s="5">
        <v>96</v>
      </c>
      <c r="N93" s="5">
        <v>162</v>
      </c>
      <c r="O93" s="5">
        <v>295</v>
      </c>
      <c r="P93" s="5">
        <v>83</v>
      </c>
      <c r="Q93" s="5">
        <v>200</v>
      </c>
      <c r="R93" s="5">
        <f>SUM(Tablo1[[#This Row],[wp_win]:[bp_lose]])</f>
        <v>1152</v>
      </c>
      <c r="S93" s="7">
        <f>(SUM(Tablo1[[#This Row],[wp_win]],Tablo1[[#This Row],[wp_win]]))/Tablo1[[#This Row],[total_games]]</f>
        <v>0.54861111111111116</v>
      </c>
      <c r="T93" s="7">
        <f>(SUM(Tablo1[[#This Row],[wp_lose]],Tablo1[[#This Row],[wp_lose]]))/Tablo1[[#This Row],[total_games]]</f>
        <v>0.28125</v>
      </c>
      <c r="U93" s="7">
        <f>(SUM(Tablo1[[#This Row],[bp_draw]],Tablo1[[#This Row],[wp_draw]]))/Tablo1[[#This Row],[total_games]]</f>
        <v>0.15538194444444445</v>
      </c>
      <c r="V93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0.91805296779345213</v>
      </c>
    </row>
    <row r="94" spans="1:22" x14ac:dyDescent="0.25">
      <c r="A94" s="2" t="s">
        <v>161</v>
      </c>
      <c r="B94" s="5" t="s">
        <v>35</v>
      </c>
      <c r="C94" s="5" t="s">
        <v>57</v>
      </c>
      <c r="D94" s="5">
        <v>2556</v>
      </c>
      <c r="E94" s="5">
        <v>2451</v>
      </c>
      <c r="F94" s="5">
        <v>2459</v>
      </c>
      <c r="G94" s="5" t="str">
        <f>IF((MAX(D94:F94)) = D94, D$1, IF((MAX(D94:F94)) = E94, E$1, F$1))</f>
        <v>standard</v>
      </c>
      <c r="H94" s="5" t="str">
        <f>IF((MIN(D94:F94)) = D94, D$1, IF((MIN(D94:F94)) = E94, E$1, F$1))</f>
        <v>rapid</v>
      </c>
      <c r="I94" s="5" t="s">
        <v>55</v>
      </c>
      <c r="J94" s="6">
        <v>20</v>
      </c>
      <c r="K94" s="5" t="s">
        <v>101</v>
      </c>
      <c r="L94" s="5">
        <v>333</v>
      </c>
      <c r="M94" s="5">
        <v>143</v>
      </c>
      <c r="N94" s="5">
        <v>143</v>
      </c>
      <c r="O94" s="5">
        <v>266</v>
      </c>
      <c r="P94" s="5">
        <v>152</v>
      </c>
      <c r="Q94" s="5">
        <v>184</v>
      </c>
      <c r="R94" s="5">
        <f>SUM(Tablo1[[#This Row],[wp_win]:[bp_lose]])</f>
        <v>1221</v>
      </c>
      <c r="S94" s="7">
        <f>(SUM(Tablo1[[#This Row],[wp_win]],Tablo1[[#This Row],[wp_win]]))/Tablo1[[#This Row],[total_games]]</f>
        <v>0.54545454545454541</v>
      </c>
      <c r="T94" s="7">
        <f>(SUM(Tablo1[[#This Row],[wp_lose]],Tablo1[[#This Row],[wp_lose]]))/Tablo1[[#This Row],[total_games]]</f>
        <v>0.23423423423423423</v>
      </c>
      <c r="U94" s="7">
        <f>(SUM(Tablo1[[#This Row],[bp_draw]],Tablo1[[#This Row],[wp_draw]]))/Tablo1[[#This Row],[total_games]]</f>
        <v>0.24160524160524161</v>
      </c>
      <c r="V94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0.86936417134479627</v>
      </c>
    </row>
    <row r="95" spans="1:22" x14ac:dyDescent="0.25">
      <c r="A95" s="2" t="s">
        <v>202</v>
      </c>
      <c r="B95" s="5" t="s">
        <v>203</v>
      </c>
      <c r="C95" s="5" t="s">
        <v>58</v>
      </c>
      <c r="D95" s="5">
        <v>2391</v>
      </c>
      <c r="E95" s="5">
        <v>2347</v>
      </c>
      <c r="F95" s="5">
        <v>2314</v>
      </c>
      <c r="G95" s="5" t="str">
        <f>IF((MAX(D95:F95)) = D95, D$1, IF((MAX(D95:F95)) = E95, E$1, F$1))</f>
        <v>standard</v>
      </c>
      <c r="H95" s="5" t="str">
        <f>IF((MIN(D95:F95)) = D95, D$1, IF((MIN(D95:F95)) = E95, E$1, F$1))</f>
        <v>blitz</v>
      </c>
      <c r="I95" s="5" t="s">
        <v>54</v>
      </c>
      <c r="J95" s="6">
        <v>20</v>
      </c>
      <c r="K95" s="5" t="s">
        <v>101</v>
      </c>
      <c r="L95" s="5">
        <v>331</v>
      </c>
      <c r="M95" s="5">
        <v>153</v>
      </c>
      <c r="N95" s="5">
        <v>119</v>
      </c>
      <c r="O95" s="5">
        <v>297</v>
      </c>
      <c r="P95" s="5">
        <v>165</v>
      </c>
      <c r="Q95" s="5">
        <v>152</v>
      </c>
      <c r="R95" s="5">
        <f>SUM(Tablo1[[#This Row],[wp_win]:[bp_lose]])</f>
        <v>1217</v>
      </c>
      <c r="S95" s="7">
        <f>(SUM(Tablo1[[#This Row],[wp_win]],Tablo1[[#This Row],[wp_win]]))/Tablo1[[#This Row],[total_games]]</f>
        <v>0.54396055875102711</v>
      </c>
      <c r="T95" s="7">
        <f>(SUM(Tablo1[[#This Row],[wp_lose]],Tablo1[[#This Row],[wp_lose]]))/Tablo1[[#This Row],[total_games]]</f>
        <v>0.19556285949055052</v>
      </c>
      <c r="U95" s="7">
        <f>(SUM(Tablo1[[#This Row],[bp_draw]],Tablo1[[#This Row],[wp_draw]]))/Tablo1[[#This Row],[total_games]]</f>
        <v>0.26129827444535741</v>
      </c>
      <c r="V95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0.91460402469974633</v>
      </c>
    </row>
    <row r="96" spans="1:22" x14ac:dyDescent="0.25">
      <c r="A96" s="2" t="s">
        <v>142</v>
      </c>
      <c r="B96" s="5" t="s">
        <v>143</v>
      </c>
      <c r="C96" s="5" t="s">
        <v>58</v>
      </c>
      <c r="D96" s="5">
        <v>2601</v>
      </c>
      <c r="E96" s="5">
        <v>2475</v>
      </c>
      <c r="F96" s="5">
        <v>2612</v>
      </c>
      <c r="G96" s="5" t="str">
        <f>IF((MAX(D96:F96)) = D96, D$1, IF((MAX(D96:F96)) = E96, E$1, F$1))</f>
        <v>blitz</v>
      </c>
      <c r="H96" s="5" t="str">
        <f>IF((MIN(D96:F96)) = D96, D$1, IF((MIN(D96:F96)) = E96, E$1, F$1))</f>
        <v>rapid</v>
      </c>
      <c r="I96" s="5" t="s">
        <v>55</v>
      </c>
      <c r="J96" s="6">
        <v>28</v>
      </c>
      <c r="K96" s="5" t="s">
        <v>101</v>
      </c>
      <c r="L96" s="5">
        <v>568</v>
      </c>
      <c r="M96" s="5">
        <v>319</v>
      </c>
      <c r="N96" s="5">
        <v>164</v>
      </c>
      <c r="O96" s="5">
        <v>488</v>
      </c>
      <c r="P96" s="5">
        <v>303</v>
      </c>
      <c r="Q96" s="5">
        <v>249</v>
      </c>
      <c r="R96" s="5">
        <f>SUM(Tablo1[[#This Row],[wp_win]:[bp_lose]])</f>
        <v>2091</v>
      </c>
      <c r="S96" s="7">
        <f>(SUM(Tablo1[[#This Row],[wp_win]],Tablo1[[#This Row],[wp_win]]))/Tablo1[[#This Row],[total_games]]</f>
        <v>0.54328072692491636</v>
      </c>
      <c r="T96" s="7">
        <f>(SUM(Tablo1[[#This Row],[wp_lose]],Tablo1[[#This Row],[wp_lose]]))/Tablo1[[#This Row],[total_games]]</f>
        <v>0.15686274509803921</v>
      </c>
      <c r="U96" s="7">
        <f>(SUM(Tablo1[[#This Row],[bp_draw]],Tablo1[[#This Row],[wp_draw]]))/Tablo1[[#This Row],[total_games]]</f>
        <v>0.29746532759445243</v>
      </c>
      <c r="V96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0.88833531588686232</v>
      </c>
    </row>
    <row r="97" spans="1:22" x14ac:dyDescent="0.25">
      <c r="A97" s="3" t="s">
        <v>27</v>
      </c>
      <c r="B97" s="6" t="s">
        <v>22</v>
      </c>
      <c r="C97" s="6" t="s">
        <v>59</v>
      </c>
      <c r="D97" s="5">
        <v>2545</v>
      </c>
      <c r="E97" s="5">
        <v>2517</v>
      </c>
      <c r="F97" s="5">
        <v>2530</v>
      </c>
      <c r="G97" s="5" t="str">
        <f>IF((MAX(D97:F97)) = D97, D$1, IF((MAX(D97:F97)) = E97, E$1, F$1))</f>
        <v>standard</v>
      </c>
      <c r="H97" s="5" t="str">
        <f>IF((MIN(D97:F97)) = D97, D$1, IF((MIN(D97:F97)) = E97, E$1, F$1))</f>
        <v>rapid</v>
      </c>
      <c r="I97" s="5" t="s">
        <v>54</v>
      </c>
      <c r="J97" s="5">
        <v>26</v>
      </c>
      <c r="K97" s="5" t="s">
        <v>102</v>
      </c>
      <c r="L97" s="6">
        <v>329</v>
      </c>
      <c r="M97" s="6">
        <v>172</v>
      </c>
      <c r="N97" s="6">
        <v>106</v>
      </c>
      <c r="O97" s="6">
        <v>266</v>
      </c>
      <c r="P97" s="6">
        <v>200</v>
      </c>
      <c r="Q97" s="6">
        <v>140</v>
      </c>
      <c r="R97" s="5">
        <f>SUM(Tablo1[[#This Row],[wp_win]:[bp_lose]])</f>
        <v>1213</v>
      </c>
      <c r="S97" s="7">
        <f>(SUM(Tablo1[[#This Row],[wp_win]],Tablo1[[#This Row],[wp_win]]))/Tablo1[[#This Row],[total_games]]</f>
        <v>0.54245671887881286</v>
      </c>
      <c r="T97" s="7">
        <f>(SUM(Tablo1[[#This Row],[wp_lose]],Tablo1[[#This Row],[wp_lose]]))/Tablo1[[#This Row],[total_games]]</f>
        <v>0.17477328936521022</v>
      </c>
      <c r="U97" s="7">
        <f>(SUM(Tablo1[[#This Row],[bp_draw]],Tablo1[[#This Row],[wp_draw]]))/Tablo1[[#This Row],[total_games]]</f>
        <v>0.30667765869744434</v>
      </c>
      <c r="V97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0.88338303709889066</v>
      </c>
    </row>
    <row r="98" spans="1:22" x14ac:dyDescent="0.25">
      <c r="A98" s="3" t="s">
        <v>98</v>
      </c>
      <c r="B98" s="6" t="s">
        <v>35</v>
      </c>
      <c r="C98" s="5" t="s">
        <v>57</v>
      </c>
      <c r="D98" s="5">
        <v>2618</v>
      </c>
      <c r="E98" s="5">
        <v>2640</v>
      </c>
      <c r="F98" s="5">
        <v>2633</v>
      </c>
      <c r="G98" s="5" t="str">
        <f>IF((MAX(D98:F98)) = D98, D$1, IF((MAX(D98:F98)) = E98, E$1, F$1))</f>
        <v>rapid</v>
      </c>
      <c r="H98" s="5" t="str">
        <f>IF((MIN(D98:F98)) = D98, D$1, IF((MIN(D98:F98)) = E98, E$1, F$1))</f>
        <v>standard</v>
      </c>
      <c r="I98" s="6" t="s">
        <v>55</v>
      </c>
      <c r="J98" s="6">
        <v>28</v>
      </c>
      <c r="K98" s="5" t="s">
        <v>101</v>
      </c>
      <c r="L98" s="6">
        <v>270</v>
      </c>
      <c r="M98" s="6">
        <v>196</v>
      </c>
      <c r="N98" s="6">
        <v>57</v>
      </c>
      <c r="O98" s="6">
        <v>210</v>
      </c>
      <c r="P98" s="6">
        <v>172</v>
      </c>
      <c r="Q98" s="6">
        <v>93</v>
      </c>
      <c r="R98" s="5">
        <f>SUM(Tablo1[[#This Row],[wp_win]:[bp_lose]])</f>
        <v>998</v>
      </c>
      <c r="S98" s="7">
        <f>(SUM(Tablo1[[#This Row],[wp_win]],Tablo1[[#This Row],[wp_win]]))/Tablo1[[#This Row],[total_games]]</f>
        <v>0.5410821643286573</v>
      </c>
      <c r="T98" s="7">
        <f>(SUM(Tablo1[[#This Row],[wp_lose]],Tablo1[[#This Row],[wp_lose]]))/Tablo1[[#This Row],[total_games]]</f>
        <v>0.11422845691382766</v>
      </c>
      <c r="U98" s="7">
        <f>(SUM(Tablo1[[#This Row],[bp_draw]],Tablo1[[#This Row],[wp_draw]]))/Tablo1[[#This Row],[total_games]]</f>
        <v>0.36873747494989978</v>
      </c>
      <c r="V98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0.88562929061784901</v>
      </c>
    </row>
    <row r="99" spans="1:22" x14ac:dyDescent="0.25">
      <c r="A99" s="2" t="s">
        <v>134</v>
      </c>
      <c r="B99" s="5" t="s">
        <v>135</v>
      </c>
      <c r="C99" s="5" t="s">
        <v>58</v>
      </c>
      <c r="D99" s="5">
        <v>2644</v>
      </c>
      <c r="E99" s="5">
        <v>2636</v>
      </c>
      <c r="F99" s="5">
        <v>2537</v>
      </c>
      <c r="G99" s="5" t="str">
        <f>IF((MAX(D99:F99)) = D99, D$1, IF((MAX(D99:F99)) = E99, E$1, F$1))</f>
        <v>standard</v>
      </c>
      <c r="H99" s="5" t="str">
        <f>IF((MIN(D99:F99)) = D99, D$1, IF((MIN(D99:F99)) = E99, E$1, F$1))</f>
        <v>blitz</v>
      </c>
      <c r="I99" s="5" t="s">
        <v>55</v>
      </c>
      <c r="J99" s="6">
        <v>24</v>
      </c>
      <c r="K99" s="5" t="s">
        <v>103</v>
      </c>
      <c r="L99" s="5">
        <v>370</v>
      </c>
      <c r="M99" s="5">
        <v>232</v>
      </c>
      <c r="N99" s="5">
        <v>93</v>
      </c>
      <c r="O99" s="5">
        <v>314</v>
      </c>
      <c r="P99" s="5">
        <v>256</v>
      </c>
      <c r="Q99" s="5">
        <v>104</v>
      </c>
      <c r="R99" s="5">
        <f>SUM(Tablo1[[#This Row],[wp_win]:[bp_lose]])</f>
        <v>1369</v>
      </c>
      <c r="S99" s="7">
        <f>(SUM(Tablo1[[#This Row],[wp_win]],Tablo1[[#This Row],[wp_win]]))/Tablo1[[#This Row],[total_games]]</f>
        <v>0.54054054054054057</v>
      </c>
      <c r="T99" s="7">
        <f>(SUM(Tablo1[[#This Row],[wp_lose]],Tablo1[[#This Row],[wp_lose]]))/Tablo1[[#This Row],[total_games]]</f>
        <v>0.13586559532505479</v>
      </c>
      <c r="U99" s="7">
        <f>(SUM(Tablo1[[#This Row],[bp_draw]],Tablo1[[#This Row],[wp_draw]]))/Tablo1[[#This Row],[total_games]]</f>
        <v>0.3564645726807889</v>
      </c>
      <c r="V99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0.93780146780476481</v>
      </c>
    </row>
    <row r="100" spans="1:22" x14ac:dyDescent="0.25">
      <c r="A100" s="3" t="s">
        <v>184</v>
      </c>
      <c r="B100" s="6" t="s">
        <v>14</v>
      </c>
      <c r="C100" s="5" t="s">
        <v>59</v>
      </c>
      <c r="D100" s="5">
        <v>2599</v>
      </c>
      <c r="E100" s="5">
        <v>2544</v>
      </c>
      <c r="F100" s="5">
        <v>2477</v>
      </c>
      <c r="G100" s="5" t="str">
        <f>IF((MAX(D100:F100)) = D100, D$1, IF((MAX(D100:F100)) = E100, E$1, F$1))</f>
        <v>standard</v>
      </c>
      <c r="H100" s="5" t="str">
        <f>IF((MIN(D100:F100)) = D100, D$1, IF((MIN(D100:F100)) = E100, E$1, F$1))</f>
        <v>blitz</v>
      </c>
      <c r="I100" s="5" t="s">
        <v>55</v>
      </c>
      <c r="J100" s="6">
        <v>23</v>
      </c>
      <c r="K100" s="5" t="s">
        <v>101</v>
      </c>
      <c r="L100" s="5">
        <v>475</v>
      </c>
      <c r="M100" s="5">
        <v>242</v>
      </c>
      <c r="N100" s="5">
        <v>167</v>
      </c>
      <c r="O100" s="5">
        <v>415</v>
      </c>
      <c r="P100" s="5">
        <v>232</v>
      </c>
      <c r="Q100" s="5">
        <v>230</v>
      </c>
      <c r="R100" s="5">
        <f>SUM(Tablo1[[#This Row],[wp_win]:[bp_lose]])</f>
        <v>1761</v>
      </c>
      <c r="S100" s="7">
        <f>(SUM(Tablo1[[#This Row],[wp_win]],Tablo1[[#This Row],[wp_win]]))/Tablo1[[#This Row],[total_games]]</f>
        <v>0.5394662123793299</v>
      </c>
      <c r="T100" s="7">
        <f>(SUM(Tablo1[[#This Row],[wp_lose]],Tablo1[[#This Row],[wp_lose]]))/Tablo1[[#This Row],[total_games]]</f>
        <v>0.1896649630891539</v>
      </c>
      <c r="U100" s="7">
        <f>(SUM(Tablo1[[#This Row],[bp_draw]],Tablo1[[#This Row],[wp_draw]]))/Tablo1[[#This Row],[total_games]]</f>
        <v>0.26916524701873934</v>
      </c>
      <c r="V100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0.89805085977975563</v>
      </c>
    </row>
    <row r="101" spans="1:22" x14ac:dyDescent="0.25">
      <c r="A101" s="2" t="s">
        <v>173</v>
      </c>
      <c r="B101" s="5" t="s">
        <v>14</v>
      </c>
      <c r="C101" s="5" t="s">
        <v>59</v>
      </c>
      <c r="D101" s="5">
        <v>2661</v>
      </c>
      <c r="E101" s="5">
        <v>2586</v>
      </c>
      <c r="F101" s="5">
        <v>2547</v>
      </c>
      <c r="G101" s="5" t="str">
        <f>IF((MAX(D101:F101)) = D101, D$1, IF((MAX(D101:F101)) = E101, E$1, F$1))</f>
        <v>standard</v>
      </c>
      <c r="H101" s="5" t="str">
        <f>IF((MIN(D101:F101)) = D101, D$1, IF((MIN(D101:F101)) = E101, E$1, F$1))</f>
        <v>blitz</v>
      </c>
      <c r="I101" s="5" t="s">
        <v>55</v>
      </c>
      <c r="J101" s="6">
        <v>25</v>
      </c>
      <c r="K101" s="5" t="s">
        <v>102</v>
      </c>
      <c r="L101" s="5">
        <v>455</v>
      </c>
      <c r="M101" s="5">
        <v>275</v>
      </c>
      <c r="N101" s="5">
        <v>124</v>
      </c>
      <c r="O101" s="5">
        <v>349</v>
      </c>
      <c r="P101" s="5">
        <v>291</v>
      </c>
      <c r="Q101" s="5">
        <v>193</v>
      </c>
      <c r="R101" s="5">
        <f>SUM(Tablo1[[#This Row],[wp_win]:[bp_lose]])</f>
        <v>1687</v>
      </c>
      <c r="S101" s="7">
        <f>(SUM(Tablo1[[#This Row],[wp_win]],Tablo1[[#This Row],[wp_win]]))/Tablo1[[#This Row],[total_games]]</f>
        <v>0.53941908713692943</v>
      </c>
      <c r="T101" s="7">
        <f>(SUM(Tablo1[[#This Row],[wp_lose]],Tablo1[[#This Row],[wp_lose]]))/Tablo1[[#This Row],[total_games]]</f>
        <v>0.14700652045050386</v>
      </c>
      <c r="U101" s="7">
        <f>(SUM(Tablo1[[#This Row],[bp_draw]],Tablo1[[#This Row],[wp_draw]]))/Tablo1[[#This Row],[total_games]]</f>
        <v>0.33550681683461764</v>
      </c>
      <c r="V101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0.85563947097826476</v>
      </c>
    </row>
    <row r="102" spans="1:22" x14ac:dyDescent="0.25">
      <c r="A102" s="3" t="s">
        <v>94</v>
      </c>
      <c r="B102" s="6" t="s">
        <v>35</v>
      </c>
      <c r="C102" s="5" t="s">
        <v>57</v>
      </c>
      <c r="D102" s="5">
        <v>2704</v>
      </c>
      <c r="E102" s="5">
        <v>2596</v>
      </c>
      <c r="F102" s="5">
        <v>2660</v>
      </c>
      <c r="G102" s="5" t="str">
        <f>IF((MAX(D102:F102)) = D102, D$1, IF((MAX(D102:F102)) = E102, E$1, F$1))</f>
        <v>standard</v>
      </c>
      <c r="H102" s="5" t="str">
        <f>IF((MIN(D102:F102)) = D102, D$1, IF((MIN(D102:F102)) = E102, E$1, F$1))</f>
        <v>rapid</v>
      </c>
      <c r="I102" s="6" t="s">
        <v>55</v>
      </c>
      <c r="J102" s="6">
        <v>29</v>
      </c>
      <c r="K102" s="5" t="s">
        <v>101</v>
      </c>
      <c r="L102" s="6">
        <v>299</v>
      </c>
      <c r="M102" s="6">
        <v>170</v>
      </c>
      <c r="N102" s="6">
        <v>101</v>
      </c>
      <c r="O102" s="6">
        <v>197</v>
      </c>
      <c r="P102" s="6">
        <v>216</v>
      </c>
      <c r="Q102" s="6">
        <v>127</v>
      </c>
      <c r="R102" s="5">
        <f>SUM(Tablo1[[#This Row],[wp_win]:[bp_lose]])</f>
        <v>1110</v>
      </c>
      <c r="S102" s="7">
        <f>(SUM(Tablo1[[#This Row],[wp_win]],Tablo1[[#This Row],[wp_win]]))/Tablo1[[#This Row],[total_games]]</f>
        <v>0.53873873873873879</v>
      </c>
      <c r="T102" s="7">
        <f>(SUM(Tablo1[[#This Row],[wp_lose]],Tablo1[[#This Row],[wp_lose]]))/Tablo1[[#This Row],[total_games]]</f>
        <v>0.18198198198198198</v>
      </c>
      <c r="U102" s="7">
        <f>(SUM(Tablo1[[#This Row],[bp_draw]],Tablo1[[#This Row],[wp_draw]]))/Tablo1[[#This Row],[total_games]]</f>
        <v>0.34774774774774775</v>
      </c>
      <c r="V102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0.8383969907407407</v>
      </c>
    </row>
    <row r="103" spans="1:22" x14ac:dyDescent="0.25">
      <c r="A103" s="2" t="s">
        <v>180</v>
      </c>
      <c r="B103" s="5" t="s">
        <v>14</v>
      </c>
      <c r="C103" s="5" t="s">
        <v>59</v>
      </c>
      <c r="D103" s="5">
        <v>2608</v>
      </c>
      <c r="E103" s="5">
        <v>2532</v>
      </c>
      <c r="F103" s="5">
        <v>2504</v>
      </c>
      <c r="G103" s="5" t="str">
        <f>IF((MAX(D103:F103)) = D103, D$1, IF((MAX(D103:F103)) = E103, E$1, F$1))</f>
        <v>standard</v>
      </c>
      <c r="H103" s="5" t="str">
        <f>IF((MIN(D103:F103)) = D103, D$1, IF((MIN(D103:F103)) = E103, E$1, F$1))</f>
        <v>blitz</v>
      </c>
      <c r="I103" s="5" t="s">
        <v>55</v>
      </c>
      <c r="J103" s="6">
        <v>23</v>
      </c>
      <c r="K103" s="5" t="s">
        <v>102</v>
      </c>
      <c r="L103" s="5">
        <v>457</v>
      </c>
      <c r="M103" s="5">
        <v>244</v>
      </c>
      <c r="N103" s="5">
        <v>168</v>
      </c>
      <c r="O103" s="5">
        <v>402</v>
      </c>
      <c r="P103" s="5">
        <v>218</v>
      </c>
      <c r="Q103" s="5">
        <v>213</v>
      </c>
      <c r="R103" s="5">
        <f>SUM(Tablo1[[#This Row],[wp_win]:[bp_lose]])</f>
        <v>1702</v>
      </c>
      <c r="S103" s="7">
        <f>(SUM(Tablo1[[#This Row],[wp_win]],Tablo1[[#This Row],[wp_win]]))/Tablo1[[#This Row],[total_games]]</f>
        <v>0.53701527614571087</v>
      </c>
      <c r="T103" s="7">
        <f>(SUM(Tablo1[[#This Row],[wp_lose]],Tablo1[[#This Row],[wp_lose]]))/Tablo1[[#This Row],[total_games]]</f>
        <v>0.19741480611045828</v>
      </c>
      <c r="U103" s="7">
        <f>(SUM(Tablo1[[#This Row],[bp_draw]],Tablo1[[#This Row],[wp_draw]]))/Tablo1[[#This Row],[total_games]]</f>
        <v>0.27144535840188017</v>
      </c>
      <c r="V103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0.92069781280387808</v>
      </c>
    </row>
    <row r="104" spans="1:22" x14ac:dyDescent="0.25">
      <c r="A104" s="3" t="s">
        <v>140</v>
      </c>
      <c r="B104" s="6" t="s">
        <v>33</v>
      </c>
      <c r="C104" s="5" t="s">
        <v>58</v>
      </c>
      <c r="D104" s="5">
        <v>2630</v>
      </c>
      <c r="E104" s="5">
        <v>2579</v>
      </c>
      <c r="F104" s="5">
        <v>2628</v>
      </c>
      <c r="G104" s="5" t="str">
        <f>IF((MAX(D104:F104)) = D104, D$1, IF((MAX(D104:F104)) = E104, E$1, F$1))</f>
        <v>standard</v>
      </c>
      <c r="H104" s="5" t="str">
        <f>IF((MIN(D104:F104)) = D104, D$1, IF((MIN(D104:F104)) = E104, E$1, F$1))</f>
        <v>rapid</v>
      </c>
      <c r="I104" s="5" t="s">
        <v>55</v>
      </c>
      <c r="J104" s="6">
        <v>21</v>
      </c>
      <c r="K104" s="5" t="s">
        <v>102</v>
      </c>
      <c r="L104" s="5">
        <v>342</v>
      </c>
      <c r="M104" s="5">
        <v>204</v>
      </c>
      <c r="N104" s="5">
        <v>100</v>
      </c>
      <c r="O104" s="5">
        <v>266</v>
      </c>
      <c r="P104" s="5">
        <v>226</v>
      </c>
      <c r="Q104" s="5">
        <v>141</v>
      </c>
      <c r="R104" s="5">
        <f>SUM(Tablo1[[#This Row],[wp_win]:[bp_lose]])</f>
        <v>1279</v>
      </c>
      <c r="S104" s="7">
        <f>(SUM(Tablo1[[#This Row],[wp_win]],Tablo1[[#This Row],[wp_win]]))/Tablo1[[#This Row],[total_games]]</f>
        <v>0.53479280688037534</v>
      </c>
      <c r="T104" s="7">
        <f>(SUM(Tablo1[[#This Row],[wp_lose]],Tablo1[[#This Row],[wp_lose]]))/Tablo1[[#This Row],[total_games]]</f>
        <v>0.1563721657544957</v>
      </c>
      <c r="U104" s="7">
        <f>(SUM(Tablo1[[#This Row],[bp_draw]],Tablo1[[#This Row],[wp_draw]]))/Tablo1[[#This Row],[total_games]]</f>
        <v>0.33620015637216577</v>
      </c>
      <c r="V104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0.87113416734269811</v>
      </c>
    </row>
    <row r="105" spans="1:22" x14ac:dyDescent="0.25">
      <c r="A105" s="3" t="s">
        <v>237</v>
      </c>
      <c r="B105" s="6" t="s">
        <v>238</v>
      </c>
      <c r="C105" s="5" t="s">
        <v>57</v>
      </c>
      <c r="D105" s="5">
        <v>2080</v>
      </c>
      <c r="E105" s="5">
        <v>2040</v>
      </c>
      <c r="F105" s="5">
        <v>2014</v>
      </c>
      <c r="G105" s="5" t="str">
        <f>IF((MAX(D105:F105)) = D105, D$1, IF((MAX(D105:F105)) = E105, E$1, F$1))</f>
        <v>standard</v>
      </c>
      <c r="H105" s="5" t="str">
        <f>IF((MIN(D105:F105)) = D105, D$1, IF((MIN(D105:F105)) = E105, E$1, F$1))</f>
        <v>blitz</v>
      </c>
      <c r="I105" s="5" t="s">
        <v>54</v>
      </c>
      <c r="J105" s="6">
        <v>23</v>
      </c>
      <c r="K105" s="5" t="s">
        <v>101</v>
      </c>
      <c r="L105" s="5">
        <v>275</v>
      </c>
      <c r="M105" s="5">
        <v>110</v>
      </c>
      <c r="N105" s="5">
        <v>136</v>
      </c>
      <c r="O105" s="5">
        <v>282</v>
      </c>
      <c r="P105" s="5">
        <v>101</v>
      </c>
      <c r="Q105" s="5">
        <v>127</v>
      </c>
      <c r="R105" s="5">
        <f>SUM(Tablo1[[#This Row],[wp_win]:[bp_lose]])</f>
        <v>1031</v>
      </c>
      <c r="S105" s="7">
        <f>(SUM(Tablo1[[#This Row],[wp_win]],Tablo1[[#This Row],[wp_win]]))/Tablo1[[#This Row],[total_games]]</f>
        <v>0.53346265761396705</v>
      </c>
      <c r="T105" s="7">
        <f>(SUM(Tablo1[[#This Row],[wp_lose]],Tablo1[[#This Row],[wp_lose]]))/Tablo1[[#This Row],[total_games]]</f>
        <v>0.2638215324927255</v>
      </c>
      <c r="U105" s="7">
        <f>(SUM(Tablo1[[#This Row],[bp_draw]],Tablo1[[#This Row],[wp_draw]]))/Tablo1[[#This Row],[total_games]]</f>
        <v>0.2046556741028128</v>
      </c>
      <c r="V105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1.0293077837195483</v>
      </c>
    </row>
    <row r="106" spans="1:22" x14ac:dyDescent="0.25">
      <c r="A106" s="2" t="s">
        <v>40</v>
      </c>
      <c r="B106" s="5" t="s">
        <v>5</v>
      </c>
      <c r="C106" s="5" t="s">
        <v>58</v>
      </c>
      <c r="D106" s="5">
        <v>2712</v>
      </c>
      <c r="E106" s="5">
        <v>2543</v>
      </c>
      <c r="F106" s="5">
        <v>2569</v>
      </c>
      <c r="G106" s="5" t="str">
        <f>IF((MAX(D106:F106)) = D106, D$1, IF((MAX(D106:F106)) = E106, E$1, F$1))</f>
        <v>standard</v>
      </c>
      <c r="H106" s="5" t="str">
        <f>IF((MIN(D106:F106)) = D106, D$1, IF((MIN(D106:F106)) = E106, E$1, F$1))</f>
        <v>rapid</v>
      </c>
      <c r="I106" s="5" t="s">
        <v>55</v>
      </c>
      <c r="J106" s="5">
        <v>30</v>
      </c>
      <c r="K106" s="5" t="s">
        <v>101</v>
      </c>
      <c r="L106" s="6">
        <v>605</v>
      </c>
      <c r="M106" s="6">
        <v>410</v>
      </c>
      <c r="N106" s="6">
        <v>144</v>
      </c>
      <c r="O106" s="6">
        <v>447</v>
      </c>
      <c r="P106" s="6">
        <v>448</v>
      </c>
      <c r="Q106" s="6">
        <v>226</v>
      </c>
      <c r="R106" s="5">
        <f>SUM(Tablo1[[#This Row],[wp_win]:[bp_lose]])</f>
        <v>2280</v>
      </c>
      <c r="S106" s="7">
        <f>(SUM(Tablo1[[#This Row],[wp_win]],Tablo1[[#This Row],[wp_win]]))/Tablo1[[#This Row],[total_games]]</f>
        <v>0.5307017543859649</v>
      </c>
      <c r="T106" s="7">
        <f>(SUM(Tablo1[[#This Row],[wp_lose]],Tablo1[[#This Row],[wp_lose]]))/Tablo1[[#This Row],[total_games]]</f>
        <v>0.12631578947368421</v>
      </c>
      <c r="U106" s="7">
        <f>(SUM(Tablo1[[#This Row],[bp_draw]],Tablo1[[#This Row],[wp_draw]]))/Tablo1[[#This Row],[total_games]]</f>
        <v>0.37631578947368421</v>
      </c>
      <c r="V106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0.85647625026156105</v>
      </c>
    </row>
    <row r="107" spans="1:22" x14ac:dyDescent="0.25">
      <c r="A107" s="3" t="s">
        <v>78</v>
      </c>
      <c r="B107" s="6" t="s">
        <v>14</v>
      </c>
      <c r="C107" s="5" t="s">
        <v>59</v>
      </c>
      <c r="D107" s="5">
        <v>2388</v>
      </c>
      <c r="E107" s="5">
        <v>2282</v>
      </c>
      <c r="F107" s="5">
        <v>2314</v>
      </c>
      <c r="G107" s="5" t="str">
        <f>IF((MAX(D107:F107)) = D107, D$1, IF((MAX(D107:F107)) = E107, E$1, F$1))</f>
        <v>standard</v>
      </c>
      <c r="H107" s="5" t="str">
        <f>IF((MIN(D107:F107)) = D107, D$1, IF((MIN(D107:F107)) = E107, E$1, F$1))</f>
        <v>rapid</v>
      </c>
      <c r="I107" s="6" t="s">
        <v>54</v>
      </c>
      <c r="J107" s="6">
        <v>29</v>
      </c>
      <c r="K107" s="5" t="s">
        <v>102</v>
      </c>
      <c r="L107" s="6">
        <v>555</v>
      </c>
      <c r="M107" s="6">
        <v>297</v>
      </c>
      <c r="N107" s="6">
        <v>213</v>
      </c>
      <c r="O107" s="6">
        <v>442</v>
      </c>
      <c r="P107" s="6">
        <v>287</v>
      </c>
      <c r="Q107" s="6">
        <v>300</v>
      </c>
      <c r="R107" s="5">
        <f>SUM(Tablo1[[#This Row],[wp_win]:[bp_lose]])</f>
        <v>2094</v>
      </c>
      <c r="S107" s="7">
        <f>(SUM(Tablo1[[#This Row],[wp_win]],Tablo1[[#This Row],[wp_win]]))/Tablo1[[#This Row],[total_games]]</f>
        <v>0.53008595988538687</v>
      </c>
      <c r="T107" s="7">
        <f>(SUM(Tablo1[[#This Row],[wp_lose]],Tablo1[[#This Row],[wp_lose]]))/Tablo1[[#This Row],[total_games]]</f>
        <v>0.20343839541547279</v>
      </c>
      <c r="U107" s="7">
        <f>(SUM(Tablo1[[#This Row],[bp_draw]],Tablo1[[#This Row],[wp_draw]]))/Tablo1[[#This Row],[total_games]]</f>
        <v>0.27889207258834764</v>
      </c>
      <c r="V107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0.86138445631069971</v>
      </c>
    </row>
    <row r="108" spans="1:22" x14ac:dyDescent="0.25">
      <c r="A108" s="2" t="s">
        <v>0</v>
      </c>
      <c r="B108" s="5" t="s">
        <v>1</v>
      </c>
      <c r="C108" s="5" t="s">
        <v>59</v>
      </c>
      <c r="D108" s="5">
        <v>2497</v>
      </c>
      <c r="E108" s="5">
        <v>2454</v>
      </c>
      <c r="F108" s="5">
        <v>2397</v>
      </c>
      <c r="G108" s="5" t="str">
        <f>IF((MAX(D108:F108)) = D108, D$1, IF((MAX(D108:F108)) = E108, E$1, F$1))</f>
        <v>standard</v>
      </c>
      <c r="H108" s="5" t="str">
        <f>IF((MIN(D108:F108)) = D108, D$1, IF((MIN(D108:F108)) = E108, E$1, F$1))</f>
        <v>blitz</v>
      </c>
      <c r="I108" s="5" t="s">
        <v>54</v>
      </c>
      <c r="J108" s="5">
        <v>23</v>
      </c>
      <c r="K108" s="5" t="s">
        <v>103</v>
      </c>
      <c r="L108" s="6">
        <v>416</v>
      </c>
      <c r="M108" s="6">
        <v>207</v>
      </c>
      <c r="N108" s="6">
        <v>176</v>
      </c>
      <c r="O108" s="6">
        <v>335</v>
      </c>
      <c r="P108" s="6">
        <v>208</v>
      </c>
      <c r="Q108" s="6">
        <v>231</v>
      </c>
      <c r="R108" s="5">
        <f>SUM(Tablo1[[#This Row],[wp_win]:[bp_lose]])</f>
        <v>1573</v>
      </c>
      <c r="S108" s="7">
        <f>(SUM(Tablo1[[#This Row],[wp_win]],Tablo1[[#This Row],[wp_win]]))/Tablo1[[#This Row],[total_games]]</f>
        <v>0.52892561983471076</v>
      </c>
      <c r="T108" s="7">
        <f>(SUM(Tablo1[[#This Row],[wp_lose]],Tablo1[[#This Row],[wp_lose]]))/Tablo1[[#This Row],[total_games]]</f>
        <v>0.22377622377622378</v>
      </c>
      <c r="U108" s="7">
        <f>(SUM(Tablo1[[#This Row],[bp_draw]],Tablo1[[#This Row],[wp_draw]]))/Tablo1[[#This Row],[total_games]]</f>
        <v>0.2638270820089002</v>
      </c>
      <c r="V108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0.87233799145968716</v>
      </c>
    </row>
    <row r="109" spans="1:22" x14ac:dyDescent="0.25">
      <c r="A109" s="2" t="s">
        <v>117</v>
      </c>
      <c r="B109" s="5" t="s">
        <v>37</v>
      </c>
      <c r="C109" s="5" t="s">
        <v>58</v>
      </c>
      <c r="D109" s="5">
        <v>2700</v>
      </c>
      <c r="E109" s="5">
        <v>2618</v>
      </c>
      <c r="F109" s="5">
        <v>2649</v>
      </c>
      <c r="G109" s="5" t="str">
        <f>IF((MAX(D109:F109)) = D109, D$1, IF((MAX(D109:F109)) = E109, E$1, F$1))</f>
        <v>standard</v>
      </c>
      <c r="H109" s="5" t="str">
        <f>IF((MIN(D109:F109)) = D109, D$1, IF((MIN(D109:F109)) = E109, E$1, F$1))</f>
        <v>rapid</v>
      </c>
      <c r="I109" s="5" t="s">
        <v>55</v>
      </c>
      <c r="J109" s="6">
        <v>22</v>
      </c>
      <c r="K109" s="5" t="s">
        <v>103</v>
      </c>
      <c r="L109" s="5">
        <v>414</v>
      </c>
      <c r="M109" s="5">
        <v>240</v>
      </c>
      <c r="N109" s="5">
        <v>122</v>
      </c>
      <c r="O109" s="5">
        <v>358</v>
      </c>
      <c r="P109" s="5">
        <v>295</v>
      </c>
      <c r="Q109" s="5">
        <v>141</v>
      </c>
      <c r="R109" s="5">
        <f>SUM(Tablo1[[#This Row],[wp_win]:[bp_lose]])</f>
        <v>1570</v>
      </c>
      <c r="S109" s="7">
        <f>(SUM(Tablo1[[#This Row],[wp_win]],Tablo1[[#This Row],[wp_win]]))/Tablo1[[#This Row],[total_games]]</f>
        <v>0.52738853503184713</v>
      </c>
      <c r="T109" s="7">
        <f>(SUM(Tablo1[[#This Row],[wp_lose]],Tablo1[[#This Row],[wp_lose]]))/Tablo1[[#This Row],[total_games]]</f>
        <v>0.1554140127388535</v>
      </c>
      <c r="U109" s="7">
        <f>(SUM(Tablo1[[#This Row],[bp_draw]],Tablo1[[#This Row],[wp_draw]]))/Tablo1[[#This Row],[total_games]]</f>
        <v>0.34076433121019106</v>
      </c>
      <c r="V109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0.92516910536891861</v>
      </c>
    </row>
    <row r="110" spans="1:22" x14ac:dyDescent="0.25">
      <c r="A110" s="2" t="s">
        <v>156</v>
      </c>
      <c r="B110" s="5" t="s">
        <v>157</v>
      </c>
      <c r="C110" s="5" t="s">
        <v>57</v>
      </c>
      <c r="D110" s="5">
        <v>2586</v>
      </c>
      <c r="E110" s="5">
        <v>2593</v>
      </c>
      <c r="F110" s="5">
        <v>2516</v>
      </c>
      <c r="G110" s="5" t="str">
        <f>IF((MAX(D110:F110)) = D110, D$1, IF((MAX(D110:F110)) = E110, E$1, F$1))</f>
        <v>rapid</v>
      </c>
      <c r="H110" s="5" t="str">
        <f>IF((MIN(D110:F110)) = D110, D$1, IF((MIN(D110:F110)) = E110, E$1, F$1))</f>
        <v>blitz</v>
      </c>
      <c r="I110" s="5" t="s">
        <v>55</v>
      </c>
      <c r="J110" s="6">
        <v>23</v>
      </c>
      <c r="K110" s="5" t="s">
        <v>102</v>
      </c>
      <c r="L110" s="5">
        <v>281</v>
      </c>
      <c r="M110" s="5">
        <v>192</v>
      </c>
      <c r="N110" s="5">
        <v>67</v>
      </c>
      <c r="O110" s="5">
        <v>236</v>
      </c>
      <c r="P110" s="5">
        <v>195</v>
      </c>
      <c r="Q110" s="5">
        <v>95</v>
      </c>
      <c r="R110" s="5">
        <f>SUM(Tablo1[[#This Row],[wp_win]:[bp_lose]])</f>
        <v>1066</v>
      </c>
      <c r="S110" s="7">
        <f>(SUM(Tablo1[[#This Row],[wp_win]],Tablo1[[#This Row],[wp_win]]))/Tablo1[[#This Row],[total_games]]</f>
        <v>0.5272045028142589</v>
      </c>
      <c r="T110" s="7">
        <f>(SUM(Tablo1[[#This Row],[wp_lose]],Tablo1[[#This Row],[wp_lose]]))/Tablo1[[#This Row],[total_games]]</f>
        <v>0.12570356472795496</v>
      </c>
      <c r="U110" s="7">
        <f>(SUM(Tablo1[[#This Row],[bp_draw]],Tablo1[[#This Row],[wp_draw]]))/Tablo1[[#This Row],[total_games]]</f>
        <v>0.3630393996247655</v>
      </c>
      <c r="V110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0.9081602807838548</v>
      </c>
    </row>
    <row r="111" spans="1:22" x14ac:dyDescent="0.25">
      <c r="A111" s="3" t="s">
        <v>256</v>
      </c>
      <c r="B111" s="6" t="s">
        <v>246</v>
      </c>
      <c r="C111" s="5" t="s">
        <v>59</v>
      </c>
      <c r="D111" s="5">
        <v>2318</v>
      </c>
      <c r="E111" s="5">
        <v>2274</v>
      </c>
      <c r="F111" s="5">
        <v>2207</v>
      </c>
      <c r="G111" s="5" t="str">
        <f>IF((MAX(D111:F111)) = D111, D$1, IF((MAX(D111:F111)) = E111, E$1, F$1))</f>
        <v>standard</v>
      </c>
      <c r="H111" s="5" t="str">
        <f>IF((MIN(D111:F111)) = D111, D$1, IF((MIN(D111:F111)) = E111, E$1, F$1))</f>
        <v>blitz</v>
      </c>
      <c r="I111" s="5" t="s">
        <v>54</v>
      </c>
      <c r="J111" s="6">
        <v>21</v>
      </c>
      <c r="K111" s="5" t="s">
        <v>102</v>
      </c>
      <c r="L111" s="5">
        <v>155</v>
      </c>
      <c r="M111" s="5">
        <v>85</v>
      </c>
      <c r="N111" s="5">
        <v>69</v>
      </c>
      <c r="O111" s="5">
        <v>157</v>
      </c>
      <c r="P111" s="5">
        <v>49</v>
      </c>
      <c r="Q111" s="5">
        <v>81</v>
      </c>
      <c r="R111" s="5">
        <f>SUM(Tablo1[[#This Row],[wp_win]:[bp_lose]])</f>
        <v>596</v>
      </c>
      <c r="S111" s="7">
        <f>(SUM(Tablo1[[#This Row],[wp_win]],Tablo1[[#This Row],[wp_win]]))/Tablo1[[#This Row],[total_games]]</f>
        <v>0.52013422818791943</v>
      </c>
      <c r="T111" s="7">
        <f>(SUM(Tablo1[[#This Row],[wp_lose]],Tablo1[[#This Row],[wp_lose]]))/Tablo1[[#This Row],[total_games]]</f>
        <v>0.23154362416107382</v>
      </c>
      <c r="U111" s="7">
        <f>(SUM(Tablo1[[#This Row],[bp_draw]],Tablo1[[#This Row],[wp_draw]]))/Tablo1[[#This Row],[total_games]]</f>
        <v>0.22483221476510068</v>
      </c>
      <c r="V111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0.98943236448639349</v>
      </c>
    </row>
    <row r="112" spans="1:22" x14ac:dyDescent="0.25">
      <c r="A112" s="3" t="s">
        <v>30</v>
      </c>
      <c r="B112" s="6" t="s">
        <v>31</v>
      </c>
      <c r="C112" s="6" t="s">
        <v>58</v>
      </c>
      <c r="D112" s="5">
        <v>2449</v>
      </c>
      <c r="E112" s="5">
        <v>2348</v>
      </c>
      <c r="F112" s="5">
        <v>2396</v>
      </c>
      <c r="G112" s="5" t="str">
        <f>IF((MAX(D112:F112)) = D112, D$1, IF((MAX(D112:F112)) = E112, E$1, F$1))</f>
        <v>standard</v>
      </c>
      <c r="H112" s="5" t="str">
        <f>IF((MIN(D112:F112)) = D112, D$1, IF((MIN(D112:F112)) = E112, E$1, F$1))</f>
        <v>rapid</v>
      </c>
      <c r="I112" s="5" t="s">
        <v>54</v>
      </c>
      <c r="J112" s="5">
        <v>23</v>
      </c>
      <c r="K112" s="5" t="s">
        <v>101</v>
      </c>
      <c r="L112" s="6">
        <v>293</v>
      </c>
      <c r="M112" s="6">
        <v>132</v>
      </c>
      <c r="N112" s="6">
        <v>154</v>
      </c>
      <c r="O112" s="6">
        <v>232</v>
      </c>
      <c r="P112" s="6">
        <v>125</v>
      </c>
      <c r="Q112" s="6">
        <v>191</v>
      </c>
      <c r="R112" s="5">
        <f>SUM(Tablo1[[#This Row],[wp_win]:[bp_lose]])</f>
        <v>1127</v>
      </c>
      <c r="S112" s="7">
        <f>(SUM(Tablo1[[#This Row],[wp_win]],Tablo1[[#This Row],[wp_win]]))/Tablo1[[#This Row],[total_games]]</f>
        <v>0.51996450754214729</v>
      </c>
      <c r="T112" s="7">
        <f>(SUM(Tablo1[[#This Row],[wp_lose]],Tablo1[[#This Row],[wp_lose]]))/Tablo1[[#This Row],[total_games]]</f>
        <v>0.27329192546583853</v>
      </c>
      <c r="U112" s="7">
        <f>(SUM(Tablo1[[#This Row],[bp_draw]],Tablo1[[#This Row],[wp_draw]]))/Tablo1[[#This Row],[total_games]]</f>
        <v>0.22803904170363798</v>
      </c>
      <c r="V112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0.86674003212492123</v>
      </c>
    </row>
    <row r="113" spans="1:22" x14ac:dyDescent="0.25">
      <c r="A113" s="3" t="s">
        <v>147</v>
      </c>
      <c r="B113" s="6" t="s">
        <v>35</v>
      </c>
      <c r="C113" s="5" t="s">
        <v>57</v>
      </c>
      <c r="D113" s="5">
        <v>2651</v>
      </c>
      <c r="E113" s="5">
        <v>2508</v>
      </c>
      <c r="F113" s="5">
        <v>2508</v>
      </c>
      <c r="G113" s="5" t="str">
        <f>IF((MAX(D113:F113)) = D113, D$1, IF((MAX(D113:F113)) = E113, E$1, F$1))</f>
        <v>standard</v>
      </c>
      <c r="H113" s="5" t="str">
        <f>IF((MIN(D113:F113)) = D113, D$1, IF((MIN(D113:F113)) = E113, E$1, F$1))</f>
        <v>rapid</v>
      </c>
      <c r="I113" s="5" t="s">
        <v>55</v>
      </c>
      <c r="J113" s="6">
        <v>20</v>
      </c>
      <c r="K113" s="5" t="s">
        <v>102</v>
      </c>
      <c r="L113" s="5">
        <v>315</v>
      </c>
      <c r="M113" s="5">
        <v>178</v>
      </c>
      <c r="N113" s="5">
        <v>128</v>
      </c>
      <c r="O113" s="5">
        <v>233</v>
      </c>
      <c r="P113" s="5">
        <v>190</v>
      </c>
      <c r="Q113" s="5">
        <v>171</v>
      </c>
      <c r="R113" s="5">
        <f>SUM(Tablo1[[#This Row],[wp_win]:[bp_lose]])</f>
        <v>1215</v>
      </c>
      <c r="S113" s="7">
        <f>(SUM(Tablo1[[#This Row],[wp_win]],Tablo1[[#This Row],[wp_win]]))/Tablo1[[#This Row],[total_games]]</f>
        <v>0.51851851851851849</v>
      </c>
      <c r="T113" s="7">
        <f>(SUM(Tablo1[[#This Row],[wp_lose]],Tablo1[[#This Row],[wp_lose]]))/Tablo1[[#This Row],[total_games]]</f>
        <v>0.21069958847736625</v>
      </c>
      <c r="U113" s="7">
        <f>(SUM(Tablo1[[#This Row],[bp_draw]],Tablo1[[#This Row],[wp_draw]]))/Tablo1[[#This Row],[total_games]]</f>
        <v>0.30288065843621398</v>
      </c>
      <c r="V113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0.84878487848784889</v>
      </c>
    </row>
    <row r="114" spans="1:22" x14ac:dyDescent="0.25">
      <c r="A114" s="3" t="s">
        <v>25</v>
      </c>
      <c r="B114" s="6" t="s">
        <v>26</v>
      </c>
      <c r="C114" s="6" t="s">
        <v>59</v>
      </c>
      <c r="D114" s="5">
        <v>2490</v>
      </c>
      <c r="E114" s="5">
        <v>2395</v>
      </c>
      <c r="F114" s="5">
        <v>2417</v>
      </c>
      <c r="G114" s="5" t="str">
        <f>IF((MAX(D114:F114)) = D114, D$1, IF((MAX(D114:F114)) = E114, E$1, F$1))</f>
        <v>standard</v>
      </c>
      <c r="H114" s="5" t="str">
        <f>IF((MIN(D114:F114)) = D114, D$1, IF((MIN(D114:F114)) = E114, E$1, F$1))</f>
        <v>rapid</v>
      </c>
      <c r="I114" s="5" t="s">
        <v>54</v>
      </c>
      <c r="J114" s="5">
        <v>26</v>
      </c>
      <c r="K114" s="5" t="s">
        <v>102</v>
      </c>
      <c r="L114" s="6">
        <v>402</v>
      </c>
      <c r="M114" s="6">
        <v>223</v>
      </c>
      <c r="N114" s="6">
        <v>156</v>
      </c>
      <c r="O114" s="6">
        <v>377</v>
      </c>
      <c r="P114" s="6">
        <v>214</v>
      </c>
      <c r="Q114" s="6">
        <v>181</v>
      </c>
      <c r="R114" s="5">
        <f>SUM(Tablo1[[#This Row],[wp_win]:[bp_lose]])</f>
        <v>1553</v>
      </c>
      <c r="S114" s="7">
        <f>(SUM(Tablo1[[#This Row],[wp_win]],Tablo1[[#This Row],[wp_win]]))/Tablo1[[#This Row],[total_games]]</f>
        <v>0.51770766258853829</v>
      </c>
      <c r="T114" s="7">
        <f>(SUM(Tablo1[[#This Row],[wp_lose]],Tablo1[[#This Row],[wp_lose]]))/Tablo1[[#This Row],[total_games]]</f>
        <v>0.20090148100450742</v>
      </c>
      <c r="U114" s="7">
        <f>(SUM(Tablo1[[#This Row],[bp_draw]],Tablo1[[#This Row],[wp_draw]]))/Tablo1[[#This Row],[total_games]]</f>
        <v>0.28139085640695427</v>
      </c>
      <c r="V114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0.95353941002265274</v>
      </c>
    </row>
    <row r="115" spans="1:22" x14ac:dyDescent="0.25">
      <c r="A115" s="2" t="s">
        <v>139</v>
      </c>
      <c r="B115" s="5" t="s">
        <v>19</v>
      </c>
      <c r="C115" s="5" t="s">
        <v>58</v>
      </c>
      <c r="D115" s="5">
        <v>2607</v>
      </c>
      <c r="E115" s="5">
        <v>2608</v>
      </c>
      <c r="F115" s="5">
        <v>2657</v>
      </c>
      <c r="G115" s="5" t="str">
        <f>IF((MAX(D115:F115)) = D115, D$1, IF((MAX(D115:F115)) = E115, E$1, F$1))</f>
        <v>blitz</v>
      </c>
      <c r="H115" s="5" t="str">
        <f>IF((MIN(D115:F115)) = D115, D$1, IF((MIN(D115:F115)) = E115, E$1, F$1))</f>
        <v>standard</v>
      </c>
      <c r="I115" s="5" t="s">
        <v>55</v>
      </c>
      <c r="J115" s="6">
        <v>28</v>
      </c>
      <c r="K115" s="5" t="s">
        <v>102</v>
      </c>
      <c r="L115" s="5">
        <v>442</v>
      </c>
      <c r="M115" s="5">
        <v>277</v>
      </c>
      <c r="N115" s="5">
        <v>147</v>
      </c>
      <c r="O115" s="5">
        <v>364</v>
      </c>
      <c r="P115" s="5">
        <v>303</v>
      </c>
      <c r="Q115" s="5">
        <v>176</v>
      </c>
      <c r="R115" s="5">
        <f>SUM(Tablo1[[#This Row],[wp_win]:[bp_lose]])</f>
        <v>1709</v>
      </c>
      <c r="S115" s="7">
        <f>(SUM(Tablo1[[#This Row],[wp_win]],Tablo1[[#This Row],[wp_win]]))/Tablo1[[#This Row],[total_games]]</f>
        <v>0.51726155646576943</v>
      </c>
      <c r="T115" s="7">
        <f>(SUM(Tablo1[[#This Row],[wp_lose]],Tablo1[[#This Row],[wp_lose]]))/Tablo1[[#This Row],[total_games]]</f>
        <v>0.17203042715038033</v>
      </c>
      <c r="U115" s="7">
        <f>(SUM(Tablo1[[#This Row],[bp_draw]],Tablo1[[#This Row],[wp_draw]]))/Tablo1[[#This Row],[total_games]]</f>
        <v>0.33937975424224692</v>
      </c>
      <c r="V115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0.91225607245359519</v>
      </c>
    </row>
    <row r="116" spans="1:22" x14ac:dyDescent="0.25">
      <c r="A116" s="3" t="s">
        <v>125</v>
      </c>
      <c r="B116" s="6" t="s">
        <v>83</v>
      </c>
      <c r="C116" s="5" t="s">
        <v>58</v>
      </c>
      <c r="D116" s="5">
        <v>2664</v>
      </c>
      <c r="E116" s="5">
        <v>2590</v>
      </c>
      <c r="F116" s="5">
        <v>2542</v>
      </c>
      <c r="G116" s="5" t="str">
        <f>IF((MAX(D116:F116)) = D116, D$1, IF((MAX(D116:F116)) = E116, E$1, F$1))</f>
        <v>standard</v>
      </c>
      <c r="H116" s="5" t="str">
        <f>IF((MIN(D116:F116)) = D116, D$1, IF((MIN(D116:F116)) = E116, E$1, F$1))</f>
        <v>blitz</v>
      </c>
      <c r="I116" s="5" t="s">
        <v>55</v>
      </c>
      <c r="J116" s="6">
        <v>25</v>
      </c>
      <c r="K116" s="5" t="s">
        <v>103</v>
      </c>
      <c r="L116" s="5">
        <v>731</v>
      </c>
      <c r="M116" s="5">
        <v>454</v>
      </c>
      <c r="N116" s="5">
        <v>241</v>
      </c>
      <c r="O116" s="5">
        <v>631</v>
      </c>
      <c r="P116" s="5">
        <v>453</v>
      </c>
      <c r="Q116" s="5">
        <v>319</v>
      </c>
      <c r="R116" s="5">
        <f>SUM(Tablo1[[#This Row],[wp_win]:[bp_lose]])</f>
        <v>2829</v>
      </c>
      <c r="S116" s="7">
        <f>(SUM(Tablo1[[#This Row],[wp_win]],Tablo1[[#This Row],[wp_win]]))/Tablo1[[#This Row],[total_games]]</f>
        <v>0.51679038529515731</v>
      </c>
      <c r="T116" s="7">
        <f>(SUM(Tablo1[[#This Row],[wp_lose]],Tablo1[[#This Row],[wp_lose]]))/Tablo1[[#This Row],[total_games]]</f>
        <v>0.17037822552138565</v>
      </c>
      <c r="U116" s="7">
        <f>(SUM(Tablo1[[#This Row],[bp_draw]],Tablo1[[#This Row],[wp_draw]]))/Tablo1[[#This Row],[total_games]]</f>
        <v>0.32060798868858253</v>
      </c>
      <c r="V116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0.90976761696156616</v>
      </c>
    </row>
    <row r="117" spans="1:22" x14ac:dyDescent="0.25">
      <c r="A117" s="3" t="s">
        <v>118</v>
      </c>
      <c r="B117" s="6" t="s">
        <v>119</v>
      </c>
      <c r="C117" s="5" t="s">
        <v>58</v>
      </c>
      <c r="D117" s="5">
        <v>2690</v>
      </c>
      <c r="E117" s="5">
        <v>2635</v>
      </c>
      <c r="F117" s="5">
        <v>2618</v>
      </c>
      <c r="G117" s="5" t="str">
        <f>IF((MAX(D117:F117)) = D117, D$1, IF((MAX(D117:F117)) = E117, E$1, F$1))</f>
        <v>standard</v>
      </c>
      <c r="H117" s="5" t="str">
        <f>IF((MIN(D117:F117)) = D117, D$1, IF((MIN(D117:F117)) = E117, E$1, F$1))</f>
        <v>blitz</v>
      </c>
      <c r="I117" s="5" t="s">
        <v>55</v>
      </c>
      <c r="J117" s="6">
        <v>28</v>
      </c>
      <c r="K117" s="5" t="s">
        <v>103</v>
      </c>
      <c r="L117" s="5">
        <v>563</v>
      </c>
      <c r="M117" s="5">
        <v>367</v>
      </c>
      <c r="N117" s="5">
        <v>154</v>
      </c>
      <c r="O117" s="5">
        <v>508</v>
      </c>
      <c r="P117" s="5">
        <v>386</v>
      </c>
      <c r="Q117" s="5">
        <v>206</v>
      </c>
      <c r="R117" s="5">
        <f>SUM(Tablo1[[#This Row],[wp_win]:[bp_lose]])</f>
        <v>2184</v>
      </c>
      <c r="S117" s="7">
        <f>(SUM(Tablo1[[#This Row],[wp_win]],Tablo1[[#This Row],[wp_win]]))/Tablo1[[#This Row],[total_games]]</f>
        <v>0.51556776556776551</v>
      </c>
      <c r="T117" s="7">
        <f>(SUM(Tablo1[[#This Row],[wp_lose]],Tablo1[[#This Row],[wp_lose]]))/Tablo1[[#This Row],[total_games]]</f>
        <v>0.14102564102564102</v>
      </c>
      <c r="U117" s="7">
        <f>(SUM(Tablo1[[#This Row],[bp_draw]],Tablo1[[#This Row],[wp_draw]]))/Tablo1[[#This Row],[total_games]]</f>
        <v>0.34478021978021978</v>
      </c>
      <c r="V117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0.92539000182670661</v>
      </c>
    </row>
    <row r="118" spans="1:22" x14ac:dyDescent="0.25">
      <c r="A118" s="2" t="s">
        <v>123</v>
      </c>
      <c r="B118" s="5" t="s">
        <v>19</v>
      </c>
      <c r="C118" s="5" t="s">
        <v>58</v>
      </c>
      <c r="D118" s="5">
        <v>2680</v>
      </c>
      <c r="E118" s="5">
        <v>2661</v>
      </c>
      <c r="F118" s="5">
        <v>2633</v>
      </c>
      <c r="G118" s="5" t="str">
        <f>IF((MAX(D118:F118)) = D118, D$1, IF((MAX(D118:F118)) = E118, E$1, F$1))</f>
        <v>standard</v>
      </c>
      <c r="H118" s="5" t="str">
        <f>IF((MIN(D118:F118)) = D118, D$1, IF((MIN(D118:F118)) = E118, E$1, F$1))</f>
        <v>blitz</v>
      </c>
      <c r="I118" s="5" t="s">
        <v>55</v>
      </c>
      <c r="J118" s="6">
        <v>24</v>
      </c>
      <c r="K118" s="5" t="s">
        <v>103</v>
      </c>
      <c r="L118" s="5">
        <v>494</v>
      </c>
      <c r="M118" s="5">
        <v>288</v>
      </c>
      <c r="N118" s="5">
        <v>192</v>
      </c>
      <c r="O118" s="5">
        <v>393</v>
      </c>
      <c r="P118" s="5">
        <v>321</v>
      </c>
      <c r="Q118" s="5">
        <v>234</v>
      </c>
      <c r="R118" s="5">
        <f>SUM(Tablo1[[#This Row],[wp_win]:[bp_lose]])</f>
        <v>1922</v>
      </c>
      <c r="S118" s="7">
        <f>(SUM(Tablo1[[#This Row],[wp_win]],Tablo1[[#This Row],[wp_win]]))/Tablo1[[#This Row],[total_games]]</f>
        <v>0.51404786680541104</v>
      </c>
      <c r="T118" s="7">
        <f>(SUM(Tablo1[[#This Row],[wp_lose]],Tablo1[[#This Row],[wp_lose]]))/Tablo1[[#This Row],[total_games]]</f>
        <v>0.19979188345473464</v>
      </c>
      <c r="U118" s="7">
        <f>(SUM(Tablo1[[#This Row],[bp_draw]],Tablo1[[#This Row],[wp_draw]]))/Tablo1[[#This Row],[total_games]]</f>
        <v>0.31685744016649325</v>
      </c>
      <c r="V118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0.89134855759692078</v>
      </c>
    </row>
    <row r="119" spans="1:22" x14ac:dyDescent="0.25">
      <c r="A119" s="2" t="s">
        <v>213</v>
      </c>
      <c r="B119" s="5" t="s">
        <v>214</v>
      </c>
      <c r="C119" s="5" t="s">
        <v>58</v>
      </c>
      <c r="D119" s="5">
        <v>2340</v>
      </c>
      <c r="E119" s="5">
        <v>2316</v>
      </c>
      <c r="F119" s="5">
        <v>2295</v>
      </c>
      <c r="G119" s="5" t="str">
        <f>IF((MAX(D119:F119)) = D119, D$1, IF((MAX(D119:F119)) = E119, E$1, F$1))</f>
        <v>standard</v>
      </c>
      <c r="H119" s="5" t="str">
        <f>IF((MIN(D119:F119)) = D119, D$1, IF((MIN(D119:F119)) = E119, E$1, F$1))</f>
        <v>blitz</v>
      </c>
      <c r="I119" s="5" t="s">
        <v>54</v>
      </c>
      <c r="J119" s="6">
        <v>29</v>
      </c>
      <c r="K119" s="5" t="s">
        <v>102</v>
      </c>
      <c r="L119" s="5">
        <v>333</v>
      </c>
      <c r="M119" s="5">
        <v>163</v>
      </c>
      <c r="N119" s="5">
        <v>146</v>
      </c>
      <c r="O119" s="5">
        <v>292</v>
      </c>
      <c r="P119" s="5">
        <v>160</v>
      </c>
      <c r="Q119" s="5">
        <v>202</v>
      </c>
      <c r="R119" s="5">
        <f>SUM(Tablo1[[#This Row],[wp_win]:[bp_lose]])</f>
        <v>1296</v>
      </c>
      <c r="S119" s="7">
        <f>(SUM(Tablo1[[#This Row],[wp_win]],Tablo1[[#This Row],[wp_win]]))/Tablo1[[#This Row],[total_games]]</f>
        <v>0.51388888888888884</v>
      </c>
      <c r="T119" s="7">
        <f>(SUM(Tablo1[[#This Row],[wp_lose]],Tablo1[[#This Row],[wp_lose]]))/Tablo1[[#This Row],[total_games]]</f>
        <v>0.22530864197530864</v>
      </c>
      <c r="U119" s="7">
        <f>(SUM(Tablo1[[#This Row],[bp_draw]],Tablo1[[#This Row],[wp_draw]]))/Tablo1[[#This Row],[total_games]]</f>
        <v>0.24922839506172839</v>
      </c>
      <c r="V119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0.88099954626442822</v>
      </c>
    </row>
    <row r="120" spans="1:22" x14ac:dyDescent="0.25">
      <c r="A120" s="3" t="s">
        <v>47</v>
      </c>
      <c r="B120" s="6" t="s">
        <v>35</v>
      </c>
      <c r="C120" s="6" t="s">
        <v>57</v>
      </c>
      <c r="D120" s="5">
        <v>2692</v>
      </c>
      <c r="E120" s="5">
        <v>2727</v>
      </c>
      <c r="F120" s="5">
        <v>2726</v>
      </c>
      <c r="G120" s="5" t="str">
        <f>IF((MAX(D120:F120)) = D120, D$1, IF((MAX(D120:F120)) = E120, E$1, F$1))</f>
        <v>rapid</v>
      </c>
      <c r="H120" s="5" t="str">
        <f>IF((MIN(D120:F120)) = D120, D$1, IF((MIN(D120:F120)) = E120, E$1, F$1))</f>
        <v>standard</v>
      </c>
      <c r="I120" s="5" t="s">
        <v>55</v>
      </c>
      <c r="J120" s="5">
        <v>23</v>
      </c>
      <c r="K120" s="5" t="s">
        <v>102</v>
      </c>
      <c r="L120" s="6">
        <v>356</v>
      </c>
      <c r="M120" s="6">
        <v>260</v>
      </c>
      <c r="N120" s="6">
        <v>90</v>
      </c>
      <c r="O120" s="6">
        <v>292</v>
      </c>
      <c r="P120" s="6">
        <v>258</v>
      </c>
      <c r="Q120" s="6">
        <v>130</v>
      </c>
      <c r="R120" s="5">
        <f>SUM(Tablo1[[#This Row],[wp_win]:[bp_lose]])</f>
        <v>1386</v>
      </c>
      <c r="S120" s="7">
        <f>(SUM(Tablo1[[#This Row],[wp_win]],Tablo1[[#This Row],[wp_win]]))/Tablo1[[#This Row],[total_games]]</f>
        <v>0.51370851370851367</v>
      </c>
      <c r="T120" s="7">
        <f>(SUM(Tablo1[[#This Row],[wp_lose]],Tablo1[[#This Row],[wp_lose]]))/Tablo1[[#This Row],[total_games]]</f>
        <v>0.12987012987012986</v>
      </c>
      <c r="U120" s="7">
        <f>(SUM(Tablo1[[#This Row],[bp_draw]],Tablo1[[#This Row],[wp_draw]]))/Tablo1[[#This Row],[total_games]]</f>
        <v>0.37373737373737376</v>
      </c>
      <c r="V120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0.8993766642459452</v>
      </c>
    </row>
    <row r="121" spans="1:22" x14ac:dyDescent="0.25">
      <c r="A121" s="2" t="s">
        <v>158</v>
      </c>
      <c r="B121" s="5" t="s">
        <v>159</v>
      </c>
      <c r="C121" s="5" t="s">
        <v>57</v>
      </c>
      <c r="D121" s="5">
        <v>2575</v>
      </c>
      <c r="E121" s="5">
        <v>2473</v>
      </c>
      <c r="F121" s="5">
        <v>2543</v>
      </c>
      <c r="G121" s="5" t="str">
        <f>IF((MAX(D121:F121)) = D121, D$1, IF((MAX(D121:F121)) = E121, E$1, F$1))</f>
        <v>standard</v>
      </c>
      <c r="H121" s="5" t="str">
        <f>IF((MIN(D121:F121)) = D121, D$1, IF((MIN(D121:F121)) = E121, E$1, F$1))</f>
        <v>rapid</v>
      </c>
      <c r="I121" s="5" t="s">
        <v>55</v>
      </c>
      <c r="J121" s="6">
        <v>26</v>
      </c>
      <c r="K121" s="5" t="s">
        <v>101</v>
      </c>
      <c r="L121" s="5">
        <v>263</v>
      </c>
      <c r="M121" s="5">
        <v>185</v>
      </c>
      <c r="N121" s="5">
        <v>69</v>
      </c>
      <c r="O121" s="5">
        <v>221</v>
      </c>
      <c r="P121" s="5">
        <v>160</v>
      </c>
      <c r="Q121" s="5">
        <v>126</v>
      </c>
      <c r="R121" s="5">
        <f>SUM(Tablo1[[#This Row],[wp_win]:[bp_lose]])</f>
        <v>1024</v>
      </c>
      <c r="S121" s="7">
        <f>(SUM(Tablo1[[#This Row],[wp_win]],Tablo1[[#This Row],[wp_win]]))/Tablo1[[#This Row],[total_games]]</f>
        <v>0.513671875</v>
      </c>
      <c r="T121" s="7">
        <f>(SUM(Tablo1[[#This Row],[wp_lose]],Tablo1[[#This Row],[wp_lose]]))/Tablo1[[#This Row],[total_games]]</f>
        <v>0.134765625</v>
      </c>
      <c r="U121" s="7">
        <f>(SUM(Tablo1[[#This Row],[bp_draw]],Tablo1[[#This Row],[wp_draw]]))/Tablo1[[#This Row],[total_games]]</f>
        <v>0.3369140625</v>
      </c>
      <c r="V121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0.86339489065876607</v>
      </c>
    </row>
    <row r="122" spans="1:22" x14ac:dyDescent="0.25">
      <c r="A122" s="2" t="s">
        <v>255</v>
      </c>
      <c r="B122" s="5" t="s">
        <v>14</v>
      </c>
      <c r="C122" s="5" t="s">
        <v>59</v>
      </c>
      <c r="D122" s="5">
        <v>2329</v>
      </c>
      <c r="E122" s="5">
        <v>2226</v>
      </c>
      <c r="F122" s="5">
        <v>2268</v>
      </c>
      <c r="G122" s="5" t="str">
        <f>IF((MAX(D122:F122)) = D122, D$1, IF((MAX(D122:F122)) = E122, E$1, F$1))</f>
        <v>standard</v>
      </c>
      <c r="H122" s="5" t="str">
        <f>IF((MIN(D122:F122)) = D122, D$1, IF((MIN(D122:F122)) = E122, E$1, F$1))</f>
        <v>rapid</v>
      </c>
      <c r="I122" s="5" t="s">
        <v>54</v>
      </c>
      <c r="J122" s="6">
        <v>21</v>
      </c>
      <c r="K122" s="5" t="s">
        <v>102</v>
      </c>
      <c r="L122" s="5">
        <v>346</v>
      </c>
      <c r="M122" s="5">
        <v>144</v>
      </c>
      <c r="N122" s="5">
        <v>189</v>
      </c>
      <c r="O122" s="5">
        <v>305</v>
      </c>
      <c r="P122" s="5">
        <v>142</v>
      </c>
      <c r="Q122" s="5">
        <v>226</v>
      </c>
      <c r="R122" s="5">
        <f>SUM(Tablo1[[#This Row],[wp_win]:[bp_lose]])</f>
        <v>1352</v>
      </c>
      <c r="S122" s="7">
        <f>(SUM(Tablo1[[#This Row],[wp_win]],Tablo1[[#This Row],[wp_win]]))/Tablo1[[#This Row],[total_games]]</f>
        <v>0.51183431952662717</v>
      </c>
      <c r="T122" s="7">
        <f>(SUM(Tablo1[[#This Row],[wp_lose]],Tablo1[[#This Row],[wp_lose]]))/Tablo1[[#This Row],[total_games]]</f>
        <v>0.27958579881656803</v>
      </c>
      <c r="U122" s="7">
        <f>(SUM(Tablo1[[#This Row],[bp_draw]],Tablo1[[#This Row],[wp_draw]]))/Tablo1[[#This Row],[total_games]]</f>
        <v>0.21153846153846154</v>
      </c>
      <c r="V122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0.90754103955011123</v>
      </c>
    </row>
    <row r="123" spans="1:22" x14ac:dyDescent="0.25">
      <c r="A123" s="2" t="s">
        <v>235</v>
      </c>
      <c r="B123" s="5" t="s">
        <v>236</v>
      </c>
      <c r="C123" s="5" t="s">
        <v>57</v>
      </c>
      <c r="D123" s="5">
        <v>2196</v>
      </c>
      <c r="E123" s="5">
        <v>2057</v>
      </c>
      <c r="F123" s="5">
        <v>2096</v>
      </c>
      <c r="G123" s="5" t="str">
        <f>IF((MAX(D123:F123)) = D123, D$1, IF((MAX(D123:F123)) = E123, E$1, F$1))</f>
        <v>standard</v>
      </c>
      <c r="H123" s="5" t="str">
        <f>IF((MIN(D123:F123)) = D123, D$1, IF((MIN(D123:F123)) = E123, E$1, F$1))</f>
        <v>rapid</v>
      </c>
      <c r="I123" s="5" t="s">
        <v>54</v>
      </c>
      <c r="J123" s="6">
        <v>25</v>
      </c>
      <c r="K123" s="5" t="s">
        <v>102</v>
      </c>
      <c r="L123" s="5">
        <v>182</v>
      </c>
      <c r="M123" s="5">
        <v>84</v>
      </c>
      <c r="N123" s="5">
        <v>90</v>
      </c>
      <c r="O123" s="5">
        <v>174</v>
      </c>
      <c r="P123" s="5">
        <v>63</v>
      </c>
      <c r="Q123" s="5">
        <v>122</v>
      </c>
      <c r="R123" s="5">
        <f>SUM(Tablo1[[#This Row],[wp_win]:[bp_lose]])</f>
        <v>715</v>
      </c>
      <c r="S123" s="7">
        <f>(SUM(Tablo1[[#This Row],[wp_win]],Tablo1[[#This Row],[wp_win]]))/Tablo1[[#This Row],[total_games]]</f>
        <v>0.50909090909090904</v>
      </c>
      <c r="T123" s="7">
        <f>(SUM(Tablo1[[#This Row],[wp_lose]],Tablo1[[#This Row],[wp_lose]]))/Tablo1[[#This Row],[total_games]]</f>
        <v>0.25174825174825177</v>
      </c>
      <c r="U123" s="7">
        <f>(SUM(Tablo1[[#This Row],[bp_draw]],Tablo1[[#This Row],[wp_draw]]))/Tablo1[[#This Row],[total_games]]</f>
        <v>0.20559440559440559</v>
      </c>
      <c r="V123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0.90974432948666939</v>
      </c>
    </row>
    <row r="124" spans="1:22" x14ac:dyDescent="0.25">
      <c r="A124" s="2" t="s">
        <v>228</v>
      </c>
      <c r="B124" s="5" t="s">
        <v>150</v>
      </c>
      <c r="C124" s="5" t="s">
        <v>57</v>
      </c>
      <c r="D124" s="5">
        <v>2099</v>
      </c>
      <c r="E124" s="5">
        <v>2167</v>
      </c>
      <c r="F124" s="5">
        <v>2125</v>
      </c>
      <c r="G124" s="5" t="str">
        <f>IF((MAX(D124:F124)) = D124, D$1, IF((MAX(D124:F124)) = E124, E$1, F$1))</f>
        <v>rapid</v>
      </c>
      <c r="H124" s="5" t="str">
        <f>IF((MIN(D124:F124)) = D124, D$1, IF((MIN(D124:F124)) = E124, E$1, F$1))</f>
        <v>standard</v>
      </c>
      <c r="I124" s="5" t="s">
        <v>54</v>
      </c>
      <c r="J124" s="6">
        <v>30</v>
      </c>
      <c r="K124" s="5" t="s">
        <v>101</v>
      </c>
      <c r="L124" s="5">
        <v>266</v>
      </c>
      <c r="M124" s="5">
        <v>95</v>
      </c>
      <c r="N124" s="5">
        <v>163</v>
      </c>
      <c r="O124" s="5">
        <v>261</v>
      </c>
      <c r="P124" s="5">
        <v>67</v>
      </c>
      <c r="Q124" s="5">
        <v>194</v>
      </c>
      <c r="R124" s="5">
        <f>SUM(Tablo1[[#This Row],[wp_win]:[bp_lose]])</f>
        <v>1046</v>
      </c>
      <c r="S124" s="7">
        <f>(SUM(Tablo1[[#This Row],[wp_win]],Tablo1[[#This Row],[wp_win]]))/Tablo1[[#This Row],[total_games]]</f>
        <v>0.50860420650095606</v>
      </c>
      <c r="T124" s="7">
        <f>(SUM(Tablo1[[#This Row],[wp_lose]],Tablo1[[#This Row],[wp_lose]]))/Tablo1[[#This Row],[total_games]]</f>
        <v>0.31166347992351817</v>
      </c>
      <c r="U124" s="7">
        <f>(SUM(Tablo1[[#This Row],[bp_draw]],Tablo1[[#This Row],[wp_draw]]))/Tablo1[[#This Row],[total_games]]</f>
        <v>0.15487571701720843</v>
      </c>
      <c r="V124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0.94299314988970162</v>
      </c>
    </row>
    <row r="125" spans="1:22" x14ac:dyDescent="0.25">
      <c r="A125" s="2" t="s">
        <v>215</v>
      </c>
      <c r="B125" s="5" t="s">
        <v>121</v>
      </c>
      <c r="C125" s="5" t="s">
        <v>58</v>
      </c>
      <c r="D125" s="5">
        <v>2270</v>
      </c>
      <c r="E125" s="5">
        <v>2237</v>
      </c>
      <c r="F125" s="5">
        <v>2281</v>
      </c>
      <c r="G125" s="5" t="str">
        <f>IF((MAX(D125:F125)) = D125, D$1, IF((MAX(D125:F125)) = E125, E$1, F$1))</f>
        <v>blitz</v>
      </c>
      <c r="H125" s="5" t="str">
        <f>IF((MIN(D125:F125)) = D125, D$1, IF((MIN(D125:F125)) = E125, E$1, F$1))</f>
        <v>rapid</v>
      </c>
      <c r="I125" s="5" t="s">
        <v>54</v>
      </c>
      <c r="J125" s="6">
        <v>26</v>
      </c>
      <c r="K125" s="5" t="s">
        <v>103</v>
      </c>
      <c r="L125" s="5">
        <v>296</v>
      </c>
      <c r="M125" s="5">
        <v>129</v>
      </c>
      <c r="N125" s="5">
        <v>161</v>
      </c>
      <c r="O125" s="5">
        <v>264</v>
      </c>
      <c r="P125" s="5">
        <v>117</v>
      </c>
      <c r="Q125" s="5">
        <v>197</v>
      </c>
      <c r="R125" s="5">
        <f>SUM(Tablo1[[#This Row],[wp_win]:[bp_lose]])</f>
        <v>1164</v>
      </c>
      <c r="S125" s="7">
        <f>(SUM(Tablo1[[#This Row],[wp_win]],Tablo1[[#This Row],[wp_win]]))/Tablo1[[#This Row],[total_games]]</f>
        <v>0.50859106529209619</v>
      </c>
      <c r="T125" s="7">
        <f>(SUM(Tablo1[[#This Row],[wp_lose]],Tablo1[[#This Row],[wp_lose]]))/Tablo1[[#This Row],[total_games]]</f>
        <v>0.2766323024054983</v>
      </c>
      <c r="U125" s="7">
        <f>(SUM(Tablo1[[#This Row],[bp_draw]],Tablo1[[#This Row],[wp_draw]]))/Tablo1[[#This Row],[total_games]]</f>
        <v>0.21134020618556701</v>
      </c>
      <c r="V125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0.90697272626926284</v>
      </c>
    </row>
    <row r="126" spans="1:22" x14ac:dyDescent="0.25">
      <c r="A126" s="2" t="s">
        <v>185</v>
      </c>
      <c r="B126" s="5" t="s">
        <v>22</v>
      </c>
      <c r="C126" s="5" t="s">
        <v>59</v>
      </c>
      <c r="D126" s="5">
        <v>2597</v>
      </c>
      <c r="E126" s="5">
        <v>2644</v>
      </c>
      <c r="F126" s="5">
        <v>2646</v>
      </c>
      <c r="G126" s="5" t="str">
        <f>IF((MAX(D126:F126)) = D126, D$1, IF((MAX(D126:F126)) = E126, E$1, F$1))</f>
        <v>blitz</v>
      </c>
      <c r="H126" s="5" t="str">
        <f>IF((MIN(D126:F126)) = D126, D$1, IF((MIN(D126:F126)) = E126, E$1, F$1))</f>
        <v>standard</v>
      </c>
      <c r="I126" s="5" t="s">
        <v>55</v>
      </c>
      <c r="J126" s="6">
        <v>28</v>
      </c>
      <c r="K126" s="5" t="s">
        <v>102</v>
      </c>
      <c r="L126" s="5">
        <v>385</v>
      </c>
      <c r="M126" s="5">
        <v>270</v>
      </c>
      <c r="N126" s="5">
        <v>112</v>
      </c>
      <c r="O126" s="5">
        <v>272</v>
      </c>
      <c r="P126" s="5">
        <v>313</v>
      </c>
      <c r="Q126" s="5">
        <v>163</v>
      </c>
      <c r="R126" s="5">
        <f>SUM(Tablo1[[#This Row],[wp_win]:[bp_lose]])</f>
        <v>1515</v>
      </c>
      <c r="S126" s="7">
        <f>(SUM(Tablo1[[#This Row],[wp_win]],Tablo1[[#This Row],[wp_win]]))/Tablo1[[#This Row],[total_games]]</f>
        <v>0.5082508250825083</v>
      </c>
      <c r="T126" s="7">
        <f>(SUM(Tablo1[[#This Row],[wp_lose]],Tablo1[[#This Row],[wp_lose]]))/Tablo1[[#This Row],[total_games]]</f>
        <v>0.14785478547854786</v>
      </c>
      <c r="U126" s="7">
        <f>(SUM(Tablo1[[#This Row],[bp_draw]],Tablo1[[#This Row],[wp_draw]]))/Tablo1[[#This Row],[total_games]]</f>
        <v>0.38481848184818485</v>
      </c>
      <c r="V126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0.84496991978609637</v>
      </c>
    </row>
    <row r="127" spans="1:22" x14ac:dyDescent="0.25">
      <c r="A127" s="3" t="s">
        <v>208</v>
      </c>
      <c r="B127" s="6" t="s">
        <v>12</v>
      </c>
      <c r="C127" s="5" t="s">
        <v>58</v>
      </c>
      <c r="D127" s="5">
        <v>2355</v>
      </c>
      <c r="E127" s="5">
        <v>2261</v>
      </c>
      <c r="F127" s="5">
        <v>2250</v>
      </c>
      <c r="G127" s="5" t="str">
        <f>IF((MAX(D127:F127)) = D127, D$1, IF((MAX(D127:F127)) = E127, E$1, F$1))</f>
        <v>standard</v>
      </c>
      <c r="H127" s="5" t="str">
        <f>IF((MIN(D127:F127)) = D127, D$1, IF((MIN(D127:F127)) = E127, E$1, F$1))</f>
        <v>blitz</v>
      </c>
      <c r="I127" s="5" t="s">
        <v>54</v>
      </c>
      <c r="J127" s="6">
        <v>29</v>
      </c>
      <c r="K127" s="5" t="s">
        <v>103</v>
      </c>
      <c r="L127" s="5">
        <v>250</v>
      </c>
      <c r="M127" s="5">
        <v>124</v>
      </c>
      <c r="N127" s="5">
        <v>113</v>
      </c>
      <c r="O127" s="5">
        <v>215</v>
      </c>
      <c r="P127" s="5">
        <v>150</v>
      </c>
      <c r="Q127" s="5">
        <v>137</v>
      </c>
      <c r="R127" s="5">
        <f>SUM(Tablo1[[#This Row],[wp_win]:[bp_lose]])</f>
        <v>989</v>
      </c>
      <c r="S127" s="7">
        <f>(SUM(Tablo1[[#This Row],[wp_win]],Tablo1[[#This Row],[wp_win]]))/Tablo1[[#This Row],[total_games]]</f>
        <v>0.50556117290192115</v>
      </c>
      <c r="T127" s="7">
        <f>(SUM(Tablo1[[#This Row],[wp_lose]],Tablo1[[#This Row],[wp_lose]]))/Tablo1[[#This Row],[total_games]]</f>
        <v>0.22851365015166836</v>
      </c>
      <c r="U127" s="7">
        <f>(SUM(Tablo1[[#This Row],[bp_draw]],Tablo1[[#This Row],[wp_draw]]))/Tablo1[[#This Row],[total_games]]</f>
        <v>0.27704752275025279</v>
      </c>
      <c r="V127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0.90171365818776195</v>
      </c>
    </row>
    <row r="128" spans="1:22" x14ac:dyDescent="0.25">
      <c r="A128" s="3" t="s">
        <v>198</v>
      </c>
      <c r="B128" s="6" t="s">
        <v>10</v>
      </c>
      <c r="C128" s="5" t="s">
        <v>58</v>
      </c>
      <c r="D128" s="5">
        <v>2429</v>
      </c>
      <c r="E128" s="5">
        <v>2310</v>
      </c>
      <c r="F128" s="5">
        <v>2269</v>
      </c>
      <c r="G128" s="5" t="str">
        <f>IF((MAX(D128:F128)) = D128, D$1, IF((MAX(D128:F128)) = E128, E$1, F$1))</f>
        <v>standard</v>
      </c>
      <c r="H128" s="5" t="str">
        <f>IF((MIN(D128:F128)) = D128, D$1, IF((MIN(D128:F128)) = E128, E$1, F$1))</f>
        <v>blitz</v>
      </c>
      <c r="I128" s="5" t="s">
        <v>54</v>
      </c>
      <c r="J128" s="6">
        <v>23</v>
      </c>
      <c r="K128" s="5" t="s">
        <v>101</v>
      </c>
      <c r="L128" s="5">
        <v>396</v>
      </c>
      <c r="M128" s="5">
        <v>233</v>
      </c>
      <c r="N128" s="5">
        <v>159</v>
      </c>
      <c r="O128" s="5">
        <v>328</v>
      </c>
      <c r="P128" s="5">
        <v>249</v>
      </c>
      <c r="Q128" s="5">
        <v>206</v>
      </c>
      <c r="R128" s="5">
        <f>SUM(Tablo1[[#This Row],[wp_win]:[bp_lose]])</f>
        <v>1571</v>
      </c>
      <c r="S128" s="7">
        <f>(SUM(Tablo1[[#This Row],[wp_win]],Tablo1[[#This Row],[wp_win]]))/Tablo1[[#This Row],[total_games]]</f>
        <v>0.50413749204328451</v>
      </c>
      <c r="T128" s="7">
        <f>(SUM(Tablo1[[#This Row],[wp_lose]],Tablo1[[#This Row],[wp_lose]]))/Tablo1[[#This Row],[total_games]]</f>
        <v>0.20241884150222789</v>
      </c>
      <c r="U128" s="7">
        <f>(SUM(Tablo1[[#This Row],[bp_draw]],Tablo1[[#This Row],[wp_draw]]))/Tablo1[[#This Row],[total_games]]</f>
        <v>0.30681094844048379</v>
      </c>
      <c r="V128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0.88856493162632788</v>
      </c>
    </row>
    <row r="129" spans="1:22" x14ac:dyDescent="0.25">
      <c r="A129" s="3" t="s">
        <v>219</v>
      </c>
      <c r="B129" s="6" t="s">
        <v>35</v>
      </c>
      <c r="C129" s="5" t="s">
        <v>57</v>
      </c>
      <c r="D129" s="5">
        <v>2268</v>
      </c>
      <c r="E129" s="5">
        <v>2170</v>
      </c>
      <c r="F129" s="5">
        <v>2170</v>
      </c>
      <c r="G129" s="5" t="str">
        <f>IF((MAX(D129:F129)) = D129, D$1, IF((MAX(D129:F129)) = E129, E$1, F$1))</f>
        <v>standard</v>
      </c>
      <c r="H129" s="5" t="str">
        <f>IF((MIN(D129:F129)) = D129, D$1, IF((MIN(D129:F129)) = E129, E$1, F$1))</f>
        <v>rapid</v>
      </c>
      <c r="I129" s="5" t="s">
        <v>54</v>
      </c>
      <c r="J129" s="6">
        <v>25</v>
      </c>
      <c r="K129" s="5" t="s">
        <v>101</v>
      </c>
      <c r="L129" s="5">
        <v>295</v>
      </c>
      <c r="M129" s="5">
        <v>120</v>
      </c>
      <c r="N129" s="5">
        <v>171</v>
      </c>
      <c r="O129" s="5">
        <v>250</v>
      </c>
      <c r="P129" s="5">
        <v>130</v>
      </c>
      <c r="Q129" s="5">
        <v>205</v>
      </c>
      <c r="R129" s="5">
        <f>SUM(Tablo1[[#This Row],[wp_win]:[bp_lose]])</f>
        <v>1171</v>
      </c>
      <c r="S129" s="7">
        <f>(SUM(Tablo1[[#This Row],[wp_win]],Tablo1[[#This Row],[wp_win]]))/Tablo1[[#This Row],[total_games]]</f>
        <v>0.50384286934244238</v>
      </c>
      <c r="T129" s="7">
        <f>(SUM(Tablo1[[#This Row],[wp_lose]],Tablo1[[#This Row],[wp_lose]]))/Tablo1[[#This Row],[total_games]]</f>
        <v>0.29205807002561912</v>
      </c>
      <c r="U129" s="7">
        <f>(SUM(Tablo1[[#This Row],[bp_draw]],Tablo1[[#This Row],[wp_draw]]))/Tablo1[[#This Row],[total_games]]</f>
        <v>0.2134927412467976</v>
      </c>
      <c r="V129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0.88884073672806063</v>
      </c>
    </row>
    <row r="130" spans="1:22" x14ac:dyDescent="0.25">
      <c r="A130" s="3" t="s">
        <v>36</v>
      </c>
      <c r="B130" s="6" t="s">
        <v>37</v>
      </c>
      <c r="C130" s="6" t="s">
        <v>58</v>
      </c>
      <c r="D130" s="5">
        <v>2745</v>
      </c>
      <c r="E130" s="5">
        <v>2767</v>
      </c>
      <c r="F130" s="5">
        <v>2701</v>
      </c>
      <c r="G130" s="5" t="str">
        <f>IF((MAX(D130:F130)) = D130, D$1, IF((MAX(D130:F130)) = E130, E$1, F$1))</f>
        <v>rapid</v>
      </c>
      <c r="H130" s="5" t="str">
        <f>IF((MIN(D130:F130)) = D130, D$1, IF((MIN(D130:F130)) = E130, E$1, F$1))</f>
        <v>blitz</v>
      </c>
      <c r="I130" s="5" t="s">
        <v>55</v>
      </c>
      <c r="J130" s="5">
        <v>27</v>
      </c>
      <c r="K130" s="5" t="s">
        <v>103</v>
      </c>
      <c r="L130" s="6">
        <v>464</v>
      </c>
      <c r="M130" s="6">
        <v>324</v>
      </c>
      <c r="N130" s="6">
        <v>152</v>
      </c>
      <c r="O130" s="6">
        <v>369</v>
      </c>
      <c r="P130" s="6">
        <v>349</v>
      </c>
      <c r="Q130" s="6">
        <v>193</v>
      </c>
      <c r="R130" s="5">
        <f>SUM(Tablo1[[#This Row],[wp_win]:[bp_lose]])</f>
        <v>1851</v>
      </c>
      <c r="S130" s="7">
        <f>(SUM(Tablo1[[#This Row],[wp_win]],Tablo1[[#This Row],[wp_win]]))/Tablo1[[#This Row],[total_games]]</f>
        <v>0.50135062128579144</v>
      </c>
      <c r="T130" s="7">
        <f>(SUM(Tablo1[[#This Row],[wp_lose]],Tablo1[[#This Row],[wp_lose]]))/Tablo1[[#This Row],[total_games]]</f>
        <v>0.16423554835224202</v>
      </c>
      <c r="U130" s="7">
        <f>(SUM(Tablo1[[#This Row],[bp_draw]],Tablo1[[#This Row],[wp_draw]]))/Tablo1[[#This Row],[total_games]]</f>
        <v>0.3635872501350621</v>
      </c>
      <c r="V130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0.89584874957477478</v>
      </c>
    </row>
    <row r="131" spans="1:22" x14ac:dyDescent="0.25">
      <c r="A131" s="3" t="s">
        <v>262</v>
      </c>
      <c r="B131" s="6" t="s">
        <v>246</v>
      </c>
      <c r="C131" s="5" t="s">
        <v>59</v>
      </c>
      <c r="D131" s="5">
        <v>2254</v>
      </c>
      <c r="E131" s="5">
        <v>2158</v>
      </c>
      <c r="F131" s="5">
        <v>2244</v>
      </c>
      <c r="G131" s="5" t="str">
        <f>IF((MAX(D131:F131)) = D131, D$1, IF((MAX(D131:F131)) = E131, E$1, F$1))</f>
        <v>standard</v>
      </c>
      <c r="H131" s="5" t="str">
        <f>IF((MIN(D131:F131)) = D131, D$1, IF((MIN(D131:F131)) = E131, E$1, F$1))</f>
        <v>rapid</v>
      </c>
      <c r="I131" s="5" t="s">
        <v>54</v>
      </c>
      <c r="J131" s="6">
        <v>29</v>
      </c>
      <c r="K131" s="5" t="s">
        <v>101</v>
      </c>
      <c r="L131" s="5">
        <v>326</v>
      </c>
      <c r="M131" s="5">
        <v>135</v>
      </c>
      <c r="N131" s="5">
        <v>196</v>
      </c>
      <c r="O131" s="5">
        <v>291</v>
      </c>
      <c r="P131" s="5">
        <v>127</v>
      </c>
      <c r="Q131" s="5">
        <v>226</v>
      </c>
      <c r="R131" s="5">
        <f>SUM(Tablo1[[#This Row],[wp_win]:[bp_lose]])</f>
        <v>1301</v>
      </c>
      <c r="S131" s="7">
        <f>(SUM(Tablo1[[#This Row],[wp_win]],Tablo1[[#This Row],[wp_win]]))/Tablo1[[#This Row],[total_games]]</f>
        <v>0.50115295926210612</v>
      </c>
      <c r="T131" s="7">
        <f>(SUM(Tablo1[[#This Row],[wp_lose]],Tablo1[[#This Row],[wp_lose]]))/Tablo1[[#This Row],[total_games]]</f>
        <v>0.30130668716372022</v>
      </c>
      <c r="U131" s="7">
        <f>(SUM(Tablo1[[#This Row],[bp_draw]],Tablo1[[#This Row],[wp_draw]]))/Tablo1[[#This Row],[total_games]]</f>
        <v>0.2013835511145273</v>
      </c>
      <c r="V131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0.91907511029382738</v>
      </c>
    </row>
    <row r="132" spans="1:22" x14ac:dyDescent="0.25">
      <c r="A132" s="3" t="s">
        <v>239</v>
      </c>
      <c r="B132" s="6" t="s">
        <v>150</v>
      </c>
      <c r="C132" s="5" t="s">
        <v>57</v>
      </c>
      <c r="D132" s="5">
        <v>2023</v>
      </c>
      <c r="E132" s="5">
        <v>2020</v>
      </c>
      <c r="F132" s="5">
        <v>2050</v>
      </c>
      <c r="G132" s="5" t="str">
        <f>IF((MAX(D132:F132)) = D132, D$1, IF((MAX(D132:F132)) = E132, E$1, F$1))</f>
        <v>blitz</v>
      </c>
      <c r="H132" s="5" t="str">
        <f>IF((MIN(D132:F132)) = D132, D$1, IF((MIN(D132:F132)) = E132, E$1, F$1))</f>
        <v>rapid</v>
      </c>
      <c r="I132" s="5" t="s">
        <v>54</v>
      </c>
      <c r="J132" s="6">
        <v>25</v>
      </c>
      <c r="K132" s="5" t="s">
        <v>102</v>
      </c>
      <c r="L132" s="5">
        <v>211</v>
      </c>
      <c r="M132" s="5">
        <v>84</v>
      </c>
      <c r="N132" s="5">
        <v>126</v>
      </c>
      <c r="O132" s="5">
        <v>204</v>
      </c>
      <c r="P132" s="5">
        <v>79</v>
      </c>
      <c r="Q132" s="5">
        <v>139</v>
      </c>
      <c r="R132" s="5">
        <f>SUM(Tablo1[[#This Row],[wp_win]:[bp_lose]])</f>
        <v>843</v>
      </c>
      <c r="S132" s="7">
        <f>(SUM(Tablo1[[#This Row],[wp_win]],Tablo1[[#This Row],[wp_win]]))/Tablo1[[#This Row],[total_games]]</f>
        <v>0.50059311981020171</v>
      </c>
      <c r="T132" s="7">
        <f>(SUM(Tablo1[[#This Row],[wp_lose]],Tablo1[[#This Row],[wp_lose]]))/Tablo1[[#This Row],[total_games]]</f>
        <v>0.29893238434163699</v>
      </c>
      <c r="U132" s="7">
        <f>(SUM(Tablo1[[#This Row],[bp_draw]],Tablo1[[#This Row],[wp_draw]]))/Tablo1[[#This Row],[total_games]]</f>
        <v>0.19335705812574139</v>
      </c>
      <c r="V132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0.96016990427664239</v>
      </c>
    </row>
    <row r="133" spans="1:22" x14ac:dyDescent="0.25">
      <c r="A133" s="2" t="s">
        <v>126</v>
      </c>
      <c r="B133" s="5" t="s">
        <v>127</v>
      </c>
      <c r="C133" s="5" t="s">
        <v>58</v>
      </c>
      <c r="D133" s="5">
        <v>2660</v>
      </c>
      <c r="E133" s="5">
        <v>2649</v>
      </c>
      <c r="F133" s="5">
        <v>2573</v>
      </c>
      <c r="G133" s="5" t="str">
        <f>IF((MAX(D133:F133)) = D133, D$1, IF((MAX(D133:F133)) = E133, E$1, F$1))</f>
        <v>standard</v>
      </c>
      <c r="H133" s="5" t="str">
        <f>IF((MIN(D133:F133)) = D133, D$1, IF((MIN(D133:F133)) = E133, E$1, F$1))</f>
        <v>blitz</v>
      </c>
      <c r="I133" s="5" t="s">
        <v>55</v>
      </c>
      <c r="J133" s="6">
        <v>30</v>
      </c>
      <c r="K133" s="5" t="s">
        <v>101</v>
      </c>
      <c r="L133" s="5">
        <v>512</v>
      </c>
      <c r="M133" s="5">
        <v>397</v>
      </c>
      <c r="N133" s="5">
        <v>126</v>
      </c>
      <c r="O133" s="5">
        <v>386</v>
      </c>
      <c r="P133" s="5">
        <v>412</v>
      </c>
      <c r="Q133" s="5">
        <v>214</v>
      </c>
      <c r="R133" s="5">
        <f>SUM(Tablo1[[#This Row],[wp_win]:[bp_lose]])</f>
        <v>2047</v>
      </c>
      <c r="S133" s="7">
        <f>(SUM(Tablo1[[#This Row],[wp_win]],Tablo1[[#This Row],[wp_win]]))/Tablo1[[#This Row],[total_games]]</f>
        <v>0.50024425989252563</v>
      </c>
      <c r="T133" s="7">
        <f>(SUM(Tablo1[[#This Row],[wp_lose]],Tablo1[[#This Row],[wp_lose]]))/Tablo1[[#This Row],[total_games]]</f>
        <v>0.12310698583292623</v>
      </c>
      <c r="U133" s="7">
        <f>(SUM(Tablo1[[#This Row],[bp_draw]],Tablo1[[#This Row],[wp_draw]]))/Tablo1[[#This Row],[total_games]]</f>
        <v>0.39521250610649733</v>
      </c>
      <c r="V133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0.85215277333503925</v>
      </c>
    </row>
    <row r="134" spans="1:22" x14ac:dyDescent="0.25">
      <c r="A134" s="3" t="s">
        <v>252</v>
      </c>
      <c r="B134" s="6" t="s">
        <v>191</v>
      </c>
      <c r="C134" s="5" t="s">
        <v>59</v>
      </c>
      <c r="D134" s="5">
        <v>2351</v>
      </c>
      <c r="E134" s="5">
        <v>2214</v>
      </c>
      <c r="F134" s="5">
        <v>2224</v>
      </c>
      <c r="G134" s="5" t="str">
        <f>IF((MAX(D134:F134)) = D134, D$1, IF((MAX(D134:F134)) = E134, E$1, F$1))</f>
        <v>standard</v>
      </c>
      <c r="H134" s="5" t="str">
        <f>IF((MIN(D134:F134)) = D134, D$1, IF((MIN(D134:F134)) = E134, E$1, F$1))</f>
        <v>rapid</v>
      </c>
      <c r="I134" s="5" t="s">
        <v>54</v>
      </c>
      <c r="J134" s="6">
        <v>30</v>
      </c>
      <c r="K134" s="5" t="s">
        <v>101</v>
      </c>
      <c r="L134" s="5">
        <v>242</v>
      </c>
      <c r="M134" s="5">
        <v>92</v>
      </c>
      <c r="N134" s="5">
        <v>107</v>
      </c>
      <c r="O134" s="5">
        <v>291</v>
      </c>
      <c r="P134" s="5">
        <v>114</v>
      </c>
      <c r="Q134" s="5">
        <v>122</v>
      </c>
      <c r="R134" s="5">
        <f>SUM(Tablo1[[#This Row],[wp_win]:[bp_lose]])</f>
        <v>968</v>
      </c>
      <c r="S134" s="7">
        <f>(SUM(Tablo1[[#This Row],[wp_win]],Tablo1[[#This Row],[wp_win]]))/Tablo1[[#This Row],[total_games]]</f>
        <v>0.5</v>
      </c>
      <c r="T134" s="7">
        <f>(SUM(Tablo1[[#This Row],[wp_lose]],Tablo1[[#This Row],[wp_lose]]))/Tablo1[[#This Row],[total_games]]</f>
        <v>0.22107438016528927</v>
      </c>
      <c r="U134" s="7">
        <f>(SUM(Tablo1[[#This Row],[bp_draw]],Tablo1[[#This Row],[wp_draw]]))/Tablo1[[#This Row],[total_games]]</f>
        <v>0.21280991735537191</v>
      </c>
      <c r="V134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1.0111480075901329</v>
      </c>
    </row>
    <row r="135" spans="1:22" x14ac:dyDescent="0.25">
      <c r="A135" s="2" t="s">
        <v>74</v>
      </c>
      <c r="B135" s="5" t="s">
        <v>35</v>
      </c>
      <c r="C135" s="5" t="s">
        <v>57</v>
      </c>
      <c r="D135" s="5">
        <v>2340</v>
      </c>
      <c r="E135" s="5">
        <v>2285</v>
      </c>
      <c r="F135" s="5">
        <v>2242</v>
      </c>
      <c r="G135" s="5" t="str">
        <f>IF((MAX(D135:F135)) = D135, D$1, IF((MAX(D135:F135)) = E135, E$1, F$1))</f>
        <v>standard</v>
      </c>
      <c r="H135" s="5" t="str">
        <f>IF((MIN(D135:F135)) = D135, D$1, IF((MIN(D135:F135)) = E135, E$1, F$1))</f>
        <v>blitz</v>
      </c>
      <c r="I135" s="6" t="s">
        <v>54</v>
      </c>
      <c r="J135" s="6">
        <v>24</v>
      </c>
      <c r="K135" s="5" t="s">
        <v>102</v>
      </c>
      <c r="L135" s="6">
        <v>337</v>
      </c>
      <c r="M135" s="6">
        <v>166</v>
      </c>
      <c r="N135" s="6">
        <v>176</v>
      </c>
      <c r="O135" s="6">
        <v>294</v>
      </c>
      <c r="P135" s="6">
        <v>160</v>
      </c>
      <c r="Q135" s="6">
        <v>216</v>
      </c>
      <c r="R135" s="5">
        <f>SUM(Tablo1[[#This Row],[wp_win]:[bp_lose]])</f>
        <v>1349</v>
      </c>
      <c r="S135" s="7">
        <f>(SUM(Tablo1[[#This Row],[wp_win]],Tablo1[[#This Row],[wp_win]]))/Tablo1[[#This Row],[total_games]]</f>
        <v>0.49962935507783546</v>
      </c>
      <c r="T135" s="7">
        <f>(SUM(Tablo1[[#This Row],[wp_lose]],Tablo1[[#This Row],[wp_lose]]))/Tablo1[[#This Row],[total_games]]</f>
        <v>0.26093402520385472</v>
      </c>
      <c r="U135" s="7">
        <f>(SUM(Tablo1[[#This Row],[bp_draw]],Tablo1[[#This Row],[wp_draw]]))/Tablo1[[#This Row],[total_games]]</f>
        <v>0.24166048925129727</v>
      </c>
      <c r="V135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0.90243781094527353</v>
      </c>
    </row>
    <row r="136" spans="1:22" x14ac:dyDescent="0.25">
      <c r="A136" s="2" t="s">
        <v>137</v>
      </c>
      <c r="B136" s="5" t="s">
        <v>83</v>
      </c>
      <c r="C136" s="5" t="s">
        <v>58</v>
      </c>
      <c r="D136" s="5">
        <v>2621</v>
      </c>
      <c r="E136" s="5">
        <v>2621</v>
      </c>
      <c r="F136" s="5">
        <v>2597</v>
      </c>
      <c r="G136" s="5" t="str">
        <f>IF((MAX(D136:F136)) = D136, D$1, IF((MAX(D136:F136)) = E136, E$1, F$1))</f>
        <v>standard</v>
      </c>
      <c r="H136" s="5" t="str">
        <f>IF((MIN(D136:F136)) = D136, D$1, IF((MIN(D136:F136)) = E136, E$1, F$1))</f>
        <v>blitz</v>
      </c>
      <c r="I136" s="5" t="s">
        <v>55</v>
      </c>
      <c r="J136" s="6">
        <v>26</v>
      </c>
      <c r="K136" s="5" t="s">
        <v>103</v>
      </c>
      <c r="L136" s="5">
        <v>502</v>
      </c>
      <c r="M136" s="5">
        <v>342</v>
      </c>
      <c r="N136" s="5">
        <v>161</v>
      </c>
      <c r="O136" s="5">
        <v>394</v>
      </c>
      <c r="P136" s="5">
        <v>382</v>
      </c>
      <c r="Q136" s="5">
        <v>229</v>
      </c>
      <c r="R136" s="5">
        <f>SUM(Tablo1[[#This Row],[wp_win]:[bp_lose]])</f>
        <v>2010</v>
      </c>
      <c r="S136" s="7">
        <f>(SUM(Tablo1[[#This Row],[wp_win]],Tablo1[[#This Row],[wp_win]]))/Tablo1[[#This Row],[total_games]]</f>
        <v>0.49950248756218907</v>
      </c>
      <c r="T136" s="7">
        <f>(SUM(Tablo1[[#This Row],[wp_lose]],Tablo1[[#This Row],[wp_lose]]))/Tablo1[[#This Row],[total_games]]</f>
        <v>0.16019900497512438</v>
      </c>
      <c r="U136" s="7">
        <f>(SUM(Tablo1[[#This Row],[bp_draw]],Tablo1[[#This Row],[wp_draw]]))/Tablo1[[#This Row],[total_games]]</f>
        <v>0.36019900497512436</v>
      </c>
      <c r="V136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0.86924219910846956</v>
      </c>
    </row>
    <row r="137" spans="1:22" x14ac:dyDescent="0.25">
      <c r="A137" s="2" t="s">
        <v>206</v>
      </c>
      <c r="B137" s="5" t="s">
        <v>33</v>
      </c>
      <c r="C137" s="5" t="s">
        <v>58</v>
      </c>
      <c r="D137" s="5">
        <v>2375</v>
      </c>
      <c r="E137" s="5">
        <v>3396</v>
      </c>
      <c r="F137" s="5">
        <v>3384</v>
      </c>
      <c r="G137" s="5" t="str">
        <f>IF((MAX(D137:F137)) = D137, D$1, IF((MAX(D137:F137)) = E137, E$1, F$1))</f>
        <v>rapid</v>
      </c>
      <c r="H137" s="5" t="str">
        <f>IF((MIN(D137:F137)) = D137, D$1, IF((MIN(D137:F137)) = E137, E$1, F$1))</f>
        <v>standard</v>
      </c>
      <c r="I137" s="5" t="s">
        <v>54</v>
      </c>
      <c r="J137" s="6">
        <v>22</v>
      </c>
      <c r="K137" s="5" t="s">
        <v>102</v>
      </c>
      <c r="L137" s="5">
        <v>173</v>
      </c>
      <c r="M137" s="5">
        <v>83</v>
      </c>
      <c r="N137" s="5">
        <v>90</v>
      </c>
      <c r="O137" s="5">
        <v>133</v>
      </c>
      <c r="P137" s="5">
        <v>85</v>
      </c>
      <c r="Q137" s="5">
        <v>130</v>
      </c>
      <c r="R137" s="5">
        <f>SUM(Tablo1[[#This Row],[wp_win]:[bp_lose]])</f>
        <v>694</v>
      </c>
      <c r="S137" s="7">
        <f>(SUM(Tablo1[[#This Row],[wp_win]],Tablo1[[#This Row],[wp_win]]))/Tablo1[[#This Row],[total_games]]</f>
        <v>0.49855907780979825</v>
      </c>
      <c r="T137" s="7">
        <f>(SUM(Tablo1[[#This Row],[wp_lose]],Tablo1[[#This Row],[wp_lose]]))/Tablo1[[#This Row],[total_games]]</f>
        <v>0.25936599423631124</v>
      </c>
      <c r="U137" s="7">
        <f>(SUM(Tablo1[[#This Row],[bp_draw]],Tablo1[[#This Row],[wp_draw]]))/Tablo1[[#This Row],[total_games]]</f>
        <v>0.24207492795389049</v>
      </c>
      <c r="V137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0.81347962382445138</v>
      </c>
    </row>
    <row r="138" spans="1:22" x14ac:dyDescent="0.25">
      <c r="A138" s="3" t="s">
        <v>24</v>
      </c>
      <c r="B138" s="6" t="s">
        <v>10</v>
      </c>
      <c r="C138" s="6" t="s">
        <v>58</v>
      </c>
      <c r="D138" s="5">
        <v>2483</v>
      </c>
      <c r="E138" s="5">
        <v>2382</v>
      </c>
      <c r="F138" s="5">
        <v>2382</v>
      </c>
      <c r="G138" s="5" t="str">
        <f>IF((MAX(D138:F138)) = D138, D$1, IF((MAX(D138:F138)) = E138, E$1, F$1))</f>
        <v>standard</v>
      </c>
      <c r="H138" s="5" t="str">
        <f>IF((MIN(D138:F138)) = D138, D$1, IF((MIN(D138:F138)) = E138, E$1, F$1))</f>
        <v>rapid</v>
      </c>
      <c r="I138" s="5" t="s">
        <v>54</v>
      </c>
      <c r="J138" s="5">
        <v>30</v>
      </c>
      <c r="K138" s="5" t="s">
        <v>103</v>
      </c>
      <c r="L138" s="6">
        <v>546</v>
      </c>
      <c r="M138" s="6">
        <v>266</v>
      </c>
      <c r="N138" s="6">
        <v>289</v>
      </c>
      <c r="O138" s="6">
        <v>454</v>
      </c>
      <c r="P138" s="6">
        <v>284</v>
      </c>
      <c r="Q138" s="6">
        <v>352</v>
      </c>
      <c r="R138" s="5">
        <f>SUM(Tablo1[[#This Row],[wp_win]:[bp_lose]])</f>
        <v>2191</v>
      </c>
      <c r="S138" s="7">
        <f>(SUM(Tablo1[[#This Row],[wp_win]],Tablo1[[#This Row],[wp_win]]))/Tablo1[[#This Row],[total_games]]</f>
        <v>0.49840255591054311</v>
      </c>
      <c r="T138" s="7">
        <f>(SUM(Tablo1[[#This Row],[wp_lose]],Tablo1[[#This Row],[wp_lose]]))/Tablo1[[#This Row],[total_games]]</f>
        <v>0.26380648105887722</v>
      </c>
      <c r="U138" s="7">
        <f>(SUM(Tablo1[[#This Row],[bp_draw]],Tablo1[[#This Row],[wp_draw]]))/Tablo1[[#This Row],[total_games]]</f>
        <v>0.25102692834322227</v>
      </c>
      <c r="V138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0.88661955655240443</v>
      </c>
    </row>
    <row r="139" spans="1:22" x14ac:dyDescent="0.25">
      <c r="A139" s="2" t="s">
        <v>6</v>
      </c>
      <c r="B139" s="5" t="s">
        <v>7</v>
      </c>
      <c r="C139" s="5" t="s">
        <v>60</v>
      </c>
      <c r="D139" s="5">
        <v>2406</v>
      </c>
      <c r="E139" s="5">
        <v>2231</v>
      </c>
      <c r="F139" s="5">
        <v>2375</v>
      </c>
      <c r="G139" s="5" t="str">
        <f>IF((MAX(D139:F139)) = D139, D$1, IF((MAX(D139:F139)) = E139, E$1, F$1))</f>
        <v>standard</v>
      </c>
      <c r="H139" s="5" t="str">
        <f>IF((MIN(D139:F139)) = D139, D$1, IF((MIN(D139:F139)) = E139, E$1, F$1))</f>
        <v>rapid</v>
      </c>
      <c r="I139" s="5" t="s">
        <v>54</v>
      </c>
      <c r="J139" s="5">
        <v>21</v>
      </c>
      <c r="K139" s="5" t="s">
        <v>103</v>
      </c>
      <c r="L139" s="6">
        <v>558</v>
      </c>
      <c r="M139" s="6">
        <v>298</v>
      </c>
      <c r="N139" s="6">
        <v>278</v>
      </c>
      <c r="O139" s="6">
        <v>495</v>
      </c>
      <c r="P139" s="6">
        <v>293</v>
      </c>
      <c r="Q139" s="6">
        <v>323</v>
      </c>
      <c r="R139" s="5">
        <f>SUM(Tablo1[[#This Row],[wp_win]:[bp_lose]])</f>
        <v>2245</v>
      </c>
      <c r="S139" s="7">
        <f>(SUM(Tablo1[[#This Row],[wp_win]],Tablo1[[#This Row],[wp_win]]))/Tablo1[[#This Row],[total_games]]</f>
        <v>0.49710467706013362</v>
      </c>
      <c r="T139" s="7">
        <f>(SUM(Tablo1[[#This Row],[wp_lose]],Tablo1[[#This Row],[wp_lose]]))/Tablo1[[#This Row],[total_games]]</f>
        <v>0.24766146993318486</v>
      </c>
      <c r="U139" s="7">
        <f>(SUM(Tablo1[[#This Row],[bp_draw]],Tablo1[[#This Row],[wp_draw]]))/Tablo1[[#This Row],[total_games]]</f>
        <v>0.26325167037861913</v>
      </c>
      <c r="V139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0.92613914856832225</v>
      </c>
    </row>
    <row r="140" spans="1:22" x14ac:dyDescent="0.25">
      <c r="A140" s="3" t="s">
        <v>250</v>
      </c>
      <c r="B140" s="6" t="s">
        <v>14</v>
      </c>
      <c r="C140" s="5" t="s">
        <v>59</v>
      </c>
      <c r="D140" s="5">
        <v>2362</v>
      </c>
      <c r="E140" s="5">
        <v>2209</v>
      </c>
      <c r="F140" s="5">
        <v>2209</v>
      </c>
      <c r="G140" s="5" t="str">
        <f>IF((MAX(D140:F140)) = D140, D$1, IF((MAX(D140:F140)) = E140, E$1, F$1))</f>
        <v>standard</v>
      </c>
      <c r="H140" s="5" t="str">
        <f>IF((MIN(D140:F140)) = D140, D$1, IF((MIN(D140:F140)) = E140, E$1, F$1))</f>
        <v>rapid</v>
      </c>
      <c r="I140" s="5" t="s">
        <v>54</v>
      </c>
      <c r="J140" s="6">
        <v>27</v>
      </c>
      <c r="K140" s="5" t="s">
        <v>102</v>
      </c>
      <c r="L140" s="5">
        <v>393</v>
      </c>
      <c r="M140" s="5">
        <v>177</v>
      </c>
      <c r="N140" s="5">
        <v>217</v>
      </c>
      <c r="O140" s="5">
        <v>355</v>
      </c>
      <c r="P140" s="5">
        <v>177</v>
      </c>
      <c r="Q140" s="5">
        <v>267</v>
      </c>
      <c r="R140" s="5">
        <f>SUM(Tablo1[[#This Row],[wp_win]:[bp_lose]])</f>
        <v>1586</v>
      </c>
      <c r="S140" s="7">
        <f>(SUM(Tablo1[[#This Row],[wp_win]],Tablo1[[#This Row],[wp_win]]))/Tablo1[[#This Row],[total_games]]</f>
        <v>0.49558638083228246</v>
      </c>
      <c r="T140" s="7">
        <f>(SUM(Tablo1[[#This Row],[wp_lose]],Tablo1[[#This Row],[wp_lose]]))/Tablo1[[#This Row],[total_games]]</f>
        <v>0.27364438839848676</v>
      </c>
      <c r="U140" s="7">
        <f>(SUM(Tablo1[[#This Row],[bp_draw]],Tablo1[[#This Row],[wp_draw]]))/Tablo1[[#This Row],[total_games]]</f>
        <v>0.223203026481715</v>
      </c>
      <c r="V140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0.90724646722213775</v>
      </c>
    </row>
    <row r="141" spans="1:22" x14ac:dyDescent="0.25">
      <c r="A141" s="2" t="s">
        <v>46</v>
      </c>
      <c r="B141" s="5" t="s">
        <v>22</v>
      </c>
      <c r="C141" s="5" t="s">
        <v>59</v>
      </c>
      <c r="D141" s="5">
        <v>2722</v>
      </c>
      <c r="E141" s="5">
        <v>2716</v>
      </c>
      <c r="F141" s="5">
        <v>2686</v>
      </c>
      <c r="G141" s="5" t="str">
        <f>IF((MAX(D141:F141)) = D141, D$1, IF((MAX(D141:F141)) = E141, E$1, F$1))</f>
        <v>standard</v>
      </c>
      <c r="H141" s="5" t="str">
        <f>IF((MIN(D141:F141)) = D141, D$1, IF((MIN(D141:F141)) = E141, E$1, F$1))</f>
        <v>blitz</v>
      </c>
      <c r="I141" s="5" t="s">
        <v>55</v>
      </c>
      <c r="J141" s="5">
        <v>24</v>
      </c>
      <c r="K141" s="5" t="s">
        <v>102</v>
      </c>
      <c r="L141" s="6">
        <v>330</v>
      </c>
      <c r="M141" s="6">
        <v>245</v>
      </c>
      <c r="N141" s="6">
        <v>98</v>
      </c>
      <c r="O141" s="6">
        <v>213</v>
      </c>
      <c r="P141" s="6">
        <v>324</v>
      </c>
      <c r="Q141" s="6">
        <v>122</v>
      </c>
      <c r="R141" s="5">
        <f>SUM(Tablo1[[#This Row],[wp_win]:[bp_lose]])</f>
        <v>1332</v>
      </c>
      <c r="S141" s="7">
        <f>(SUM(Tablo1[[#This Row],[wp_win]],Tablo1[[#This Row],[wp_win]]))/Tablo1[[#This Row],[total_games]]</f>
        <v>0.49549549549549549</v>
      </c>
      <c r="T141" s="7">
        <f>(SUM(Tablo1[[#This Row],[wp_lose]],Tablo1[[#This Row],[wp_lose]]))/Tablo1[[#This Row],[total_games]]</f>
        <v>0.14714714714714713</v>
      </c>
      <c r="U141" s="7">
        <f>(SUM(Tablo1[[#This Row],[bp_draw]],Tablo1[[#This Row],[wp_draw]]))/Tablo1[[#This Row],[total_games]]</f>
        <v>0.42717717717717718</v>
      </c>
      <c r="V141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0.84633506317122043</v>
      </c>
    </row>
    <row r="142" spans="1:22" x14ac:dyDescent="0.25">
      <c r="A142" s="3" t="s">
        <v>128</v>
      </c>
      <c r="B142" s="6" t="s">
        <v>83</v>
      </c>
      <c r="C142" s="5" t="s">
        <v>58</v>
      </c>
      <c r="D142" s="5">
        <v>2660</v>
      </c>
      <c r="E142" s="5">
        <v>2601</v>
      </c>
      <c r="F142" s="5">
        <v>2638</v>
      </c>
      <c r="G142" s="5" t="str">
        <f>IF((MAX(D142:F142)) = D142, D$1, IF((MAX(D142:F142)) = E142, E$1, F$1))</f>
        <v>standard</v>
      </c>
      <c r="H142" s="5" t="str">
        <f>IF((MIN(D142:F142)) = D142, D$1, IF((MIN(D142:F142)) = E142, E$1, F$1))</f>
        <v>rapid</v>
      </c>
      <c r="I142" s="5" t="s">
        <v>55</v>
      </c>
      <c r="J142" s="6">
        <v>26</v>
      </c>
      <c r="K142" s="5" t="s">
        <v>103</v>
      </c>
      <c r="L142" s="5">
        <v>435</v>
      </c>
      <c r="M142" s="5">
        <v>327</v>
      </c>
      <c r="N142" s="5">
        <v>116</v>
      </c>
      <c r="O142" s="5">
        <v>336</v>
      </c>
      <c r="P142" s="5">
        <v>368</v>
      </c>
      <c r="Q142" s="5">
        <v>175</v>
      </c>
      <c r="R142" s="5">
        <f>SUM(Tablo1[[#This Row],[wp_win]:[bp_lose]])</f>
        <v>1757</v>
      </c>
      <c r="S142" s="7">
        <f>(SUM(Tablo1[[#This Row],[wp_win]],Tablo1[[#This Row],[wp_win]]))/Tablo1[[#This Row],[total_games]]</f>
        <v>0.49516220830961866</v>
      </c>
      <c r="T142" s="7">
        <f>(SUM(Tablo1[[#This Row],[wp_lose]],Tablo1[[#This Row],[wp_lose]]))/Tablo1[[#This Row],[total_games]]</f>
        <v>0.13204325554923166</v>
      </c>
      <c r="U142" s="7">
        <f>(SUM(Tablo1[[#This Row],[bp_draw]],Tablo1[[#This Row],[wp_draw]]))/Tablo1[[#This Row],[total_games]]</f>
        <v>0.39556061468412068</v>
      </c>
      <c r="V142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0.86785032357153791</v>
      </c>
    </row>
    <row r="143" spans="1:22" x14ac:dyDescent="0.25">
      <c r="A143" s="2" t="s">
        <v>48</v>
      </c>
      <c r="B143" s="5" t="s">
        <v>22</v>
      </c>
      <c r="C143" s="5" t="s">
        <v>59</v>
      </c>
      <c r="D143" s="5">
        <v>2729</v>
      </c>
      <c r="E143" s="5">
        <v>2734</v>
      </c>
      <c r="F143" s="5">
        <v>2783</v>
      </c>
      <c r="G143" s="5" t="str">
        <f>IF((MAX(D143:F143)) = D143, D$1, IF((MAX(D143:F143)) = E143, E$1, F$1))</f>
        <v>blitz</v>
      </c>
      <c r="H143" s="5" t="str">
        <f>IF((MIN(D143:F143)) = D143, D$1, IF((MIN(D143:F143)) = E143, E$1, F$1))</f>
        <v>standard</v>
      </c>
      <c r="I143" s="5" t="s">
        <v>55</v>
      </c>
      <c r="J143" s="5">
        <v>29</v>
      </c>
      <c r="K143" s="5" t="s">
        <v>102</v>
      </c>
      <c r="L143" s="6">
        <v>459</v>
      </c>
      <c r="M143" s="6">
        <v>383</v>
      </c>
      <c r="N143" s="6">
        <v>101</v>
      </c>
      <c r="O143" s="6">
        <v>334</v>
      </c>
      <c r="P143" s="6">
        <v>421</v>
      </c>
      <c r="Q143" s="6">
        <v>160</v>
      </c>
      <c r="R143" s="5">
        <f>SUM(Tablo1[[#This Row],[wp_win]:[bp_lose]])</f>
        <v>1858</v>
      </c>
      <c r="S143" s="7">
        <f>(SUM(Tablo1[[#This Row],[wp_win]],Tablo1[[#This Row],[wp_win]]))/Tablo1[[#This Row],[total_games]]</f>
        <v>0.49407965554359529</v>
      </c>
      <c r="T143" s="7">
        <f>(SUM(Tablo1[[#This Row],[wp_lose]],Tablo1[[#This Row],[wp_lose]]))/Tablo1[[#This Row],[total_games]]</f>
        <v>0.10871905274488698</v>
      </c>
      <c r="U143" s="7">
        <f>(SUM(Tablo1[[#This Row],[bp_draw]],Tablo1[[#This Row],[wp_draw]]))/Tablo1[[#This Row],[total_games]]</f>
        <v>0.43272335844994619</v>
      </c>
      <c r="V143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0.86266302087927327</v>
      </c>
    </row>
    <row r="144" spans="1:22" x14ac:dyDescent="0.25">
      <c r="A144" s="2" t="s">
        <v>243</v>
      </c>
      <c r="B144" s="5" t="s">
        <v>14</v>
      </c>
      <c r="C144" s="5" t="s">
        <v>59</v>
      </c>
      <c r="D144" s="5">
        <v>2407</v>
      </c>
      <c r="E144" s="5">
        <v>2267</v>
      </c>
      <c r="F144" s="5">
        <v>2269</v>
      </c>
      <c r="G144" s="5" t="str">
        <f>IF((MAX(D144:F144)) = D144, D$1, IF((MAX(D144:F144)) = E144, E$1, F$1))</f>
        <v>standard</v>
      </c>
      <c r="H144" s="5" t="str">
        <f>IF((MIN(D144:F144)) = D144, D$1, IF((MIN(D144:F144)) = E144, E$1, F$1))</f>
        <v>rapid</v>
      </c>
      <c r="I144" s="5" t="s">
        <v>54</v>
      </c>
      <c r="J144" s="6">
        <v>21</v>
      </c>
      <c r="K144" s="5" t="s">
        <v>102</v>
      </c>
      <c r="L144" s="5">
        <v>374</v>
      </c>
      <c r="M144" s="5">
        <v>165</v>
      </c>
      <c r="N144" s="5">
        <v>217</v>
      </c>
      <c r="O144" s="5">
        <v>327</v>
      </c>
      <c r="P144" s="5">
        <v>185</v>
      </c>
      <c r="Q144" s="5">
        <v>246</v>
      </c>
      <c r="R144" s="5">
        <f>SUM(Tablo1[[#This Row],[wp_win]:[bp_lose]])</f>
        <v>1514</v>
      </c>
      <c r="S144" s="7">
        <f>(SUM(Tablo1[[#This Row],[wp_win]],Tablo1[[#This Row],[wp_win]]))/Tablo1[[#This Row],[total_games]]</f>
        <v>0.49405548216644651</v>
      </c>
      <c r="T144" s="7">
        <f>(SUM(Tablo1[[#This Row],[wp_lose]],Tablo1[[#This Row],[wp_lose]]))/Tablo1[[#This Row],[total_games]]</f>
        <v>0.2866578599735799</v>
      </c>
      <c r="U144" s="7">
        <f>(SUM(Tablo1[[#This Row],[bp_draw]],Tablo1[[#This Row],[wp_draw]]))/Tablo1[[#This Row],[total_games]]</f>
        <v>0.23117569352708059</v>
      </c>
      <c r="V144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0.91652385507489287</v>
      </c>
    </row>
    <row r="145" spans="1:22" x14ac:dyDescent="0.25">
      <c r="A145" s="3" t="s">
        <v>207</v>
      </c>
      <c r="B145" s="6" t="s">
        <v>31</v>
      </c>
      <c r="C145" s="5" t="s">
        <v>58</v>
      </c>
      <c r="D145" s="5">
        <v>2376</v>
      </c>
      <c r="E145" s="5">
        <v>2202</v>
      </c>
      <c r="F145" s="5">
        <v>2202</v>
      </c>
      <c r="G145" s="5" t="str">
        <f>IF((MAX(D145:F145)) = D145, D$1, IF((MAX(D145:F145)) = E145, E$1, F$1))</f>
        <v>standard</v>
      </c>
      <c r="H145" s="5" t="str">
        <f>IF((MIN(D145:F145)) = D145, D$1, IF((MIN(D145:F145)) = E145, E$1, F$1))</f>
        <v>rapid</v>
      </c>
      <c r="I145" s="5" t="s">
        <v>54</v>
      </c>
      <c r="J145" s="6">
        <v>20</v>
      </c>
      <c r="K145" s="5" t="s">
        <v>102</v>
      </c>
      <c r="L145" s="5">
        <v>268</v>
      </c>
      <c r="M145" s="5">
        <v>144</v>
      </c>
      <c r="N145" s="5">
        <v>154</v>
      </c>
      <c r="O145" s="5">
        <v>238</v>
      </c>
      <c r="P145" s="5">
        <v>124</v>
      </c>
      <c r="Q145" s="5">
        <v>165</v>
      </c>
      <c r="R145" s="5">
        <f>SUM(Tablo1[[#This Row],[wp_win]:[bp_lose]])</f>
        <v>1093</v>
      </c>
      <c r="S145" s="7">
        <f>(SUM(Tablo1[[#This Row],[wp_win]],Tablo1[[#This Row],[wp_win]]))/Tablo1[[#This Row],[total_games]]</f>
        <v>0.49039341262580055</v>
      </c>
      <c r="T145" s="7">
        <f>(SUM(Tablo1[[#This Row],[wp_lose]],Tablo1[[#This Row],[wp_lose]]))/Tablo1[[#This Row],[total_games]]</f>
        <v>0.28179322964318387</v>
      </c>
      <c r="U145" s="7">
        <f>(SUM(Tablo1[[#This Row],[bp_draw]],Tablo1[[#This Row],[wp_draw]]))/Tablo1[[#This Row],[total_games]]</f>
        <v>0.24519670631290028</v>
      </c>
      <c r="V145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0.94765040741154127</v>
      </c>
    </row>
    <row r="146" spans="1:22" x14ac:dyDescent="0.25">
      <c r="A146" s="3" t="s">
        <v>96</v>
      </c>
      <c r="B146" s="6" t="s">
        <v>35</v>
      </c>
      <c r="C146" s="5" t="s">
        <v>57</v>
      </c>
      <c r="D146" s="5">
        <v>2637</v>
      </c>
      <c r="E146" s="5">
        <v>2657</v>
      </c>
      <c r="F146" s="5">
        <v>2620</v>
      </c>
      <c r="G146" s="5" t="str">
        <f>IF((MAX(D146:F146)) = D146, D$1, IF((MAX(D146:F146)) = E146, E$1, F$1))</f>
        <v>rapid</v>
      </c>
      <c r="H146" s="5" t="str">
        <f>IF((MIN(D146:F146)) = D146, D$1, IF((MIN(D146:F146)) = E146, E$1, F$1))</f>
        <v>blitz</v>
      </c>
      <c r="I146" s="6" t="s">
        <v>55</v>
      </c>
      <c r="J146" s="6">
        <v>29</v>
      </c>
      <c r="K146" s="5" t="s">
        <v>101</v>
      </c>
      <c r="L146" s="6">
        <v>389</v>
      </c>
      <c r="M146" s="6">
        <v>297</v>
      </c>
      <c r="N146" s="6">
        <v>110</v>
      </c>
      <c r="O146" s="6">
        <v>320</v>
      </c>
      <c r="P146" s="6">
        <v>314</v>
      </c>
      <c r="Q146" s="6">
        <v>163</v>
      </c>
      <c r="R146" s="5">
        <f>SUM(Tablo1[[#This Row],[wp_win]:[bp_lose]])</f>
        <v>1593</v>
      </c>
      <c r="S146" s="7">
        <f>(SUM(Tablo1[[#This Row],[wp_win]],Tablo1[[#This Row],[wp_win]]))/Tablo1[[#This Row],[total_games]]</f>
        <v>0.48838669177652227</v>
      </c>
      <c r="T146" s="7">
        <f>(SUM(Tablo1[[#This Row],[wp_lose]],Tablo1[[#This Row],[wp_lose]]))/Tablo1[[#This Row],[total_games]]</f>
        <v>0.13810420590081607</v>
      </c>
      <c r="U146" s="7">
        <f>(SUM(Tablo1[[#This Row],[bp_draw]],Tablo1[[#This Row],[wp_draw]]))/Tablo1[[#This Row],[total_games]]</f>
        <v>0.38355304456999373</v>
      </c>
      <c r="V146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0.88632838259753144</v>
      </c>
    </row>
    <row r="147" spans="1:22" x14ac:dyDescent="0.25">
      <c r="A147" s="3" t="s">
        <v>38</v>
      </c>
      <c r="B147" s="6" t="s">
        <v>1</v>
      </c>
      <c r="C147" s="6" t="s">
        <v>59</v>
      </c>
      <c r="D147" s="5">
        <v>2434</v>
      </c>
      <c r="E147" s="5">
        <v>2441</v>
      </c>
      <c r="F147" s="5">
        <v>2402</v>
      </c>
      <c r="G147" s="5" t="str">
        <f>IF((MAX(D147:F147)) = D147, D$1, IF((MAX(D147:F147)) = E147, E$1, F$1))</f>
        <v>rapid</v>
      </c>
      <c r="H147" s="5" t="str">
        <f>IF((MIN(D147:F147)) = D147, D$1, IF((MIN(D147:F147)) = E147, E$1, F$1))</f>
        <v>blitz</v>
      </c>
      <c r="I147" s="5" t="s">
        <v>54</v>
      </c>
      <c r="J147" s="5">
        <v>27</v>
      </c>
      <c r="K147" s="5" t="s">
        <v>102</v>
      </c>
      <c r="L147" s="6">
        <v>348</v>
      </c>
      <c r="M147" s="6">
        <v>234</v>
      </c>
      <c r="N147" s="6">
        <v>146</v>
      </c>
      <c r="O147" s="6">
        <v>254</v>
      </c>
      <c r="P147" s="6">
        <v>260</v>
      </c>
      <c r="Q147" s="6">
        <v>195</v>
      </c>
      <c r="R147" s="5">
        <f>SUM(Tablo1[[#This Row],[wp_win]:[bp_lose]])</f>
        <v>1437</v>
      </c>
      <c r="S147" s="7">
        <f>(SUM(Tablo1[[#This Row],[wp_win]],Tablo1[[#This Row],[wp_win]]))/Tablo1[[#This Row],[total_games]]</f>
        <v>0.48434237995824636</v>
      </c>
      <c r="T147" s="7">
        <f>(SUM(Tablo1[[#This Row],[wp_lose]],Tablo1[[#This Row],[wp_lose]]))/Tablo1[[#This Row],[total_games]]</f>
        <v>0.20320111343075853</v>
      </c>
      <c r="U147" s="7">
        <f>(SUM(Tablo1[[#This Row],[bp_draw]],Tablo1[[#This Row],[wp_draw]]))/Tablo1[[#This Row],[total_games]]</f>
        <v>0.34377174669450244</v>
      </c>
      <c r="V147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0.84793666681832669</v>
      </c>
    </row>
    <row r="148" spans="1:22" x14ac:dyDescent="0.25">
      <c r="A148" s="2" t="s">
        <v>244</v>
      </c>
      <c r="B148" s="5" t="s">
        <v>22</v>
      </c>
      <c r="C148" s="5" t="s">
        <v>59</v>
      </c>
      <c r="D148" s="5">
        <v>2383</v>
      </c>
      <c r="E148" s="5">
        <v>2226</v>
      </c>
      <c r="F148" s="5">
        <v>2226</v>
      </c>
      <c r="G148" s="5" t="str">
        <f>IF((MAX(D148:F148)) = D148, D$1, IF((MAX(D148:F148)) = E148, E$1, F$1))</f>
        <v>standard</v>
      </c>
      <c r="H148" s="5" t="str">
        <f>IF((MIN(D148:F148)) = D148, D$1, IF((MIN(D148:F148)) = E148, E$1, F$1))</f>
        <v>rapid</v>
      </c>
      <c r="I148" s="5" t="s">
        <v>54</v>
      </c>
      <c r="J148" s="6">
        <v>27</v>
      </c>
      <c r="K148" s="5" t="s">
        <v>102</v>
      </c>
      <c r="L148" s="5">
        <v>162</v>
      </c>
      <c r="M148" s="5">
        <v>84</v>
      </c>
      <c r="N148" s="5">
        <v>93</v>
      </c>
      <c r="O148" s="5">
        <v>134</v>
      </c>
      <c r="P148" s="5">
        <v>96</v>
      </c>
      <c r="Q148" s="5">
        <v>101</v>
      </c>
      <c r="R148" s="5">
        <f>SUM(Tablo1[[#This Row],[wp_win]:[bp_lose]])</f>
        <v>670</v>
      </c>
      <c r="S148" s="7">
        <f>(SUM(Tablo1[[#This Row],[wp_win]],Tablo1[[#This Row],[wp_win]]))/Tablo1[[#This Row],[total_games]]</f>
        <v>0.4835820895522388</v>
      </c>
      <c r="T148" s="7">
        <f>(SUM(Tablo1[[#This Row],[wp_lose]],Tablo1[[#This Row],[wp_lose]]))/Tablo1[[#This Row],[total_games]]</f>
        <v>0.27761194029850744</v>
      </c>
      <c r="U148" s="7">
        <f>(SUM(Tablo1[[#This Row],[bp_draw]],Tablo1[[#This Row],[wp_draw]]))/Tablo1[[#This Row],[total_games]]</f>
        <v>0.26865671641791045</v>
      </c>
      <c r="V148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0.91371956637639939</v>
      </c>
    </row>
    <row r="149" spans="1:22" x14ac:dyDescent="0.25">
      <c r="A149" s="3" t="s">
        <v>11</v>
      </c>
      <c r="B149" s="6" t="s">
        <v>12</v>
      </c>
      <c r="C149" s="6" t="s">
        <v>58</v>
      </c>
      <c r="D149" s="5">
        <v>2438</v>
      </c>
      <c r="E149" s="5">
        <v>2342</v>
      </c>
      <c r="F149" s="5">
        <v>2353</v>
      </c>
      <c r="G149" s="5" t="str">
        <f>IF((MAX(D149:F149)) = D149, D$1, IF((MAX(D149:F149)) = E149, E$1, F$1))</f>
        <v>standard</v>
      </c>
      <c r="H149" s="5" t="str">
        <f>IF((MIN(D149:F149)) = D149, D$1, IF((MIN(D149:F149)) = E149, E$1, F$1))</f>
        <v>rapid</v>
      </c>
      <c r="I149" s="5" t="s">
        <v>54</v>
      </c>
      <c r="J149" s="5">
        <v>28</v>
      </c>
      <c r="K149" s="5" t="s">
        <v>103</v>
      </c>
      <c r="L149" s="6">
        <v>307</v>
      </c>
      <c r="M149" s="6">
        <v>158</v>
      </c>
      <c r="N149" s="6">
        <v>178</v>
      </c>
      <c r="O149" s="6">
        <v>249</v>
      </c>
      <c r="P149" s="6">
        <v>158</v>
      </c>
      <c r="Q149" s="6">
        <v>221</v>
      </c>
      <c r="R149" s="5">
        <f>SUM(Tablo1[[#This Row],[wp_win]:[bp_lose]])</f>
        <v>1271</v>
      </c>
      <c r="S149" s="7">
        <f>(SUM(Tablo1[[#This Row],[wp_win]],Tablo1[[#This Row],[wp_win]]))/Tablo1[[#This Row],[total_games]]</f>
        <v>0.48308418568056649</v>
      </c>
      <c r="T149" s="7">
        <f>(SUM(Tablo1[[#This Row],[wp_lose]],Tablo1[[#This Row],[wp_lose]]))/Tablo1[[#This Row],[total_games]]</f>
        <v>0.28009441384736428</v>
      </c>
      <c r="U149" s="7">
        <f>(SUM(Tablo1[[#This Row],[bp_draw]],Tablo1[[#This Row],[wp_draw]]))/Tablo1[[#This Row],[total_games]]</f>
        <v>0.24862313139260425</v>
      </c>
      <c r="V149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0.8700372924985974</v>
      </c>
    </row>
    <row r="150" spans="1:22" x14ac:dyDescent="0.25">
      <c r="A150" s="3" t="s">
        <v>199</v>
      </c>
      <c r="B150" s="6" t="s">
        <v>80</v>
      </c>
      <c r="C150" s="5" t="s">
        <v>58</v>
      </c>
      <c r="D150" s="5">
        <v>2406</v>
      </c>
      <c r="E150" s="5">
        <v>2286</v>
      </c>
      <c r="F150" s="5">
        <v>2316</v>
      </c>
      <c r="G150" s="5" t="str">
        <f>IF((MAX(D150:F150)) = D150, D$1, IF((MAX(D150:F150)) = E150, E$1, F$1))</f>
        <v>standard</v>
      </c>
      <c r="H150" s="5" t="str">
        <f>IF((MIN(D150:F150)) = D150, D$1, IF((MIN(D150:F150)) = E150, E$1, F$1))</f>
        <v>rapid</v>
      </c>
      <c r="I150" s="5" t="s">
        <v>54</v>
      </c>
      <c r="J150" s="6">
        <v>27</v>
      </c>
      <c r="K150" s="5" t="s">
        <v>103</v>
      </c>
      <c r="L150" s="5">
        <v>385</v>
      </c>
      <c r="M150" s="5">
        <v>181</v>
      </c>
      <c r="N150" s="5">
        <v>233</v>
      </c>
      <c r="O150" s="5">
        <v>362</v>
      </c>
      <c r="P150" s="5">
        <v>181</v>
      </c>
      <c r="Q150" s="5">
        <v>259</v>
      </c>
      <c r="R150" s="5">
        <f>SUM(Tablo1[[#This Row],[wp_win]:[bp_lose]])</f>
        <v>1601</v>
      </c>
      <c r="S150" s="7">
        <f>(SUM(Tablo1[[#This Row],[wp_win]],Tablo1[[#This Row],[wp_win]]))/Tablo1[[#This Row],[total_games]]</f>
        <v>0.48094940662086194</v>
      </c>
      <c r="T150" s="7">
        <f>(SUM(Tablo1[[#This Row],[wp_lose]],Tablo1[[#This Row],[wp_lose]]))/Tablo1[[#This Row],[total_games]]</f>
        <v>0.29106808244846971</v>
      </c>
      <c r="U150" s="7">
        <f>(SUM(Tablo1[[#This Row],[bp_draw]],Tablo1[[#This Row],[wp_draw]]))/Tablo1[[#This Row],[total_games]]</f>
        <v>0.22610868207370394</v>
      </c>
      <c r="V150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0.94807015059616995</v>
      </c>
    </row>
    <row r="151" spans="1:22" x14ac:dyDescent="0.25">
      <c r="A151" s="2" t="s">
        <v>222</v>
      </c>
      <c r="B151" s="5" t="s">
        <v>223</v>
      </c>
      <c r="C151" s="5" t="s">
        <v>57</v>
      </c>
      <c r="D151" s="5">
        <v>2246</v>
      </c>
      <c r="E151" s="5">
        <v>2145</v>
      </c>
      <c r="F151" s="5">
        <v>2077</v>
      </c>
      <c r="G151" s="5" t="str">
        <f>IF((MAX(D151:F151)) = D151, D$1, IF((MAX(D151:F151)) = E151, E$1, F$1))</f>
        <v>standard</v>
      </c>
      <c r="H151" s="5" t="str">
        <f>IF((MIN(D151:F151)) = D151, D$1, IF((MIN(D151:F151)) = E151, E$1, F$1))</f>
        <v>blitz</v>
      </c>
      <c r="I151" s="5" t="s">
        <v>54</v>
      </c>
      <c r="J151" s="6">
        <v>21</v>
      </c>
      <c r="K151" s="5" t="s">
        <v>102</v>
      </c>
      <c r="L151" s="5">
        <v>160</v>
      </c>
      <c r="M151" s="5">
        <v>69</v>
      </c>
      <c r="N151" s="5">
        <v>109</v>
      </c>
      <c r="O151" s="5">
        <v>159</v>
      </c>
      <c r="P151" s="5">
        <v>44</v>
      </c>
      <c r="Q151" s="5">
        <v>132</v>
      </c>
      <c r="R151" s="5">
        <f>SUM(Tablo1[[#This Row],[wp_win]:[bp_lose]])</f>
        <v>673</v>
      </c>
      <c r="S151" s="7">
        <f>(SUM(Tablo1[[#This Row],[wp_win]],Tablo1[[#This Row],[wp_win]]))/Tablo1[[#This Row],[total_games]]</f>
        <v>0.47548291233283801</v>
      </c>
      <c r="T151" s="7">
        <f>(SUM(Tablo1[[#This Row],[wp_lose]],Tablo1[[#This Row],[wp_lose]]))/Tablo1[[#This Row],[total_games]]</f>
        <v>0.32392273402674593</v>
      </c>
      <c r="U151" s="7">
        <f>(SUM(Tablo1[[#This Row],[bp_draw]],Tablo1[[#This Row],[wp_draw]]))/Tablo1[[#This Row],[total_games]]</f>
        <v>0.16790490341753342</v>
      </c>
      <c r="V151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0.9389249127115068</v>
      </c>
    </row>
    <row r="152" spans="1:22" x14ac:dyDescent="0.25">
      <c r="A152" s="3" t="s">
        <v>221</v>
      </c>
      <c r="B152" s="6" t="s">
        <v>155</v>
      </c>
      <c r="C152" s="5" t="s">
        <v>57</v>
      </c>
      <c r="D152" s="5">
        <v>2253</v>
      </c>
      <c r="E152" s="5">
        <v>2143</v>
      </c>
      <c r="F152" s="5">
        <v>2134</v>
      </c>
      <c r="G152" s="5" t="str">
        <f>IF((MAX(D152:F152)) = D152, D$1, IF((MAX(D152:F152)) = E152, E$1, F$1))</f>
        <v>standard</v>
      </c>
      <c r="H152" s="5" t="str">
        <f>IF((MIN(D152:F152)) = D152, D$1, IF((MIN(D152:F152)) = E152, E$1, F$1))</f>
        <v>blitz</v>
      </c>
      <c r="I152" s="5" t="s">
        <v>54</v>
      </c>
      <c r="J152" s="6">
        <v>26</v>
      </c>
      <c r="K152" s="5" t="s">
        <v>101</v>
      </c>
      <c r="L152" s="5">
        <v>265</v>
      </c>
      <c r="M152" s="5">
        <v>137</v>
      </c>
      <c r="N152" s="5">
        <v>154</v>
      </c>
      <c r="O152" s="5">
        <v>258</v>
      </c>
      <c r="P152" s="5">
        <v>141</v>
      </c>
      <c r="Q152" s="5">
        <v>162</v>
      </c>
      <c r="R152" s="5">
        <f>SUM(Tablo1[[#This Row],[wp_win]:[bp_lose]])</f>
        <v>1117</v>
      </c>
      <c r="S152" s="7">
        <f>(SUM(Tablo1[[#This Row],[wp_win]],Tablo1[[#This Row],[wp_win]]))/Tablo1[[#This Row],[total_games]]</f>
        <v>0.47448522829006268</v>
      </c>
      <c r="T152" s="7">
        <f>(SUM(Tablo1[[#This Row],[wp_lose]],Tablo1[[#This Row],[wp_lose]]))/Tablo1[[#This Row],[total_games]]</f>
        <v>0.27573858549686658</v>
      </c>
      <c r="U152" s="7">
        <f>(SUM(Tablo1[[#This Row],[bp_draw]],Tablo1[[#This Row],[wp_draw]]))/Tablo1[[#This Row],[total_games]]</f>
        <v>0.24888093106535364</v>
      </c>
      <c r="V152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0.9762284633084527</v>
      </c>
    </row>
    <row r="153" spans="1:22" x14ac:dyDescent="0.25">
      <c r="A153" s="3" t="s">
        <v>211</v>
      </c>
      <c r="B153" s="6" t="s">
        <v>83</v>
      </c>
      <c r="C153" s="5" t="s">
        <v>58</v>
      </c>
      <c r="D153" s="5">
        <v>2217</v>
      </c>
      <c r="E153" s="5">
        <v>2245</v>
      </c>
      <c r="F153" s="5">
        <v>2156</v>
      </c>
      <c r="G153" s="5" t="str">
        <f>IF((MAX(D153:F153)) = D153, D$1, IF((MAX(D153:F153)) = E153, E$1, F$1))</f>
        <v>rapid</v>
      </c>
      <c r="H153" s="5" t="str">
        <f>IF((MIN(D153:F153)) = D153, D$1, IF((MIN(D153:F153)) = E153, E$1, F$1))</f>
        <v>blitz</v>
      </c>
      <c r="I153" s="5" t="s">
        <v>54</v>
      </c>
      <c r="J153" s="6">
        <v>23</v>
      </c>
      <c r="K153" s="5" t="s">
        <v>103</v>
      </c>
      <c r="L153" s="5">
        <v>242</v>
      </c>
      <c r="M153" s="5">
        <v>101</v>
      </c>
      <c r="N153" s="5">
        <v>161</v>
      </c>
      <c r="O153" s="5">
        <v>217</v>
      </c>
      <c r="P153" s="5">
        <v>109</v>
      </c>
      <c r="Q153" s="5">
        <v>195</v>
      </c>
      <c r="R153" s="5">
        <f>SUM(Tablo1[[#This Row],[wp_win]:[bp_lose]])</f>
        <v>1025</v>
      </c>
      <c r="S153" s="7">
        <f>(SUM(Tablo1[[#This Row],[wp_win]],Tablo1[[#This Row],[wp_win]]))/Tablo1[[#This Row],[total_games]]</f>
        <v>0.47219512195121949</v>
      </c>
      <c r="T153" s="7">
        <f>(SUM(Tablo1[[#This Row],[wp_lose]],Tablo1[[#This Row],[wp_lose]]))/Tablo1[[#This Row],[total_games]]</f>
        <v>0.31414634146341464</v>
      </c>
      <c r="U153" s="7">
        <f>(SUM(Tablo1[[#This Row],[bp_draw]],Tablo1[[#This Row],[wp_draw]]))/Tablo1[[#This Row],[total_games]]</f>
        <v>0.20487804878048779</v>
      </c>
      <c r="V153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0.89791820463605487</v>
      </c>
    </row>
    <row r="154" spans="1:22" x14ac:dyDescent="0.25">
      <c r="A154" s="3" t="s">
        <v>247</v>
      </c>
      <c r="B154" s="6" t="s">
        <v>248</v>
      </c>
      <c r="C154" s="5" t="s">
        <v>59</v>
      </c>
      <c r="D154" s="5">
        <v>2369</v>
      </c>
      <c r="E154" s="5">
        <v>2353</v>
      </c>
      <c r="F154" s="5">
        <v>2269</v>
      </c>
      <c r="G154" s="5" t="str">
        <f>IF((MAX(D154:F154)) = D154, D$1, IF((MAX(D154:F154)) = E154, E$1, F$1))</f>
        <v>standard</v>
      </c>
      <c r="H154" s="5" t="str">
        <f>IF((MIN(D154:F154)) = D154, D$1, IF((MIN(D154:F154)) = E154, E$1, F$1))</f>
        <v>blitz</v>
      </c>
      <c r="I154" s="5" t="s">
        <v>54</v>
      </c>
      <c r="J154" s="6">
        <v>26</v>
      </c>
      <c r="K154" s="5" t="s">
        <v>102</v>
      </c>
      <c r="L154" s="5">
        <v>172</v>
      </c>
      <c r="M154" s="5">
        <v>109</v>
      </c>
      <c r="N154" s="5">
        <v>77</v>
      </c>
      <c r="O154" s="5">
        <v>145</v>
      </c>
      <c r="P154" s="5">
        <v>106</v>
      </c>
      <c r="Q154" s="5">
        <v>120</v>
      </c>
      <c r="R154" s="5">
        <f>SUM(Tablo1[[#This Row],[wp_win]:[bp_lose]])</f>
        <v>729</v>
      </c>
      <c r="S154" s="7">
        <f>(SUM(Tablo1[[#This Row],[wp_win]],Tablo1[[#This Row],[wp_win]]))/Tablo1[[#This Row],[total_games]]</f>
        <v>0.47187928669410151</v>
      </c>
      <c r="T154" s="7">
        <f>(SUM(Tablo1[[#This Row],[wp_lose]],Tablo1[[#This Row],[wp_lose]]))/Tablo1[[#This Row],[total_games]]</f>
        <v>0.2112482853223594</v>
      </c>
      <c r="U154" s="7">
        <f>(SUM(Tablo1[[#This Row],[bp_draw]],Tablo1[[#This Row],[wp_draw]]))/Tablo1[[#This Row],[total_games]]</f>
        <v>0.29492455418381347</v>
      </c>
      <c r="V154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0.84354081505149858</v>
      </c>
    </row>
    <row r="155" spans="1:22" x14ac:dyDescent="0.25">
      <c r="A155" s="2" t="s">
        <v>260</v>
      </c>
      <c r="B155" s="5" t="s">
        <v>261</v>
      </c>
      <c r="C155" s="5" t="s">
        <v>59</v>
      </c>
      <c r="D155" s="5">
        <v>2266</v>
      </c>
      <c r="E155" s="5">
        <v>2105</v>
      </c>
      <c r="F155" s="5">
        <v>2309</v>
      </c>
      <c r="G155" s="5" t="str">
        <f>IF((MAX(D155:F155)) = D155, D$1, IF((MAX(D155:F155)) = E155, E$1, F$1))</f>
        <v>blitz</v>
      </c>
      <c r="H155" s="5" t="str">
        <f>IF((MIN(D155:F155)) = D155, D$1, IF((MIN(D155:F155)) = E155, E$1, F$1))</f>
        <v>rapid</v>
      </c>
      <c r="I155" s="5" t="s">
        <v>54</v>
      </c>
      <c r="J155" s="6">
        <v>27</v>
      </c>
      <c r="K155" s="5" t="s">
        <v>102</v>
      </c>
      <c r="L155" s="5">
        <v>258</v>
      </c>
      <c r="M155" s="5">
        <v>165</v>
      </c>
      <c r="N155" s="5">
        <v>126</v>
      </c>
      <c r="O155" s="5">
        <v>235</v>
      </c>
      <c r="P155" s="5">
        <v>138</v>
      </c>
      <c r="Q155" s="5">
        <v>172</v>
      </c>
      <c r="R155" s="5">
        <f>SUM(Tablo1[[#This Row],[wp_win]:[bp_lose]])</f>
        <v>1094</v>
      </c>
      <c r="S155" s="7">
        <f>(SUM(Tablo1[[#This Row],[wp_win]],Tablo1[[#This Row],[wp_win]]))/Tablo1[[#This Row],[total_games]]</f>
        <v>0.47166361974405852</v>
      </c>
      <c r="T155" s="7">
        <f>(SUM(Tablo1[[#This Row],[wp_lose]],Tablo1[[#This Row],[wp_lose]]))/Tablo1[[#This Row],[total_games]]</f>
        <v>0.23034734917733091</v>
      </c>
      <c r="U155" s="7">
        <f>(SUM(Tablo1[[#This Row],[bp_draw]],Tablo1[[#This Row],[wp_draw]]))/Tablo1[[#This Row],[total_games]]</f>
        <v>0.27696526508226693</v>
      </c>
      <c r="V155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0.89935739401042725</v>
      </c>
    </row>
    <row r="156" spans="1:22" x14ac:dyDescent="0.25">
      <c r="A156" s="3" t="s">
        <v>34</v>
      </c>
      <c r="B156" s="6" t="s">
        <v>35</v>
      </c>
      <c r="C156" s="6" t="s">
        <v>57</v>
      </c>
      <c r="D156" s="5">
        <v>2316</v>
      </c>
      <c r="E156" s="5">
        <v>2400</v>
      </c>
      <c r="F156" s="5">
        <v>2293</v>
      </c>
      <c r="G156" s="5" t="str">
        <f>IF((MAX(D156:F156)) = D156, D$1, IF((MAX(D156:F156)) = E156, E$1, F$1))</f>
        <v>rapid</v>
      </c>
      <c r="H156" s="5" t="str">
        <f>IF((MIN(D156:F156)) = D156, D$1, IF((MIN(D156:F156)) = E156, E$1, F$1))</f>
        <v>blitz</v>
      </c>
      <c r="I156" s="5" t="s">
        <v>54</v>
      </c>
      <c r="J156" s="5">
        <v>30</v>
      </c>
      <c r="K156" s="5" t="s">
        <v>101</v>
      </c>
      <c r="L156" s="6">
        <v>204</v>
      </c>
      <c r="M156" s="6">
        <v>125</v>
      </c>
      <c r="N156" s="6">
        <v>111</v>
      </c>
      <c r="O156" s="6">
        <v>163</v>
      </c>
      <c r="P156" s="6">
        <v>139</v>
      </c>
      <c r="Q156" s="6">
        <v>130</v>
      </c>
      <c r="R156" s="5">
        <f>SUM(Tablo1[[#This Row],[wp_win]:[bp_lose]])</f>
        <v>872</v>
      </c>
      <c r="S156" s="7">
        <f>(SUM(Tablo1[[#This Row],[wp_win]],Tablo1[[#This Row],[wp_win]]))/Tablo1[[#This Row],[total_games]]</f>
        <v>0.46788990825688076</v>
      </c>
      <c r="T156" s="7">
        <f>(SUM(Tablo1[[#This Row],[wp_lose]],Tablo1[[#This Row],[wp_lose]]))/Tablo1[[#This Row],[total_games]]</f>
        <v>0.25458715596330272</v>
      </c>
      <c r="U156" s="7">
        <f>(SUM(Tablo1[[#This Row],[bp_draw]],Tablo1[[#This Row],[wp_draw]]))/Tablo1[[#This Row],[total_games]]</f>
        <v>0.30275229357798167</v>
      </c>
      <c r="V156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0.8885761934542421</v>
      </c>
    </row>
    <row r="157" spans="1:22" x14ac:dyDescent="0.25">
      <c r="A157" s="2" t="s">
        <v>146</v>
      </c>
      <c r="B157" s="5" t="s">
        <v>35</v>
      </c>
      <c r="C157" s="5" t="s">
        <v>57</v>
      </c>
      <c r="D157" s="5">
        <v>2667</v>
      </c>
      <c r="E157" s="5">
        <v>2650</v>
      </c>
      <c r="F157" s="5">
        <v>2647</v>
      </c>
      <c r="G157" s="5" t="str">
        <f>IF((MAX(D157:F157)) = D157, D$1, IF((MAX(D157:F157)) = E157, E$1, F$1))</f>
        <v>standard</v>
      </c>
      <c r="H157" s="5" t="str">
        <f>IF((MIN(D157:F157)) = D157, D$1, IF((MIN(D157:F157)) = E157, E$1, F$1))</f>
        <v>blitz</v>
      </c>
      <c r="I157" s="5" t="s">
        <v>55</v>
      </c>
      <c r="J157" s="6">
        <v>26</v>
      </c>
      <c r="K157" s="5" t="s">
        <v>103</v>
      </c>
      <c r="L157" s="5">
        <v>479</v>
      </c>
      <c r="M157" s="5">
        <v>383</v>
      </c>
      <c r="N157" s="5">
        <v>164</v>
      </c>
      <c r="O157" s="5">
        <v>375</v>
      </c>
      <c r="P157" s="5">
        <v>438</v>
      </c>
      <c r="Q157" s="5">
        <v>215</v>
      </c>
      <c r="R157" s="5">
        <f>SUM(Tablo1[[#This Row],[wp_win]:[bp_lose]])</f>
        <v>2054</v>
      </c>
      <c r="S157" s="7">
        <f>(SUM(Tablo1[[#This Row],[wp_win]],Tablo1[[#This Row],[wp_win]]))/Tablo1[[#This Row],[total_games]]</f>
        <v>0.4664070107108082</v>
      </c>
      <c r="T157" s="7">
        <f>(SUM(Tablo1[[#This Row],[wp_lose]],Tablo1[[#This Row],[wp_lose]]))/Tablo1[[#This Row],[total_games]]</f>
        <v>0.15968841285296981</v>
      </c>
      <c r="U157" s="7">
        <f>(SUM(Tablo1[[#This Row],[bp_draw]],Tablo1[[#This Row],[wp_draw]]))/Tablo1[[#This Row],[total_games]]</f>
        <v>0.39970788704965921</v>
      </c>
      <c r="V157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0.88418248766093011</v>
      </c>
    </row>
    <row r="158" spans="1:22" x14ac:dyDescent="0.25">
      <c r="A158" s="3" t="s">
        <v>8</v>
      </c>
      <c r="B158" s="6" t="s">
        <v>5</v>
      </c>
      <c r="C158" s="6" t="s">
        <v>58</v>
      </c>
      <c r="D158" s="5">
        <v>2708</v>
      </c>
      <c r="E158" s="5">
        <v>2727</v>
      </c>
      <c r="F158" s="5">
        <v>2802</v>
      </c>
      <c r="G158" s="5" t="str">
        <f>IF((MAX(D158:F158)) = D158, D$1, IF((MAX(D158:F158)) = E158, E$1, F$1))</f>
        <v>blitz</v>
      </c>
      <c r="H158" s="5" t="str">
        <f>IF((MIN(D158:F158)) = D158, D$1, IF((MIN(D158:F158)) = E158, E$1, F$1))</f>
        <v>standard</v>
      </c>
      <c r="I158" s="5" t="s">
        <v>55</v>
      </c>
      <c r="J158" s="5">
        <v>27</v>
      </c>
      <c r="K158" s="5" t="s">
        <v>103</v>
      </c>
      <c r="L158" s="6">
        <v>468</v>
      </c>
      <c r="M158" s="6">
        <v>416</v>
      </c>
      <c r="N158" s="6">
        <v>143</v>
      </c>
      <c r="O158" s="6">
        <v>359</v>
      </c>
      <c r="P158" s="6">
        <v>437</v>
      </c>
      <c r="Q158" s="6">
        <v>209</v>
      </c>
      <c r="R158" s="5">
        <f>SUM(Tablo1[[#This Row],[wp_win]:[bp_lose]])</f>
        <v>2032</v>
      </c>
      <c r="S158" s="7">
        <f>(SUM(Tablo1[[#This Row],[wp_win]],Tablo1[[#This Row],[wp_win]]))/Tablo1[[#This Row],[total_games]]</f>
        <v>0.46062992125984253</v>
      </c>
      <c r="T158" s="7">
        <f>(SUM(Tablo1[[#This Row],[wp_lose]],Tablo1[[#This Row],[wp_lose]]))/Tablo1[[#This Row],[total_games]]</f>
        <v>0.14074803149606299</v>
      </c>
      <c r="U158" s="7">
        <f>(SUM(Tablo1[[#This Row],[bp_draw]],Tablo1[[#This Row],[wp_draw]]))/Tablo1[[#This Row],[total_games]]</f>
        <v>0.41978346456692911</v>
      </c>
      <c r="V158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0.87299081515499433</v>
      </c>
    </row>
    <row r="159" spans="1:22" x14ac:dyDescent="0.25">
      <c r="A159" s="3" t="s">
        <v>45</v>
      </c>
      <c r="B159" s="6" t="s">
        <v>14</v>
      </c>
      <c r="C159" s="6" t="s">
        <v>59</v>
      </c>
      <c r="D159" s="5">
        <v>2731</v>
      </c>
      <c r="E159" s="5">
        <v>2665</v>
      </c>
      <c r="F159" s="5">
        <v>2651</v>
      </c>
      <c r="G159" s="5" t="str">
        <f>IF((MAX(D159:F159)) = D159, D$1, IF((MAX(D159:F159)) = E159, E$1, F$1))</f>
        <v>standard</v>
      </c>
      <c r="H159" s="5" t="str">
        <f>IF((MIN(D159:F159)) = D159, D$1, IF((MIN(D159:F159)) = E159, E$1, F$1))</f>
        <v>blitz</v>
      </c>
      <c r="I159" s="5" t="s">
        <v>55</v>
      </c>
      <c r="J159" s="5">
        <v>29</v>
      </c>
      <c r="K159" s="5" t="s">
        <v>102</v>
      </c>
      <c r="L159" s="6">
        <v>425</v>
      </c>
      <c r="M159" s="6">
        <v>379</v>
      </c>
      <c r="N159" s="6">
        <v>128</v>
      </c>
      <c r="O159" s="6">
        <v>357</v>
      </c>
      <c r="P159" s="6">
        <v>394</v>
      </c>
      <c r="Q159" s="6">
        <v>168</v>
      </c>
      <c r="R159" s="5">
        <f>SUM(Tablo1[[#This Row],[wp_win]:[bp_lose]])</f>
        <v>1851</v>
      </c>
      <c r="S159" s="7">
        <f>(SUM(Tablo1[[#This Row],[wp_win]],Tablo1[[#This Row],[wp_win]]))/Tablo1[[#This Row],[total_games]]</f>
        <v>0.45921123716909779</v>
      </c>
      <c r="T159" s="7">
        <f>(SUM(Tablo1[[#This Row],[wp_lose]],Tablo1[[#This Row],[wp_lose]]))/Tablo1[[#This Row],[total_games]]</f>
        <v>0.13830361966504592</v>
      </c>
      <c r="U159" s="7">
        <f>(SUM(Tablo1[[#This Row],[bp_draw]],Tablo1[[#This Row],[wp_draw]]))/Tablo1[[#This Row],[total_games]]</f>
        <v>0.41761210156672068</v>
      </c>
      <c r="V159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0.91429907096456586</v>
      </c>
    </row>
    <row r="160" spans="1:22" x14ac:dyDescent="0.25">
      <c r="A160" s="3" t="s">
        <v>23</v>
      </c>
      <c r="B160" s="6" t="s">
        <v>22</v>
      </c>
      <c r="C160" s="6" t="s">
        <v>59</v>
      </c>
      <c r="D160" s="5">
        <v>2628</v>
      </c>
      <c r="E160" s="5">
        <v>2618</v>
      </c>
      <c r="F160" s="5">
        <v>2601</v>
      </c>
      <c r="G160" s="5" t="str">
        <f>IF((MAX(D160:F160)) = D160, D$1, IF((MAX(D160:F160)) = E160, E$1, F$1))</f>
        <v>standard</v>
      </c>
      <c r="H160" s="5" t="str">
        <f>IF((MIN(D160:F160)) = D160, D$1, IF((MIN(D160:F160)) = E160, E$1, F$1))</f>
        <v>blitz</v>
      </c>
      <c r="I160" s="5" t="s">
        <v>54</v>
      </c>
      <c r="J160" s="5">
        <v>29</v>
      </c>
      <c r="K160" s="5" t="s">
        <v>102</v>
      </c>
      <c r="L160" s="6">
        <v>317</v>
      </c>
      <c r="M160" s="6">
        <v>255</v>
      </c>
      <c r="N160" s="6">
        <v>120</v>
      </c>
      <c r="O160" s="6">
        <v>261</v>
      </c>
      <c r="P160" s="6">
        <v>262</v>
      </c>
      <c r="Q160" s="6">
        <v>170</v>
      </c>
      <c r="R160" s="5">
        <f>SUM(Tablo1[[#This Row],[wp_win]:[bp_lose]])</f>
        <v>1385</v>
      </c>
      <c r="S160" s="7">
        <f>(SUM(Tablo1[[#This Row],[wp_win]],Tablo1[[#This Row],[wp_win]]))/Tablo1[[#This Row],[total_games]]</f>
        <v>0.45776173285198557</v>
      </c>
      <c r="T160" s="7">
        <f>(SUM(Tablo1[[#This Row],[wp_lose]],Tablo1[[#This Row],[wp_lose]]))/Tablo1[[#This Row],[total_games]]</f>
        <v>0.17328519855595667</v>
      </c>
      <c r="U160" s="7">
        <f>(SUM(Tablo1[[#This Row],[bp_draw]],Tablo1[[#This Row],[wp_draw]]))/Tablo1[[#This Row],[total_games]]</f>
        <v>0.37328519855595665</v>
      </c>
      <c r="V160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0.88061719557782536</v>
      </c>
    </row>
    <row r="161" spans="1:22" x14ac:dyDescent="0.25">
      <c r="A161" s="3" t="s">
        <v>95</v>
      </c>
      <c r="B161" s="6" t="s">
        <v>35</v>
      </c>
      <c r="C161" s="5" t="s">
        <v>57</v>
      </c>
      <c r="D161" s="5">
        <v>2684</v>
      </c>
      <c r="E161" s="5">
        <v>2581</v>
      </c>
      <c r="F161" s="5">
        <v>2695</v>
      </c>
      <c r="G161" s="5" t="str">
        <f>IF((MAX(D161:F161)) = D161, D$1, IF((MAX(D161:F161)) = E161, E$1, F$1))</f>
        <v>blitz</v>
      </c>
      <c r="H161" s="5" t="str">
        <f>IF((MIN(D161:F161)) = D161, D$1, IF((MIN(D161:F161)) = E161, E$1, F$1))</f>
        <v>rapid</v>
      </c>
      <c r="I161" s="6" t="s">
        <v>55</v>
      </c>
      <c r="J161" s="6">
        <v>23</v>
      </c>
      <c r="K161" s="5" t="s">
        <v>103</v>
      </c>
      <c r="L161" s="6">
        <v>276</v>
      </c>
      <c r="M161" s="6">
        <v>236</v>
      </c>
      <c r="N161" s="6">
        <v>101</v>
      </c>
      <c r="O161" s="6">
        <v>197</v>
      </c>
      <c r="P161" s="6">
        <v>251</v>
      </c>
      <c r="Q161" s="6">
        <v>145</v>
      </c>
      <c r="R161" s="5">
        <f>SUM(Tablo1[[#This Row],[wp_win]:[bp_lose]])</f>
        <v>1206</v>
      </c>
      <c r="S161" s="7">
        <f>(SUM(Tablo1[[#This Row],[wp_win]],Tablo1[[#This Row],[wp_win]]))/Tablo1[[#This Row],[total_games]]</f>
        <v>0.45771144278606968</v>
      </c>
      <c r="T161" s="7">
        <f>(SUM(Tablo1[[#This Row],[wp_lose]],Tablo1[[#This Row],[wp_lose]]))/Tablo1[[#This Row],[total_games]]</f>
        <v>0.16749585406301823</v>
      </c>
      <c r="U161" s="7">
        <f>(SUM(Tablo1[[#This Row],[bp_draw]],Tablo1[[#This Row],[wp_draw]]))/Tablo1[[#This Row],[total_games]]</f>
        <v>0.40381426202321724</v>
      </c>
      <c r="V161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0.84613425668330178</v>
      </c>
    </row>
    <row r="162" spans="1:22" x14ac:dyDescent="0.25">
      <c r="A162" s="2" t="s">
        <v>265</v>
      </c>
      <c r="B162" s="5" t="s">
        <v>261</v>
      </c>
      <c r="C162" s="5" t="s">
        <v>59</v>
      </c>
      <c r="D162" s="5">
        <v>2077</v>
      </c>
      <c r="E162" s="5">
        <v>2046</v>
      </c>
      <c r="F162" s="5">
        <v>2164</v>
      </c>
      <c r="G162" s="5" t="str">
        <f>IF((MAX(D162:F162)) = D162, D$1, IF((MAX(D162:F162)) = E162, E$1, F$1))</f>
        <v>blitz</v>
      </c>
      <c r="H162" s="5" t="str">
        <f>IF((MIN(D162:F162)) = D162, D$1, IF((MIN(D162:F162)) = E162, E$1, F$1))</f>
        <v>rapid</v>
      </c>
      <c r="I162" s="5" t="s">
        <v>54</v>
      </c>
      <c r="J162" s="6">
        <v>25</v>
      </c>
      <c r="K162" s="5" t="s">
        <v>102</v>
      </c>
      <c r="L162" s="5">
        <v>202</v>
      </c>
      <c r="M162" s="5">
        <v>121</v>
      </c>
      <c r="N162" s="5">
        <v>117</v>
      </c>
      <c r="O162" s="5">
        <v>175</v>
      </c>
      <c r="P162" s="5">
        <v>136</v>
      </c>
      <c r="Q162" s="5">
        <v>132</v>
      </c>
      <c r="R162" s="5">
        <f>SUM(Tablo1[[#This Row],[wp_win]:[bp_lose]])</f>
        <v>883</v>
      </c>
      <c r="S162" s="7">
        <f>(SUM(Tablo1[[#This Row],[wp_win]],Tablo1[[#This Row],[wp_win]]))/Tablo1[[#This Row],[total_games]]</f>
        <v>0.45753114382785959</v>
      </c>
      <c r="T162" s="7">
        <f>(SUM(Tablo1[[#This Row],[wp_lose]],Tablo1[[#This Row],[wp_lose]]))/Tablo1[[#This Row],[total_games]]</f>
        <v>0.2650056625141563</v>
      </c>
      <c r="U162" s="7">
        <f>(SUM(Tablo1[[#This Row],[bp_draw]],Tablo1[[#This Row],[wp_draw]]))/Tablo1[[#This Row],[total_games]]</f>
        <v>0.29105322763306907</v>
      </c>
      <c r="V162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0.91944534021283475</v>
      </c>
    </row>
    <row r="163" spans="1:22" x14ac:dyDescent="0.25">
      <c r="A163" s="2" t="s">
        <v>75</v>
      </c>
      <c r="B163" s="5" t="s">
        <v>35</v>
      </c>
      <c r="C163" s="5" t="s">
        <v>57</v>
      </c>
      <c r="D163" s="5">
        <v>2303</v>
      </c>
      <c r="E163" s="5">
        <v>2217</v>
      </c>
      <c r="F163" s="5">
        <v>2197</v>
      </c>
      <c r="G163" s="5" t="str">
        <f>IF((MAX(D163:F163)) = D163, D$1, IF((MAX(D163:F163)) = E163, E$1, F$1))</f>
        <v>standard</v>
      </c>
      <c r="H163" s="5" t="str">
        <f>IF((MIN(D163:F163)) = D163, D$1, IF((MIN(D163:F163)) = E163, E$1, F$1))</f>
        <v>blitz</v>
      </c>
      <c r="I163" s="6" t="s">
        <v>54</v>
      </c>
      <c r="J163" s="6">
        <v>21</v>
      </c>
      <c r="K163" s="5" t="s">
        <v>101</v>
      </c>
      <c r="L163" s="6">
        <v>236</v>
      </c>
      <c r="M163" s="6">
        <v>137</v>
      </c>
      <c r="N163" s="6">
        <v>141</v>
      </c>
      <c r="O163" s="6">
        <v>190</v>
      </c>
      <c r="P163" s="6">
        <v>149</v>
      </c>
      <c r="Q163" s="6">
        <v>179</v>
      </c>
      <c r="R163" s="5">
        <f>SUM(Tablo1[[#This Row],[wp_win]:[bp_lose]])</f>
        <v>1032</v>
      </c>
      <c r="S163" s="7">
        <f>(SUM(Tablo1[[#This Row],[wp_win]],Tablo1[[#This Row],[wp_win]]))/Tablo1[[#This Row],[total_games]]</f>
        <v>0.4573643410852713</v>
      </c>
      <c r="T163" s="7">
        <f>(SUM(Tablo1[[#This Row],[wp_lose]],Tablo1[[#This Row],[wp_lose]]))/Tablo1[[#This Row],[total_games]]</f>
        <v>0.27325581395348836</v>
      </c>
      <c r="U163" s="7">
        <f>(SUM(Tablo1[[#This Row],[bp_draw]],Tablo1[[#This Row],[wp_draw]]))/Tablo1[[#This Row],[total_games]]</f>
        <v>0.27713178294573643</v>
      </c>
      <c r="V163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0.86192948754525112</v>
      </c>
    </row>
    <row r="164" spans="1:22" x14ac:dyDescent="0.25">
      <c r="A164" s="2" t="s">
        <v>187</v>
      </c>
      <c r="B164" s="5" t="s">
        <v>22</v>
      </c>
      <c r="C164" s="5" t="s">
        <v>59</v>
      </c>
      <c r="D164" s="5">
        <v>2571</v>
      </c>
      <c r="E164" s="5">
        <v>2533</v>
      </c>
      <c r="F164" s="5">
        <v>2516</v>
      </c>
      <c r="G164" s="5" t="str">
        <f>IF((MAX(D164:F164)) = D164, D$1, IF((MAX(D164:F164)) = E164, E$1, F$1))</f>
        <v>standard</v>
      </c>
      <c r="H164" s="5" t="str">
        <f>IF((MIN(D164:F164)) = D164, D$1, IF((MIN(D164:F164)) = E164, E$1, F$1))</f>
        <v>blitz</v>
      </c>
      <c r="I164" s="5" t="s">
        <v>55</v>
      </c>
      <c r="J164" s="6">
        <v>24</v>
      </c>
      <c r="K164" s="5" t="s">
        <v>102</v>
      </c>
      <c r="L164" s="5">
        <v>244</v>
      </c>
      <c r="M164" s="5">
        <v>223</v>
      </c>
      <c r="N164" s="5">
        <v>67</v>
      </c>
      <c r="O164" s="5">
        <v>170</v>
      </c>
      <c r="P164" s="5">
        <v>249</v>
      </c>
      <c r="Q164" s="5">
        <v>114</v>
      </c>
      <c r="R164" s="5">
        <f>SUM(Tablo1[[#This Row],[wp_win]:[bp_lose]])</f>
        <v>1067</v>
      </c>
      <c r="S164" s="7">
        <f>(SUM(Tablo1[[#This Row],[wp_win]],Tablo1[[#This Row],[wp_win]]))/Tablo1[[#This Row],[total_games]]</f>
        <v>0.45735707591377694</v>
      </c>
      <c r="T164" s="7">
        <f>(SUM(Tablo1[[#This Row],[wp_lose]],Tablo1[[#This Row],[wp_lose]]))/Tablo1[[#This Row],[total_games]]</f>
        <v>0.12558575445173384</v>
      </c>
      <c r="U164" s="7">
        <f>(SUM(Tablo1[[#This Row],[bp_draw]],Tablo1[[#This Row],[wp_draw]]))/Tablo1[[#This Row],[total_games]]</f>
        <v>0.44236176194939081</v>
      </c>
      <c r="V164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0.82996493061327892</v>
      </c>
    </row>
    <row r="165" spans="1:22" x14ac:dyDescent="0.25">
      <c r="A165" s="2" t="s">
        <v>20</v>
      </c>
      <c r="B165" s="5" t="s">
        <v>7</v>
      </c>
      <c r="C165" s="5" t="s">
        <v>60</v>
      </c>
      <c r="D165" s="5">
        <v>2565</v>
      </c>
      <c r="E165" s="5">
        <v>2488</v>
      </c>
      <c r="F165" s="5">
        <v>2471</v>
      </c>
      <c r="G165" s="5" t="str">
        <f>IF((MAX(D165:F165)) = D165, D$1, IF((MAX(D165:F165)) = E165, E$1, F$1))</f>
        <v>standard</v>
      </c>
      <c r="H165" s="5" t="str">
        <f>IF((MIN(D165:F165)) = D165, D$1, IF((MIN(D165:F165)) = E165, E$1, F$1))</f>
        <v>blitz</v>
      </c>
      <c r="I165" s="5" t="s">
        <v>54</v>
      </c>
      <c r="J165" s="5">
        <v>25</v>
      </c>
      <c r="K165" s="5" t="s">
        <v>102</v>
      </c>
      <c r="L165" s="6">
        <v>452</v>
      </c>
      <c r="M165" s="6">
        <v>371</v>
      </c>
      <c r="N165" s="6">
        <v>178</v>
      </c>
      <c r="O165" s="6">
        <v>359</v>
      </c>
      <c r="P165" s="6">
        <v>373</v>
      </c>
      <c r="Q165" s="6">
        <v>244</v>
      </c>
      <c r="R165" s="5">
        <f>SUM(Tablo1[[#This Row],[wp_win]:[bp_lose]])</f>
        <v>1977</v>
      </c>
      <c r="S165" s="7">
        <f>(SUM(Tablo1[[#This Row],[wp_win]],Tablo1[[#This Row],[wp_win]]))/Tablo1[[#This Row],[total_games]]</f>
        <v>0.45725847243297923</v>
      </c>
      <c r="T165" s="7">
        <f>(SUM(Tablo1[[#This Row],[wp_lose]],Tablo1[[#This Row],[wp_lose]]))/Tablo1[[#This Row],[total_games]]</f>
        <v>0.18007081436519981</v>
      </c>
      <c r="U165" s="7">
        <f>(SUM(Tablo1[[#This Row],[bp_draw]],Tablo1[[#This Row],[wp_draw]]))/Tablo1[[#This Row],[total_games]]</f>
        <v>0.37632776934749623</v>
      </c>
      <c r="V165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0.87760446801671488</v>
      </c>
    </row>
    <row r="166" spans="1:22" x14ac:dyDescent="0.25">
      <c r="A166" s="3" t="s">
        <v>264</v>
      </c>
      <c r="B166" s="6" t="s">
        <v>261</v>
      </c>
      <c r="C166" s="5" t="s">
        <v>59</v>
      </c>
      <c r="D166" s="5">
        <v>2154</v>
      </c>
      <c r="E166" s="5">
        <v>2077</v>
      </c>
      <c r="F166" s="5">
        <v>2189</v>
      </c>
      <c r="G166" s="5" t="str">
        <f>IF((MAX(D166:F166)) = D166, D$1, IF((MAX(D166:F166)) = E166, E$1, F$1))</f>
        <v>blitz</v>
      </c>
      <c r="H166" s="5" t="str">
        <f>IF((MIN(D166:F166)) = D166, D$1, IF((MIN(D166:F166)) = E166, E$1, F$1))</f>
        <v>rapid</v>
      </c>
      <c r="I166" s="5" t="s">
        <v>54</v>
      </c>
      <c r="J166" s="6">
        <v>29</v>
      </c>
      <c r="K166" s="5" t="s">
        <v>101</v>
      </c>
      <c r="L166" s="5">
        <v>150</v>
      </c>
      <c r="M166" s="5">
        <v>87</v>
      </c>
      <c r="N166" s="5">
        <v>89</v>
      </c>
      <c r="O166" s="5">
        <v>138</v>
      </c>
      <c r="P166" s="5">
        <v>81</v>
      </c>
      <c r="Q166" s="5">
        <v>114</v>
      </c>
      <c r="R166" s="5">
        <f>SUM(Tablo1[[#This Row],[wp_win]:[bp_lose]])</f>
        <v>659</v>
      </c>
      <c r="S166" s="7">
        <f>(SUM(Tablo1[[#This Row],[wp_win]],Tablo1[[#This Row],[wp_win]]))/Tablo1[[#This Row],[total_games]]</f>
        <v>0.45523520485584218</v>
      </c>
      <c r="T166" s="7">
        <f>(SUM(Tablo1[[#This Row],[wp_lose]],Tablo1[[#This Row],[wp_lose]]))/Tablo1[[#This Row],[total_games]]</f>
        <v>0.27010622154779967</v>
      </c>
      <c r="U166" s="7">
        <f>(SUM(Tablo1[[#This Row],[bp_draw]],Tablo1[[#This Row],[wp_draw]]))/Tablo1[[#This Row],[total_games]]</f>
        <v>0.25493171471927162</v>
      </c>
      <c r="V166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0.90308913564727511</v>
      </c>
    </row>
    <row r="167" spans="1:22" x14ac:dyDescent="0.25">
      <c r="A167" s="2" t="s">
        <v>263</v>
      </c>
      <c r="B167" s="5" t="s">
        <v>248</v>
      </c>
      <c r="C167" s="5" t="s">
        <v>59</v>
      </c>
      <c r="D167" s="5">
        <v>2266</v>
      </c>
      <c r="E167" s="5">
        <v>2233</v>
      </c>
      <c r="F167" s="5">
        <v>2244</v>
      </c>
      <c r="G167" s="5" t="str">
        <f>IF((MAX(D167:F167)) = D167, D$1, IF((MAX(D167:F167)) = E167, E$1, F$1))</f>
        <v>standard</v>
      </c>
      <c r="H167" s="5" t="str">
        <f>IF((MIN(D167:F167)) = D167, D$1, IF((MIN(D167:F167)) = E167, E$1, F$1))</f>
        <v>rapid</v>
      </c>
      <c r="I167" s="5" t="s">
        <v>54</v>
      </c>
      <c r="J167" s="6">
        <v>28</v>
      </c>
      <c r="K167" s="5" t="s">
        <v>102</v>
      </c>
      <c r="L167" s="5">
        <v>153</v>
      </c>
      <c r="M167" s="5">
        <v>84</v>
      </c>
      <c r="N167" s="5">
        <v>94</v>
      </c>
      <c r="O167" s="5">
        <v>136</v>
      </c>
      <c r="P167" s="5">
        <v>100</v>
      </c>
      <c r="Q167" s="5">
        <v>107</v>
      </c>
      <c r="R167" s="5">
        <f>SUM(Tablo1[[#This Row],[wp_win]:[bp_lose]])</f>
        <v>674</v>
      </c>
      <c r="S167" s="7">
        <f>(SUM(Tablo1[[#This Row],[wp_win]],Tablo1[[#This Row],[wp_win]]))/Tablo1[[#This Row],[total_games]]</f>
        <v>0.45400593471810091</v>
      </c>
      <c r="T167" s="7">
        <f>(SUM(Tablo1[[#This Row],[wp_lose]],Tablo1[[#This Row],[wp_lose]]))/Tablo1[[#This Row],[total_games]]</f>
        <v>0.27893175074183979</v>
      </c>
      <c r="U167" s="7">
        <f>(SUM(Tablo1[[#This Row],[bp_draw]],Tablo1[[#This Row],[wp_draw]]))/Tablo1[[#This Row],[total_games]]</f>
        <v>0.27299703264094954</v>
      </c>
      <c r="V167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0.92047544292442252</v>
      </c>
    </row>
    <row r="168" spans="1:22" x14ac:dyDescent="0.25">
      <c r="A168" s="3" t="s">
        <v>49</v>
      </c>
      <c r="B168" s="6" t="s">
        <v>22</v>
      </c>
      <c r="C168" s="6" t="s">
        <v>59</v>
      </c>
      <c r="D168" s="5">
        <v>2489</v>
      </c>
      <c r="E168" s="5">
        <v>2384</v>
      </c>
      <c r="F168" s="5">
        <v>2384</v>
      </c>
      <c r="G168" s="5" t="str">
        <f>IF((MAX(D168:F168)) = D168, D$1, IF((MAX(D168:F168)) = E168, E$1, F$1))</f>
        <v>standard</v>
      </c>
      <c r="H168" s="5" t="str">
        <f>IF((MIN(D168:F168)) = D168, D$1, IF((MIN(D168:F168)) = E168, E$1, F$1))</f>
        <v>rapid</v>
      </c>
      <c r="I168" s="5" t="s">
        <v>54</v>
      </c>
      <c r="J168" s="5">
        <v>21</v>
      </c>
      <c r="K168" s="5" t="s">
        <v>102</v>
      </c>
      <c r="L168" s="6">
        <v>160</v>
      </c>
      <c r="M168" s="6">
        <v>85</v>
      </c>
      <c r="N168" s="6">
        <v>107</v>
      </c>
      <c r="O168" s="6">
        <v>142</v>
      </c>
      <c r="P168" s="6">
        <v>96</v>
      </c>
      <c r="Q168" s="6">
        <v>116</v>
      </c>
      <c r="R168" s="5">
        <f>SUM(Tablo1[[#This Row],[wp_win]:[bp_lose]])</f>
        <v>706</v>
      </c>
      <c r="S168" s="7">
        <f>(SUM(Tablo1[[#This Row],[wp_win]],Tablo1[[#This Row],[wp_win]]))/Tablo1[[#This Row],[total_games]]</f>
        <v>0.45325779036827196</v>
      </c>
      <c r="T168" s="7">
        <f>(SUM(Tablo1[[#This Row],[wp_lose]],Tablo1[[#This Row],[wp_lose]]))/Tablo1[[#This Row],[total_games]]</f>
        <v>0.30311614730878189</v>
      </c>
      <c r="U168" s="7">
        <f>(SUM(Tablo1[[#This Row],[bp_draw]],Tablo1[[#This Row],[wp_draw]]))/Tablo1[[#This Row],[total_games]]</f>
        <v>0.2563739376770538</v>
      </c>
      <c r="V168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0.93297063541884639</v>
      </c>
    </row>
    <row r="169" spans="1:22" x14ac:dyDescent="0.25">
      <c r="A169" s="2" t="s">
        <v>251</v>
      </c>
      <c r="B169" s="5" t="s">
        <v>22</v>
      </c>
      <c r="C169" s="5" t="s">
        <v>59</v>
      </c>
      <c r="D169" s="5">
        <v>2362</v>
      </c>
      <c r="E169" s="5">
        <v>2339</v>
      </c>
      <c r="F169" s="5">
        <v>2342</v>
      </c>
      <c r="G169" s="5" t="str">
        <f>IF((MAX(D169:F169)) = D169, D$1, IF((MAX(D169:F169)) = E169, E$1, F$1))</f>
        <v>standard</v>
      </c>
      <c r="H169" s="5" t="str">
        <f>IF((MIN(D169:F169)) = D169, D$1, IF((MIN(D169:F169)) = E169, E$1, F$1))</f>
        <v>rapid</v>
      </c>
      <c r="I169" s="5" t="s">
        <v>54</v>
      </c>
      <c r="J169" s="6">
        <v>27</v>
      </c>
      <c r="K169" s="5" t="s">
        <v>101</v>
      </c>
      <c r="L169" s="5">
        <v>237</v>
      </c>
      <c r="M169" s="5">
        <v>138</v>
      </c>
      <c r="N169" s="5">
        <v>142</v>
      </c>
      <c r="O169" s="5">
        <v>196</v>
      </c>
      <c r="P169" s="5">
        <v>164</v>
      </c>
      <c r="Q169" s="5">
        <v>173</v>
      </c>
      <c r="R169" s="5">
        <f>SUM(Tablo1[[#This Row],[wp_win]:[bp_lose]])</f>
        <v>1050</v>
      </c>
      <c r="S169" s="7">
        <f>(SUM(Tablo1[[#This Row],[wp_win]],Tablo1[[#This Row],[wp_win]]))/Tablo1[[#This Row],[total_games]]</f>
        <v>0.4514285714285714</v>
      </c>
      <c r="T169" s="7">
        <f>(SUM(Tablo1[[#This Row],[wp_lose]],Tablo1[[#This Row],[wp_lose]]))/Tablo1[[#This Row],[total_games]]</f>
        <v>0.27047619047619048</v>
      </c>
      <c r="U169" s="7">
        <f>(SUM(Tablo1[[#This Row],[bp_draw]],Tablo1[[#This Row],[wp_draw]]))/Tablo1[[#This Row],[total_games]]</f>
        <v>0.28761904761904761</v>
      </c>
      <c r="V169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0.88122478509852986</v>
      </c>
    </row>
    <row r="170" spans="1:22" x14ac:dyDescent="0.25">
      <c r="A170" s="2" t="s">
        <v>249</v>
      </c>
      <c r="B170" s="5" t="s">
        <v>177</v>
      </c>
      <c r="C170" s="5" t="s">
        <v>59</v>
      </c>
      <c r="D170" s="5">
        <v>2362</v>
      </c>
      <c r="E170" s="5">
        <v>2232</v>
      </c>
      <c r="F170" s="5">
        <v>2223</v>
      </c>
      <c r="G170" s="5" t="str">
        <f>IF((MAX(D170:F170)) = D170, D$1, IF((MAX(D170:F170)) = E170, E$1, F$1))</f>
        <v>standard</v>
      </c>
      <c r="H170" s="5" t="str">
        <f>IF((MIN(D170:F170)) = D170, D$1, IF((MIN(D170:F170)) = E170, E$1, F$1))</f>
        <v>blitz</v>
      </c>
      <c r="I170" s="5" t="s">
        <v>54</v>
      </c>
      <c r="J170" s="6">
        <v>23</v>
      </c>
      <c r="K170" s="5" t="s">
        <v>101</v>
      </c>
      <c r="L170" s="5">
        <v>157</v>
      </c>
      <c r="M170" s="5">
        <v>83</v>
      </c>
      <c r="N170" s="5">
        <v>105</v>
      </c>
      <c r="O170" s="5">
        <v>145</v>
      </c>
      <c r="P170" s="5">
        <v>84</v>
      </c>
      <c r="Q170" s="5">
        <v>124</v>
      </c>
      <c r="R170" s="5">
        <f>SUM(Tablo1[[#This Row],[wp_win]:[bp_lose]])</f>
        <v>698</v>
      </c>
      <c r="S170" s="7">
        <f>(SUM(Tablo1[[#This Row],[wp_win]],Tablo1[[#This Row],[wp_win]]))/Tablo1[[#This Row],[total_games]]</f>
        <v>0.44985673352435529</v>
      </c>
      <c r="T170" s="7">
        <f>(SUM(Tablo1[[#This Row],[wp_lose]],Tablo1[[#This Row],[wp_lose]]))/Tablo1[[#This Row],[total_games]]</f>
        <v>0.3008595988538682</v>
      </c>
      <c r="U170" s="7">
        <f>(SUM(Tablo1[[#This Row],[bp_draw]],Tablo1[[#This Row],[wp_draw]]))/Tablo1[[#This Row],[total_games]]</f>
        <v>0.23925501432664756</v>
      </c>
      <c r="V170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0.92071556503806873</v>
      </c>
    </row>
    <row r="171" spans="1:22" x14ac:dyDescent="0.25">
      <c r="A171" s="2" t="s">
        <v>259</v>
      </c>
      <c r="B171" s="5" t="s">
        <v>22</v>
      </c>
      <c r="C171" s="5" t="s">
        <v>59</v>
      </c>
      <c r="D171" s="5">
        <v>2205</v>
      </c>
      <c r="E171" s="5">
        <v>2217</v>
      </c>
      <c r="F171" s="5">
        <v>2171</v>
      </c>
      <c r="G171" s="5" t="str">
        <f>IF((MAX(D171:F171)) = D171, D$1, IF((MAX(D171:F171)) = E171, E$1, F$1))</f>
        <v>rapid</v>
      </c>
      <c r="H171" s="5" t="str">
        <f>IF((MIN(D171:F171)) = D171, D$1, IF((MIN(D171:F171)) = E171, E$1, F$1))</f>
        <v>blitz</v>
      </c>
      <c r="I171" s="5" t="s">
        <v>54</v>
      </c>
      <c r="J171" s="6">
        <v>24</v>
      </c>
      <c r="K171" s="5" t="s">
        <v>102</v>
      </c>
      <c r="L171" s="5">
        <v>128</v>
      </c>
      <c r="M171" s="5">
        <v>88</v>
      </c>
      <c r="N171" s="5">
        <v>68</v>
      </c>
      <c r="O171" s="5">
        <v>117</v>
      </c>
      <c r="P171" s="5">
        <v>72</v>
      </c>
      <c r="Q171" s="5">
        <v>99</v>
      </c>
      <c r="R171" s="5">
        <f>SUM(Tablo1[[#This Row],[wp_win]:[bp_lose]])</f>
        <v>572</v>
      </c>
      <c r="S171" s="7">
        <f>(SUM(Tablo1[[#This Row],[wp_win]],Tablo1[[#This Row],[wp_win]]))/Tablo1[[#This Row],[total_games]]</f>
        <v>0.44755244755244755</v>
      </c>
      <c r="T171" s="7">
        <f>(SUM(Tablo1[[#This Row],[wp_lose]],Tablo1[[#This Row],[wp_lose]]))/Tablo1[[#This Row],[total_games]]</f>
        <v>0.23776223776223776</v>
      </c>
      <c r="U171" s="7">
        <f>(SUM(Tablo1[[#This Row],[bp_draw]],Tablo1[[#This Row],[wp_draw]]))/Tablo1[[#This Row],[total_games]]</f>
        <v>0.27972027972027974</v>
      </c>
      <c r="V171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0.87718023255813959</v>
      </c>
    </row>
    <row r="172" spans="1:22" x14ac:dyDescent="0.25">
      <c r="A172" s="3" t="s">
        <v>71</v>
      </c>
      <c r="B172" s="6" t="s">
        <v>35</v>
      </c>
      <c r="C172" s="5" t="s">
        <v>57</v>
      </c>
      <c r="D172" s="5">
        <v>2369</v>
      </c>
      <c r="E172" s="5">
        <v>2393</v>
      </c>
      <c r="F172" s="5">
        <v>2285</v>
      </c>
      <c r="G172" s="5" t="str">
        <f>IF((MAX(D172:F172)) = D172, D$1, IF((MAX(D172:F172)) = E172, E$1, F$1))</f>
        <v>rapid</v>
      </c>
      <c r="H172" s="5" t="str">
        <f>IF((MIN(D172:F172)) = D172, D$1, IF((MIN(D172:F172)) = E172, E$1, F$1))</f>
        <v>blitz</v>
      </c>
      <c r="I172" s="6" t="s">
        <v>54</v>
      </c>
      <c r="J172" s="6">
        <v>20</v>
      </c>
      <c r="K172" s="5" t="s">
        <v>102</v>
      </c>
      <c r="L172" s="6">
        <v>142</v>
      </c>
      <c r="M172" s="6">
        <v>85</v>
      </c>
      <c r="N172" s="6">
        <v>96</v>
      </c>
      <c r="O172" s="6">
        <v>133</v>
      </c>
      <c r="P172" s="6">
        <v>71</v>
      </c>
      <c r="Q172" s="6">
        <v>116</v>
      </c>
      <c r="R172" s="5">
        <f>SUM(Tablo1[[#This Row],[wp_win]:[bp_lose]])</f>
        <v>643</v>
      </c>
      <c r="S172" s="7">
        <f>(SUM(Tablo1[[#This Row],[wp_win]],Tablo1[[#This Row],[wp_win]]))/Tablo1[[#This Row],[total_games]]</f>
        <v>0.4416796267496112</v>
      </c>
      <c r="T172" s="7">
        <f>(SUM(Tablo1[[#This Row],[wp_lose]],Tablo1[[#This Row],[wp_lose]]))/Tablo1[[#This Row],[total_games]]</f>
        <v>0.2986003110419907</v>
      </c>
      <c r="U172" s="7">
        <f>(SUM(Tablo1[[#This Row],[bp_draw]],Tablo1[[#This Row],[wp_draw]]))/Tablo1[[#This Row],[total_games]]</f>
        <v>0.24261275272161742</v>
      </c>
      <c r="V172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0.92184112466124657</v>
      </c>
    </row>
    <row r="173" spans="1:22" x14ac:dyDescent="0.25">
      <c r="A173" s="3" t="s">
        <v>201</v>
      </c>
      <c r="B173" s="6" t="s">
        <v>121</v>
      </c>
      <c r="C173" s="5" t="s">
        <v>58</v>
      </c>
      <c r="D173" s="5">
        <v>2391</v>
      </c>
      <c r="E173" s="5">
        <v>2288</v>
      </c>
      <c r="F173" s="5">
        <v>2257</v>
      </c>
      <c r="G173" s="5" t="str">
        <f>IF((MAX(D173:F173)) = D173, D$1, IF((MAX(D173:F173)) = E173, E$1, F$1))</f>
        <v>standard</v>
      </c>
      <c r="H173" s="5" t="str">
        <f>IF((MIN(D173:F173)) = D173, D$1, IF((MIN(D173:F173)) = E173, E$1, F$1))</f>
        <v>blitz</v>
      </c>
      <c r="I173" s="5" t="s">
        <v>54</v>
      </c>
      <c r="J173" s="6">
        <v>23</v>
      </c>
      <c r="K173" s="5" t="s">
        <v>101</v>
      </c>
      <c r="L173" s="5">
        <v>398</v>
      </c>
      <c r="M173" s="5">
        <v>235</v>
      </c>
      <c r="N173" s="5">
        <v>266</v>
      </c>
      <c r="O173" s="5">
        <v>347</v>
      </c>
      <c r="P173" s="5">
        <v>277</v>
      </c>
      <c r="Q173" s="5">
        <v>295</v>
      </c>
      <c r="R173" s="5">
        <f>SUM(Tablo1[[#This Row],[wp_win]:[bp_lose]])</f>
        <v>1818</v>
      </c>
      <c r="S173" s="7">
        <f>(SUM(Tablo1[[#This Row],[wp_win]],Tablo1[[#This Row],[wp_win]]))/Tablo1[[#This Row],[total_games]]</f>
        <v>0.43784378437843785</v>
      </c>
      <c r="T173" s="7">
        <f>(SUM(Tablo1[[#This Row],[wp_lose]],Tablo1[[#This Row],[wp_lose]]))/Tablo1[[#This Row],[total_games]]</f>
        <v>0.29262926292629265</v>
      </c>
      <c r="U173" s="7">
        <f>(SUM(Tablo1[[#This Row],[bp_draw]],Tablo1[[#This Row],[wp_draw]]))/Tablo1[[#This Row],[total_games]]</f>
        <v>0.28162816281628161</v>
      </c>
      <c r="V173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0.92130779354694359</v>
      </c>
    </row>
    <row r="174" spans="1:22" x14ac:dyDescent="0.25">
      <c r="A174" s="2" t="s">
        <v>166</v>
      </c>
      <c r="B174" s="5" t="s">
        <v>35</v>
      </c>
      <c r="C174" s="5" t="s">
        <v>57</v>
      </c>
      <c r="D174" s="5">
        <v>2483</v>
      </c>
      <c r="E174" s="5">
        <v>2480</v>
      </c>
      <c r="F174" s="5">
        <v>2544</v>
      </c>
      <c r="G174" s="5" t="str">
        <f>IF((MAX(D174:F174)) = D174, D$1, IF((MAX(D174:F174)) = E174, E$1, F$1))</f>
        <v>blitz</v>
      </c>
      <c r="H174" s="5" t="str">
        <f>IF((MIN(D174:F174)) = D174, D$1, IF((MIN(D174:F174)) = E174, E$1, F$1))</f>
        <v>rapid</v>
      </c>
      <c r="I174" s="5" t="s">
        <v>55</v>
      </c>
      <c r="J174" s="6">
        <v>25</v>
      </c>
      <c r="K174" s="5" t="s">
        <v>103</v>
      </c>
      <c r="L174" s="5">
        <v>157</v>
      </c>
      <c r="M174" s="5">
        <v>124</v>
      </c>
      <c r="N174" s="5">
        <v>79</v>
      </c>
      <c r="O174" s="5">
        <v>133</v>
      </c>
      <c r="P174" s="5">
        <v>119</v>
      </c>
      <c r="Q174" s="5">
        <v>108</v>
      </c>
      <c r="R174" s="5">
        <f>SUM(Tablo1[[#This Row],[wp_win]:[bp_lose]])</f>
        <v>720</v>
      </c>
      <c r="S174" s="7">
        <f>(SUM(Tablo1[[#This Row],[wp_win]],Tablo1[[#This Row],[wp_win]]))/Tablo1[[#This Row],[total_games]]</f>
        <v>0.43611111111111112</v>
      </c>
      <c r="T174" s="7">
        <f>(SUM(Tablo1[[#This Row],[wp_lose]],Tablo1[[#This Row],[wp_lose]]))/Tablo1[[#This Row],[total_games]]</f>
        <v>0.21944444444444444</v>
      </c>
      <c r="U174" s="7">
        <f>(SUM(Tablo1[[#This Row],[bp_draw]],Tablo1[[#This Row],[wp_draw]]))/Tablo1[[#This Row],[total_games]]</f>
        <v>0.33750000000000002</v>
      </c>
      <c r="V174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0.87899543378995437</v>
      </c>
    </row>
    <row r="175" spans="1:22" x14ac:dyDescent="0.25">
      <c r="A175" s="3" t="s">
        <v>84</v>
      </c>
      <c r="B175" s="6" t="s">
        <v>83</v>
      </c>
      <c r="C175" s="5" t="s">
        <v>58</v>
      </c>
      <c r="D175" s="5">
        <v>2274</v>
      </c>
      <c r="E175" s="5">
        <v>2218</v>
      </c>
      <c r="F175" s="5">
        <v>2342</v>
      </c>
      <c r="G175" s="5" t="str">
        <f>IF((MAX(D175:F175)) = D175, D$1, IF((MAX(D175:F175)) = E175, E$1, F$1))</f>
        <v>blitz</v>
      </c>
      <c r="H175" s="5" t="str">
        <f>IF((MIN(D175:F175)) = D175, D$1, IF((MIN(D175:F175)) = E175, E$1, F$1))</f>
        <v>rapid</v>
      </c>
      <c r="I175" s="6" t="s">
        <v>54</v>
      </c>
      <c r="J175" s="6">
        <v>25</v>
      </c>
      <c r="K175" s="5" t="s">
        <v>103</v>
      </c>
      <c r="L175" s="6">
        <v>288</v>
      </c>
      <c r="M175" s="6">
        <v>224</v>
      </c>
      <c r="N175" s="6">
        <v>155</v>
      </c>
      <c r="O175" s="6">
        <v>247</v>
      </c>
      <c r="P175" s="6">
        <v>212</v>
      </c>
      <c r="Q175" s="6">
        <v>212</v>
      </c>
      <c r="R175" s="5">
        <f>SUM(Tablo1[[#This Row],[wp_win]:[bp_lose]])</f>
        <v>1338</v>
      </c>
      <c r="S175" s="7">
        <f>(SUM(Tablo1[[#This Row],[wp_win]],Tablo1[[#This Row],[wp_win]]))/Tablo1[[#This Row],[total_games]]</f>
        <v>0.43049327354260092</v>
      </c>
      <c r="T175" s="7">
        <f>(SUM(Tablo1[[#This Row],[wp_lose]],Tablo1[[#This Row],[wp_lose]]))/Tablo1[[#This Row],[total_games]]</f>
        <v>0.23168908819133036</v>
      </c>
      <c r="U175" s="7">
        <f>(SUM(Tablo1[[#This Row],[bp_draw]],Tablo1[[#This Row],[wp_draw]]))/Tablo1[[#This Row],[total_games]]</f>
        <v>0.32585949177877427</v>
      </c>
      <c r="V175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0.87723919523099847</v>
      </c>
    </row>
    <row r="176" spans="1:22" x14ac:dyDescent="0.25">
      <c r="A176" s="2" t="s">
        <v>21</v>
      </c>
      <c r="B176" s="5" t="s">
        <v>22</v>
      </c>
      <c r="C176" s="5" t="s">
        <v>59</v>
      </c>
      <c r="D176" s="5">
        <v>2371</v>
      </c>
      <c r="E176" s="5">
        <v>2455</v>
      </c>
      <c r="F176" s="5">
        <v>2338</v>
      </c>
      <c r="G176" s="5" t="str">
        <f>IF((MAX(D176:F176)) = D176, D$1, IF((MAX(D176:F176)) = E176, E$1, F$1))</f>
        <v>rapid</v>
      </c>
      <c r="H176" s="5" t="str">
        <f>IF((MIN(D176:F176)) = D176, D$1, IF((MIN(D176:F176)) = E176, E$1, F$1))</f>
        <v>blitz</v>
      </c>
      <c r="I176" s="5" t="s">
        <v>54</v>
      </c>
      <c r="J176" s="5">
        <v>28</v>
      </c>
      <c r="K176" s="5" t="s">
        <v>102</v>
      </c>
      <c r="L176" s="6">
        <v>205</v>
      </c>
      <c r="M176" s="6">
        <v>190</v>
      </c>
      <c r="N176" s="6">
        <v>86</v>
      </c>
      <c r="O176" s="6">
        <v>182</v>
      </c>
      <c r="P176" s="6">
        <v>202</v>
      </c>
      <c r="Q176" s="6">
        <v>91</v>
      </c>
      <c r="R176" s="5">
        <f>SUM(Tablo1[[#This Row],[wp_win]:[bp_lose]])</f>
        <v>956</v>
      </c>
      <c r="S176" s="7">
        <f>(SUM(Tablo1[[#This Row],[wp_win]],Tablo1[[#This Row],[wp_win]]))/Tablo1[[#This Row],[total_games]]</f>
        <v>0.42887029288702927</v>
      </c>
      <c r="T176" s="7">
        <f>(SUM(Tablo1[[#This Row],[wp_lose]],Tablo1[[#This Row],[wp_lose]]))/Tablo1[[#This Row],[total_games]]</f>
        <v>0.1799163179916318</v>
      </c>
      <c r="U176" s="7">
        <f>(SUM(Tablo1[[#This Row],[bp_draw]],Tablo1[[#This Row],[wp_draw]]))/Tablo1[[#This Row],[total_games]]</f>
        <v>0.41004184100418412</v>
      </c>
      <c r="V176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0.95524912280701746</v>
      </c>
    </row>
    <row r="177" spans="1:22" x14ac:dyDescent="0.25">
      <c r="A177" s="3" t="s">
        <v>241</v>
      </c>
      <c r="B177" s="6" t="s">
        <v>157</v>
      </c>
      <c r="C177" s="5" t="s">
        <v>57</v>
      </c>
      <c r="D177" s="5">
        <v>2148</v>
      </c>
      <c r="E177" s="5">
        <v>2073</v>
      </c>
      <c r="F177" s="5">
        <v>2093</v>
      </c>
      <c r="G177" s="5" t="str">
        <f>IF((MAX(D177:F177)) = D177, D$1, IF((MAX(D177:F177)) = E177, E$1, F$1))</f>
        <v>standard</v>
      </c>
      <c r="H177" s="5" t="str">
        <f>IF((MIN(D177:F177)) = D177, D$1, IF((MIN(D177:F177)) = E177, E$1, F$1))</f>
        <v>rapid</v>
      </c>
      <c r="I177" s="5" t="s">
        <v>54</v>
      </c>
      <c r="J177" s="6">
        <v>20</v>
      </c>
      <c r="K177" s="5" t="s">
        <v>103</v>
      </c>
      <c r="L177" s="5">
        <v>95</v>
      </c>
      <c r="M177" s="5">
        <v>48</v>
      </c>
      <c r="N177" s="5">
        <v>80</v>
      </c>
      <c r="O177" s="5">
        <v>83</v>
      </c>
      <c r="P177" s="5">
        <v>55</v>
      </c>
      <c r="Q177" s="5">
        <v>83</v>
      </c>
      <c r="R177" s="5">
        <f>SUM(Tablo1[[#This Row],[wp_win]:[bp_lose]])</f>
        <v>444</v>
      </c>
      <c r="S177" s="7">
        <f>(SUM(Tablo1[[#This Row],[wp_win]],Tablo1[[#This Row],[wp_win]]))/Tablo1[[#This Row],[total_games]]</f>
        <v>0.42792792792792794</v>
      </c>
      <c r="T177" s="7">
        <f>(SUM(Tablo1[[#This Row],[wp_lose]],Tablo1[[#This Row],[wp_lose]]))/Tablo1[[#This Row],[total_games]]</f>
        <v>0.36036036036036034</v>
      </c>
      <c r="U177" s="7">
        <f>(SUM(Tablo1[[#This Row],[bp_draw]],Tablo1[[#This Row],[wp_draw]]))/Tablo1[[#This Row],[total_games]]</f>
        <v>0.23198198198198197</v>
      </c>
      <c r="V177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0.93697478991596639</v>
      </c>
    </row>
    <row r="178" spans="1:22" x14ac:dyDescent="0.25">
      <c r="A178" s="3" t="s">
        <v>41</v>
      </c>
      <c r="B178" s="6" t="s">
        <v>35</v>
      </c>
      <c r="C178" s="6" t="s">
        <v>57</v>
      </c>
      <c r="D178" s="5">
        <v>2760</v>
      </c>
      <c r="E178" s="5">
        <v>2788</v>
      </c>
      <c r="F178" s="5">
        <v>2749</v>
      </c>
      <c r="G178" s="5" t="str">
        <f>IF((MAX(D178:F178)) = D178, D$1, IF((MAX(D178:F178)) = E178, E$1, F$1))</f>
        <v>rapid</v>
      </c>
      <c r="H178" s="5" t="str">
        <f>IF((MIN(D178:F178)) = D178, D$1, IF((MIN(D178:F178)) = E178, E$1, F$1))</f>
        <v>blitz</v>
      </c>
      <c r="I178" s="5" t="s">
        <v>55</v>
      </c>
      <c r="J178" s="5">
        <v>30</v>
      </c>
      <c r="K178" s="5" t="s">
        <v>102</v>
      </c>
      <c r="L178" s="6">
        <v>422</v>
      </c>
      <c r="M178" s="6">
        <v>471</v>
      </c>
      <c r="N178" s="6">
        <v>101</v>
      </c>
      <c r="O178" s="6">
        <v>281</v>
      </c>
      <c r="P178" s="6">
        <v>566</v>
      </c>
      <c r="Q178" s="6">
        <v>142</v>
      </c>
      <c r="R178" s="5">
        <f>SUM(Tablo1[[#This Row],[wp_win]:[bp_lose]])</f>
        <v>1983</v>
      </c>
      <c r="S178" s="7">
        <f>(SUM(Tablo1[[#This Row],[wp_win]],Tablo1[[#This Row],[wp_win]]))/Tablo1[[#This Row],[total_games]]</f>
        <v>0.42561775088250126</v>
      </c>
      <c r="T178" s="7">
        <f>(SUM(Tablo1[[#This Row],[wp_lose]],Tablo1[[#This Row],[wp_lose]]))/Tablo1[[#This Row],[total_games]]</f>
        <v>0.10186585980837115</v>
      </c>
      <c r="U178" s="7">
        <f>(SUM(Tablo1[[#This Row],[bp_draw]],Tablo1[[#This Row],[wp_draw]]))/Tablo1[[#This Row],[total_games]]</f>
        <v>0.52294503277861826</v>
      </c>
      <c r="V178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0.86213135363523474</v>
      </c>
    </row>
    <row r="179" spans="1:22" x14ac:dyDescent="0.25">
      <c r="A179" s="2" t="s">
        <v>186</v>
      </c>
      <c r="B179" s="5" t="s">
        <v>22</v>
      </c>
      <c r="C179" s="5" t="s">
        <v>59</v>
      </c>
      <c r="D179" s="5">
        <v>2587</v>
      </c>
      <c r="E179" s="5">
        <v>2574</v>
      </c>
      <c r="F179" s="5">
        <v>2477</v>
      </c>
      <c r="G179" s="5" t="str">
        <f>IF((MAX(D179:F179)) = D179, D$1, IF((MAX(D179:F179)) = E179, E$1, F$1))</f>
        <v>standard</v>
      </c>
      <c r="H179" s="5" t="str">
        <f>IF((MIN(D179:F179)) = D179, D$1, IF((MIN(D179:F179)) = E179, E$1, F$1))</f>
        <v>blitz</v>
      </c>
      <c r="I179" s="5" t="s">
        <v>55</v>
      </c>
      <c r="J179" s="6">
        <v>24</v>
      </c>
      <c r="K179" s="5" t="s">
        <v>102</v>
      </c>
      <c r="L179" s="5">
        <v>208</v>
      </c>
      <c r="M179" s="5">
        <v>224</v>
      </c>
      <c r="N179" s="5">
        <v>71</v>
      </c>
      <c r="O179" s="5">
        <v>141</v>
      </c>
      <c r="P179" s="5">
        <v>249</v>
      </c>
      <c r="Q179" s="5">
        <v>105</v>
      </c>
      <c r="R179" s="5">
        <f>SUM(Tablo1[[#This Row],[wp_win]:[bp_lose]])</f>
        <v>998</v>
      </c>
      <c r="S179" s="7">
        <f>(SUM(Tablo1[[#This Row],[wp_win]],Tablo1[[#This Row],[wp_win]]))/Tablo1[[#This Row],[total_games]]</f>
        <v>0.41683366733466931</v>
      </c>
      <c r="T179" s="7">
        <f>(SUM(Tablo1[[#This Row],[wp_lose]],Tablo1[[#This Row],[wp_lose]]))/Tablo1[[#This Row],[total_games]]</f>
        <v>0.14228456913827656</v>
      </c>
      <c r="U179" s="7">
        <f>(SUM(Tablo1[[#This Row],[bp_draw]],Tablo1[[#This Row],[wp_draw]]))/Tablo1[[#This Row],[total_games]]</f>
        <v>0.47394789579158314</v>
      </c>
      <c r="V179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0.84309659090909095</v>
      </c>
    </row>
    <row r="180" spans="1:22" x14ac:dyDescent="0.25">
      <c r="A180" s="3" t="s">
        <v>130</v>
      </c>
      <c r="B180" s="6" t="s">
        <v>131</v>
      </c>
      <c r="C180" s="5" t="s">
        <v>58</v>
      </c>
      <c r="D180" s="5">
        <v>2649</v>
      </c>
      <c r="E180" s="5">
        <v>2544</v>
      </c>
      <c r="F180" s="5">
        <v>2574</v>
      </c>
      <c r="G180" s="5" t="str">
        <f>IF((MAX(D180:F180)) = D180, D$1, IF((MAX(D180:F180)) = E180, E$1, F$1))</f>
        <v>standard</v>
      </c>
      <c r="H180" s="5" t="str">
        <f>IF((MIN(D180:F180)) = D180, D$1, IF((MIN(D180:F180)) = E180, E$1, F$1))</f>
        <v>rapid</v>
      </c>
      <c r="I180" s="5" t="s">
        <v>55</v>
      </c>
      <c r="J180" s="6">
        <v>22</v>
      </c>
      <c r="K180" s="5" t="s">
        <v>102</v>
      </c>
      <c r="L180" s="5">
        <v>311</v>
      </c>
      <c r="M180" s="5">
        <v>284</v>
      </c>
      <c r="N180" s="5">
        <v>136</v>
      </c>
      <c r="O180" s="5">
        <v>247</v>
      </c>
      <c r="P180" s="5">
        <v>334</v>
      </c>
      <c r="Q180" s="5">
        <v>182</v>
      </c>
      <c r="R180" s="5">
        <f>SUM(Tablo1[[#This Row],[wp_win]:[bp_lose]])</f>
        <v>1494</v>
      </c>
      <c r="S180" s="7">
        <f>(SUM(Tablo1[[#This Row],[wp_win]],Tablo1[[#This Row],[wp_win]]))/Tablo1[[#This Row],[total_games]]</f>
        <v>0.41633199464524767</v>
      </c>
      <c r="T180" s="7">
        <f>(SUM(Tablo1[[#This Row],[wp_lose]],Tablo1[[#This Row],[wp_lose]]))/Tablo1[[#This Row],[total_games]]</f>
        <v>0.18206157965194109</v>
      </c>
      <c r="U180" s="7">
        <f>(SUM(Tablo1[[#This Row],[bp_draw]],Tablo1[[#This Row],[wp_draw]]))/Tablo1[[#This Row],[total_games]]</f>
        <v>0.41365461847389556</v>
      </c>
      <c r="V180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0.8755782767569632</v>
      </c>
    </row>
    <row r="181" spans="1:22" x14ac:dyDescent="0.25">
      <c r="A181" s="2" t="s">
        <v>218</v>
      </c>
      <c r="B181" s="5" t="s">
        <v>35</v>
      </c>
      <c r="C181" s="5" t="s">
        <v>57</v>
      </c>
      <c r="D181" s="5">
        <v>2271</v>
      </c>
      <c r="E181" s="5">
        <v>2172</v>
      </c>
      <c r="F181" s="5">
        <v>2172</v>
      </c>
      <c r="G181" s="5" t="str">
        <f>IF((MAX(D181:F181)) = D181, D$1, IF((MAX(D181:F181)) = E181, E$1, F$1))</f>
        <v>standard</v>
      </c>
      <c r="H181" s="5" t="str">
        <f>IF((MIN(D181:F181)) = D181, D$1, IF((MIN(D181:F181)) = E181, E$1, F$1))</f>
        <v>rapid</v>
      </c>
      <c r="I181" s="5" t="s">
        <v>54</v>
      </c>
      <c r="J181" s="6">
        <v>21</v>
      </c>
      <c r="K181" s="5" t="s">
        <v>101</v>
      </c>
      <c r="L181" s="5">
        <v>166</v>
      </c>
      <c r="M181" s="5">
        <v>110</v>
      </c>
      <c r="N181" s="5">
        <v>120</v>
      </c>
      <c r="O181" s="5">
        <v>146</v>
      </c>
      <c r="P181" s="5">
        <v>103</v>
      </c>
      <c r="Q181" s="5">
        <v>157</v>
      </c>
      <c r="R181" s="5">
        <f>SUM(Tablo1[[#This Row],[wp_win]:[bp_lose]])</f>
        <v>802</v>
      </c>
      <c r="S181" s="7">
        <f>(SUM(Tablo1[[#This Row],[wp_win]],Tablo1[[#This Row],[wp_win]]))/Tablo1[[#This Row],[total_games]]</f>
        <v>0.41396508728179549</v>
      </c>
      <c r="T181" s="7">
        <f>(SUM(Tablo1[[#This Row],[wp_lose]],Tablo1[[#This Row],[wp_lose]]))/Tablo1[[#This Row],[total_games]]</f>
        <v>0.29925187032418954</v>
      </c>
      <c r="U181" s="7">
        <f>(SUM(Tablo1[[#This Row],[bp_draw]],Tablo1[[#This Row],[wp_draw]]))/Tablo1[[#This Row],[total_games]]</f>
        <v>0.26558603491271821</v>
      </c>
      <c r="V181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0.87165370126830577</v>
      </c>
    </row>
    <row r="182" spans="1:22" x14ac:dyDescent="0.25">
      <c r="A182" s="2" t="s">
        <v>257</v>
      </c>
      <c r="B182" s="5" t="s">
        <v>22</v>
      </c>
      <c r="C182" s="5" t="s">
        <v>59</v>
      </c>
      <c r="D182" s="5">
        <v>2178</v>
      </c>
      <c r="E182" s="5">
        <v>2237</v>
      </c>
      <c r="F182" s="5">
        <v>2086</v>
      </c>
      <c r="G182" s="5" t="str">
        <f>IF((MAX(D182:F182)) = D182, D$1, IF((MAX(D182:F182)) = E182, E$1, F$1))</f>
        <v>rapid</v>
      </c>
      <c r="H182" s="5" t="str">
        <f>IF((MIN(D182:F182)) = D182, D$1, IF((MIN(D182:F182)) = E182, E$1, F$1))</f>
        <v>blitz</v>
      </c>
      <c r="I182" s="5" t="s">
        <v>54</v>
      </c>
      <c r="J182" s="6">
        <v>21</v>
      </c>
      <c r="K182" s="5" t="s">
        <v>102</v>
      </c>
      <c r="L182" s="5">
        <v>55</v>
      </c>
      <c r="M182" s="5">
        <v>52</v>
      </c>
      <c r="N182" s="5">
        <v>31</v>
      </c>
      <c r="O182" s="5">
        <v>46</v>
      </c>
      <c r="P182" s="5">
        <v>39</v>
      </c>
      <c r="Q182" s="5">
        <v>46</v>
      </c>
      <c r="R182" s="5">
        <f>SUM(Tablo1[[#This Row],[wp_win]:[bp_lose]])</f>
        <v>269</v>
      </c>
      <c r="S182" s="7">
        <f>(SUM(Tablo1[[#This Row],[wp_win]],Tablo1[[#This Row],[wp_win]]))/Tablo1[[#This Row],[total_games]]</f>
        <v>0.40892193308550184</v>
      </c>
      <c r="T182" s="7">
        <f>(SUM(Tablo1[[#This Row],[wp_lose]],Tablo1[[#This Row],[wp_lose]]))/Tablo1[[#This Row],[total_games]]</f>
        <v>0.23048327137546468</v>
      </c>
      <c r="U182" s="7">
        <f>(SUM(Tablo1[[#This Row],[bp_draw]],Tablo1[[#This Row],[wp_draw]]))/Tablo1[[#This Row],[total_games]]</f>
        <v>0.33828996282527879</v>
      </c>
      <c r="V182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0.85185185185185175</v>
      </c>
    </row>
    <row r="183" spans="1:22" x14ac:dyDescent="0.25">
      <c r="A183" s="2" t="s">
        <v>233</v>
      </c>
      <c r="B183" s="5" t="s">
        <v>157</v>
      </c>
      <c r="C183" s="5" t="s">
        <v>57</v>
      </c>
      <c r="D183" s="5">
        <v>2069</v>
      </c>
      <c r="E183" s="5">
        <v>2085</v>
      </c>
      <c r="F183" s="5">
        <v>2009</v>
      </c>
      <c r="G183" s="5" t="str">
        <f>IF((MAX(D183:F183)) = D183, D$1, IF((MAX(D183:F183)) = E183, E$1, F$1))</f>
        <v>rapid</v>
      </c>
      <c r="H183" s="5" t="str">
        <f>IF((MIN(D183:F183)) = D183, D$1, IF((MIN(D183:F183)) = E183, E$1, F$1))</f>
        <v>blitz</v>
      </c>
      <c r="I183" s="5" t="s">
        <v>54</v>
      </c>
      <c r="J183" s="6">
        <v>30</v>
      </c>
      <c r="K183" s="5" t="s">
        <v>101</v>
      </c>
      <c r="L183" s="5">
        <v>112</v>
      </c>
      <c r="M183" s="5">
        <v>74</v>
      </c>
      <c r="N183" s="5">
        <v>94</v>
      </c>
      <c r="O183" s="5">
        <v>95</v>
      </c>
      <c r="P183" s="5">
        <v>88</v>
      </c>
      <c r="Q183" s="5">
        <v>91</v>
      </c>
      <c r="R183" s="5">
        <f>SUM(Tablo1[[#This Row],[wp_win]:[bp_lose]])</f>
        <v>554</v>
      </c>
      <c r="S183" s="7">
        <f>(SUM(Tablo1[[#This Row],[wp_win]],Tablo1[[#This Row],[wp_win]]))/Tablo1[[#This Row],[total_games]]</f>
        <v>0.40433212996389889</v>
      </c>
      <c r="T183" s="7">
        <f>(SUM(Tablo1[[#This Row],[wp_lose]],Tablo1[[#This Row],[wp_lose]]))/Tablo1[[#This Row],[total_games]]</f>
        <v>0.33935018050541516</v>
      </c>
      <c r="U183" s="7">
        <f>(SUM(Tablo1[[#This Row],[bp_draw]],Tablo1[[#This Row],[wp_draw]]))/Tablo1[[#This Row],[total_games]]</f>
        <v>0.29241877256317689</v>
      </c>
      <c r="V183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0.95331406456669765</v>
      </c>
    </row>
    <row r="184" spans="1:22" x14ac:dyDescent="0.25">
      <c r="A184" s="2" t="s">
        <v>18</v>
      </c>
      <c r="B184" s="5" t="s">
        <v>19</v>
      </c>
      <c r="C184" s="5" t="s">
        <v>58</v>
      </c>
      <c r="D184" s="5">
        <v>2768</v>
      </c>
      <c r="E184" s="5">
        <v>2714</v>
      </c>
      <c r="F184" s="5">
        <v>2807</v>
      </c>
      <c r="G184" s="5" t="str">
        <f>IF((MAX(D184:F184)) = D184, D$1, IF((MAX(D184:F184)) = E184, E$1, F$1))</f>
        <v>blitz</v>
      </c>
      <c r="H184" s="5" t="str">
        <f>IF((MIN(D184:F184)) = D184, D$1, IF((MIN(D184:F184)) = E184, E$1, F$1))</f>
        <v>rapid</v>
      </c>
      <c r="I184" s="5" t="s">
        <v>55</v>
      </c>
      <c r="J184" s="5">
        <v>29</v>
      </c>
      <c r="K184" s="5" t="s">
        <v>102</v>
      </c>
      <c r="L184" s="6">
        <v>410</v>
      </c>
      <c r="M184" s="6">
        <v>517</v>
      </c>
      <c r="N184" s="6">
        <v>103</v>
      </c>
      <c r="O184" s="6">
        <v>282</v>
      </c>
      <c r="P184" s="6">
        <v>549</v>
      </c>
      <c r="Q184" s="6">
        <v>187</v>
      </c>
      <c r="R184" s="5">
        <f>SUM(Tablo1[[#This Row],[wp_win]:[bp_lose]])</f>
        <v>2048</v>
      </c>
      <c r="S184" s="7">
        <f>(SUM(Tablo1[[#This Row],[wp_win]],Tablo1[[#This Row],[wp_win]]))/Tablo1[[#This Row],[total_games]]</f>
        <v>0.400390625</v>
      </c>
      <c r="T184" s="7">
        <f>(SUM(Tablo1[[#This Row],[wp_lose]],Tablo1[[#This Row],[wp_lose]]))/Tablo1[[#This Row],[total_games]]</f>
        <v>0.1005859375</v>
      </c>
      <c r="U184" s="7">
        <f>(SUM(Tablo1[[#This Row],[bp_draw]],Tablo1[[#This Row],[wp_draw]]))/Tablo1[[#This Row],[total_games]]</f>
        <v>0.5205078125</v>
      </c>
      <c r="V184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0.84227362964029673</v>
      </c>
    </row>
    <row r="185" spans="1:22" x14ac:dyDescent="0.25">
      <c r="A185" s="2" t="s">
        <v>189</v>
      </c>
      <c r="B185" s="5" t="s">
        <v>22</v>
      </c>
      <c r="C185" s="5" t="s">
        <v>59</v>
      </c>
      <c r="D185" s="5">
        <v>2558</v>
      </c>
      <c r="E185" s="5">
        <v>2523</v>
      </c>
      <c r="F185" s="5">
        <v>2544</v>
      </c>
      <c r="G185" s="5" t="str">
        <f>IF((MAX(D185:F185)) = D185, D$1, IF((MAX(D185:F185)) = E185, E$1, F$1))</f>
        <v>standard</v>
      </c>
      <c r="H185" s="5" t="str">
        <f>IF((MIN(D185:F185)) = D185, D$1, IF((MIN(D185:F185)) = E185, E$1, F$1))</f>
        <v>rapid</v>
      </c>
      <c r="I185" s="5" t="s">
        <v>55</v>
      </c>
      <c r="J185" s="6">
        <v>27</v>
      </c>
      <c r="K185" s="5" t="s">
        <v>102</v>
      </c>
      <c r="L185" s="5">
        <v>203</v>
      </c>
      <c r="M185" s="5">
        <v>264</v>
      </c>
      <c r="N185" s="5">
        <v>84</v>
      </c>
      <c r="O185" s="5">
        <v>143</v>
      </c>
      <c r="P185" s="5">
        <v>270</v>
      </c>
      <c r="Q185" s="5">
        <v>108</v>
      </c>
      <c r="R185" s="5">
        <f>SUM(Tablo1[[#This Row],[wp_win]:[bp_lose]])</f>
        <v>1072</v>
      </c>
      <c r="S185" s="7">
        <f>(SUM(Tablo1[[#This Row],[wp_win]],Tablo1[[#This Row],[wp_win]]))/Tablo1[[#This Row],[total_games]]</f>
        <v>0.3787313432835821</v>
      </c>
      <c r="T185" s="7">
        <f>(SUM(Tablo1[[#This Row],[wp_lose]],Tablo1[[#This Row],[wp_lose]]))/Tablo1[[#This Row],[total_games]]</f>
        <v>0.15671641791044777</v>
      </c>
      <c r="U185" s="7">
        <f>(SUM(Tablo1[[#This Row],[bp_draw]],Tablo1[[#This Row],[wp_draw]]))/Tablo1[[#This Row],[total_games]]</f>
        <v>0.49813432835820898</v>
      </c>
      <c r="V185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0.87763485833786936</v>
      </c>
    </row>
    <row r="186" spans="1:22" x14ac:dyDescent="0.25">
      <c r="A186" s="3" t="s">
        <v>234</v>
      </c>
      <c r="B186" s="6" t="s">
        <v>157</v>
      </c>
      <c r="C186" s="5" t="s">
        <v>57</v>
      </c>
      <c r="D186" s="5">
        <v>2079</v>
      </c>
      <c r="E186" s="5">
        <v>2069</v>
      </c>
      <c r="F186" s="5">
        <v>2034</v>
      </c>
      <c r="G186" s="5" t="str">
        <f>IF((MAX(D186:F186)) = D186, D$1, IF((MAX(D186:F186)) = E186, E$1, F$1))</f>
        <v>standard</v>
      </c>
      <c r="H186" s="5" t="str">
        <f>IF((MIN(D186:F186)) = D186, D$1, IF((MIN(D186:F186)) = E186, E$1, F$1))</f>
        <v>blitz</v>
      </c>
      <c r="I186" s="5" t="s">
        <v>54</v>
      </c>
      <c r="J186" s="6">
        <v>28</v>
      </c>
      <c r="K186" s="5" t="s">
        <v>102</v>
      </c>
      <c r="L186" s="5">
        <v>153</v>
      </c>
      <c r="M186" s="5">
        <v>130</v>
      </c>
      <c r="N186" s="5">
        <v>130</v>
      </c>
      <c r="O186" s="5">
        <v>120</v>
      </c>
      <c r="P186" s="5">
        <v>127</v>
      </c>
      <c r="Q186" s="5">
        <v>157</v>
      </c>
      <c r="R186" s="5">
        <f>SUM(Tablo1[[#This Row],[wp_win]:[bp_lose]])</f>
        <v>817</v>
      </c>
      <c r="S186" s="7">
        <f>(SUM(Tablo1[[#This Row],[wp_win]],Tablo1[[#This Row],[wp_win]]))/Tablo1[[#This Row],[total_games]]</f>
        <v>0.37454100367197063</v>
      </c>
      <c r="T186" s="7">
        <f>(SUM(Tablo1[[#This Row],[wp_lose]],Tablo1[[#This Row],[wp_lose]]))/Tablo1[[#This Row],[total_games]]</f>
        <v>0.31823745410036719</v>
      </c>
      <c r="U186" s="7">
        <f>(SUM(Tablo1[[#This Row],[bp_draw]],Tablo1[[#This Row],[wp_draw]]))/Tablo1[[#This Row],[total_games]]</f>
        <v>0.31456548347613217</v>
      </c>
      <c r="V186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0.86049482241802167</v>
      </c>
    </row>
    <row r="187" spans="1:22" x14ac:dyDescent="0.25">
      <c r="A187" s="2" t="s">
        <v>253</v>
      </c>
      <c r="B187" s="5" t="s">
        <v>22</v>
      </c>
      <c r="C187" s="5" t="s">
        <v>59</v>
      </c>
      <c r="D187" s="5">
        <v>2338</v>
      </c>
      <c r="E187" s="5">
        <v>2362</v>
      </c>
      <c r="F187" s="5">
        <v>2270</v>
      </c>
      <c r="G187" s="5" t="str">
        <f>IF((MAX(D187:F187)) = D187, D$1, IF((MAX(D187:F187)) = E187, E$1, F$1))</f>
        <v>rapid</v>
      </c>
      <c r="H187" s="5" t="str">
        <f>IF((MIN(D187:F187)) = D187, D$1, IF((MIN(D187:F187)) = E187, E$1, F$1))</f>
        <v>blitz</v>
      </c>
      <c r="I187" s="5" t="s">
        <v>54</v>
      </c>
      <c r="J187" s="6">
        <v>26</v>
      </c>
      <c r="K187" s="5" t="s">
        <v>102</v>
      </c>
      <c r="L187" s="5">
        <v>132</v>
      </c>
      <c r="M187" s="5">
        <v>158</v>
      </c>
      <c r="N187" s="5">
        <v>78</v>
      </c>
      <c r="O187" s="5">
        <v>124</v>
      </c>
      <c r="P187" s="5">
        <v>166</v>
      </c>
      <c r="Q187" s="5">
        <v>85</v>
      </c>
      <c r="R187" s="5">
        <f>SUM(Tablo1[[#This Row],[wp_win]:[bp_lose]])</f>
        <v>743</v>
      </c>
      <c r="S187" s="7">
        <f>(SUM(Tablo1[[#This Row],[wp_win]],Tablo1[[#This Row],[wp_win]]))/Tablo1[[#This Row],[total_games]]</f>
        <v>0.3553162853297443</v>
      </c>
      <c r="T187" s="7">
        <f>(SUM(Tablo1[[#This Row],[wp_lose]],Tablo1[[#This Row],[wp_lose]]))/Tablo1[[#This Row],[total_games]]</f>
        <v>0.20995962314939434</v>
      </c>
      <c r="U187" s="7">
        <f>(SUM(Tablo1[[#This Row],[bp_draw]],Tablo1[[#This Row],[wp_draw]]))/Tablo1[[#This Row],[total_games]]</f>
        <v>0.43606998654104978</v>
      </c>
      <c r="V187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0.96272985781990517</v>
      </c>
    </row>
    <row r="188" spans="1:22" x14ac:dyDescent="0.25">
      <c r="A188" s="2" t="s">
        <v>258</v>
      </c>
      <c r="B188" s="5" t="s">
        <v>22</v>
      </c>
      <c r="C188" s="5" t="s">
        <v>59</v>
      </c>
      <c r="D188" s="5">
        <v>2156</v>
      </c>
      <c r="E188" s="5">
        <v>2226</v>
      </c>
      <c r="F188" s="5">
        <v>2189</v>
      </c>
      <c r="G188" s="5" t="str">
        <f>IF((MAX(D188:F188)) = D188, D$1, IF((MAX(D188:F188)) = E188, E$1, F$1))</f>
        <v>rapid</v>
      </c>
      <c r="H188" s="5" t="str">
        <f>IF((MIN(D188:F188)) = D188, D$1, IF((MIN(D188:F188)) = E188, E$1, F$1))</f>
        <v>standard</v>
      </c>
      <c r="I188" s="5" t="s">
        <v>54</v>
      </c>
      <c r="J188" s="6">
        <v>27</v>
      </c>
      <c r="K188" s="5" t="s">
        <v>102</v>
      </c>
      <c r="L188" s="5">
        <v>97</v>
      </c>
      <c r="M188" s="5">
        <v>95</v>
      </c>
      <c r="N188" s="5">
        <v>80</v>
      </c>
      <c r="O188" s="5">
        <v>80</v>
      </c>
      <c r="P188" s="5">
        <v>97</v>
      </c>
      <c r="Q188" s="5">
        <v>103</v>
      </c>
      <c r="R188" s="5">
        <f>SUM(Tablo1[[#This Row],[wp_win]:[bp_lose]])</f>
        <v>552</v>
      </c>
      <c r="S188" s="7">
        <f>(SUM(Tablo1[[#This Row],[wp_win]],Tablo1[[#This Row],[wp_win]]))/Tablo1[[#This Row],[total_games]]</f>
        <v>0.35144927536231885</v>
      </c>
      <c r="T188" s="7">
        <f>(SUM(Tablo1[[#This Row],[wp_lose]],Tablo1[[#This Row],[wp_lose]]))/Tablo1[[#This Row],[total_games]]</f>
        <v>0.28985507246376813</v>
      </c>
      <c r="U188" s="7">
        <f>(SUM(Tablo1[[#This Row],[bp_draw]],Tablo1[[#This Row],[wp_draw]]))/Tablo1[[#This Row],[total_games]]</f>
        <v>0.34782608695652173</v>
      </c>
      <c r="V188" s="8">
        <f>((Tablo1[[#This Row],[bp_win]]+(1/2*Tablo1[[#This Row],[bp_draw]]))/(Tablo1[[#This Row],[bp_win]]+Tablo1[[#This Row],[bp_draw]]+Tablo1[[#This Row],[bp_lose]]))/((Tablo1[[#This Row],[wp_win]]+(1/2*Tablo1[[#This Row],[wp_draw]]))/(Tablo1[[#This Row],[wp_win]]+Tablo1[[#This Row],[wp_draw]]+Tablo1[[#This Row],[wp_lose]]))</f>
        <v>0.86386554621848732</v>
      </c>
    </row>
  </sheetData>
  <phoneticPr fontId="2" type="noConversion"/>
  <hyperlinks>
    <hyperlink ref="A32" r:id="rId1" display="https://ratings.fide.com/profile/12573981" xr:uid="{30C6570C-1976-4A7F-AF5E-4DDE89F49FAC}"/>
    <hyperlink ref="A184" r:id="rId2" display="https://ratings.fide.com/profile/24116068" xr:uid="{80B2F45F-32BF-4E1C-B668-2A9DCED0A6D9}"/>
    <hyperlink ref="A159" r:id="rId3" display="https://ratings.fide.com/profile/5029465" xr:uid="{F4BA65D2-4C06-4683-8E93-C26053E6706D}"/>
    <hyperlink ref="A28" r:id="rId4" display="https://ratings.fide.com/profile/12539929" xr:uid="{7810C1D9-9967-4795-B138-D3BBADD74F80}"/>
    <hyperlink ref="A88" r:id="rId5" display="https://ratings.fide.com/profile/1170546" xr:uid="{9E82DE8E-1EB9-4FE8-943B-25088CAEF17B}"/>
    <hyperlink ref="A106" r:id="rId6" display="https://ratings.fide.com/profile/4189302" xr:uid="{DBCE3EFB-C571-4346-8EC6-4791D356254E}"/>
    <hyperlink ref="A130" r:id="rId7" display="https://ratings.fide.com/profile/738590" xr:uid="{47825BFD-86D3-4327-9BF8-43B58971A18F}"/>
    <hyperlink ref="A65" r:id="rId8" display="https://ratings.fide.com/profile/24101605" xr:uid="{CD445C6C-A972-4ED1-9E94-7B46FB6455BD}"/>
    <hyperlink ref="A120" r:id="rId9" display="https://ratings.fide.com/profile/2047640" xr:uid="{87EB6AB6-AB00-435E-8232-DBB168A3CBD2}"/>
    <hyperlink ref="A141" r:id="rId10" display="https://ratings.fide.com/profile/8603405" xr:uid="{1360F502-9203-4A8A-BB67-DC27ECA083C5}"/>
    <hyperlink ref="A158" r:id="rId11" display="https://ratings.fide.com/profile/24126055" xr:uid="{54E081CD-C6E8-4756-8AB4-801D06A55639}"/>
    <hyperlink ref="A143" r:id="rId12" display="https://ratings.fide.com/profile/8603820" xr:uid="{4115AE9E-67D4-4BAD-A6D6-B324B24B4829}"/>
    <hyperlink ref="A73" r:id="rId13" display="https://ratings.fide.com/profile/13306553" xr:uid="{9E77EA1D-1801-4C0B-9B7D-A28E0B3825A8}"/>
    <hyperlink ref="A82" r:id="rId14" display="https://ratings.fide.com/profile/24130737" xr:uid="{3F2832E7-423B-471D-BC9D-1AC3B6A182C1}"/>
    <hyperlink ref="A178" r:id="rId15" display="https://ratings.fide.com/profile/5202213" xr:uid="{47A29E6B-27CC-459E-A075-3E25E25B1C8E}"/>
    <hyperlink ref="A160" r:id="rId16" display="https://ratings.fide.com/profile/8602980" xr:uid="{4D83384A-4AA5-49E8-8431-021257F1FE80}"/>
    <hyperlink ref="A165" r:id="rId17" display="https://ratings.fide.com/profile/4147103" xr:uid="{6857E742-E5A7-4A99-A25B-40B4E56767B7}"/>
    <hyperlink ref="A97" r:id="rId18" display="https://ratings.fide.com/profile/8605114" xr:uid="{ADF55AC3-FEDE-4E51-AD20-BB85B6EFC18D}"/>
    <hyperlink ref="A108" r:id="rId19" display="https://ratings.fide.com/profile/13703544" xr:uid="{CBD17BCD-FECF-4A06-9A6A-A95C3C8B8A9E}"/>
    <hyperlink ref="A114" r:id="rId20" display="https://ratings.fide.com/profile/12512214" xr:uid="{F3BDD2A9-A6BC-48CD-A721-CEF3564D33B5}"/>
    <hyperlink ref="A138" r:id="rId21" display="https://ratings.fide.com/profile/4198026" xr:uid="{9243496C-C465-4715-939D-329FAA8640C0}"/>
    <hyperlink ref="A59" r:id="rId22" display="https://ratings.fide.com/profile/24171760" xr:uid="{1AE8C15B-2C8A-4DC5-8AF8-5DFE1E0D47BA}"/>
    <hyperlink ref="A176" r:id="rId23" display="https://ratings.fide.com/profile/8604002" xr:uid="{D9FDD6F8-01BC-40E4-B9DC-CE9387886C65}"/>
    <hyperlink ref="A156" r:id="rId24" display="https://ratings.fide.com/profile/13603620" xr:uid="{2DBE2E2B-0B25-4DB5-BA57-4D223D85EDCB}"/>
    <hyperlink ref="A168" r:id="rId25" display="https://ratings.fide.com/profile/8608059" xr:uid="{02A3B17E-F890-4542-B98C-BB4B271E7BA7}"/>
    <hyperlink ref="A74" r:id="rId26" display="https://ratings.fide.com/profile/24174041" xr:uid="{DCAAEB25-28B8-40E5-BDDD-6C6155273DB2}"/>
    <hyperlink ref="A77" r:id="rId27" display="https://ratings.fide.com/profile/5091756" xr:uid="{3563D014-1D06-4287-BD2F-70007C63F036}"/>
    <hyperlink ref="A67" r:id="rId28" display="https://ratings.fide.com/profile/13604040" xr:uid="{5899ED1E-E47C-4B73-84A5-FE371EA2CA95}"/>
    <hyperlink ref="A147" r:id="rId29" display="https://ratings.fide.com/profile/13700090" xr:uid="{1689E5A1-6B87-4739-AF6A-31631E63EA3F}"/>
    <hyperlink ref="A112" r:id="rId30" display="https://ratings.fide.com/profile/13403729" xr:uid="{DD13F052-2335-4F5F-90D0-DC46FEE55786}"/>
    <hyperlink ref="A139" r:id="rId31" display="https://ratings.fide.com/profile/13509926" xr:uid="{F02F58CF-6C0C-4CED-9C6E-AC7989A25162}"/>
    <hyperlink ref="A149" r:id="rId32" display="https://ratings.fide.com/profile/2810964" xr:uid="{34EC5A46-A7BD-4A35-A304-4A803BD44322}"/>
    <hyperlink ref="A56" r:id="rId33" display="https://ratings.fide.com/profile/4264312" xr:uid="{7DE5DAF8-A374-41B5-9B07-0562E2DCF63C}"/>
    <hyperlink ref="A38" r:id="rId34" display="https://ratings.fide.com/profile/10609970" xr:uid="{A6BC3BD0-22C8-4FD9-AD3C-A9E8DB2B75E6}"/>
    <hyperlink ref="A24" r:id="rId35" display="https://ratings.fide.com/profile/10605908" xr:uid="{9586932F-F44F-478C-A470-BD204204665F}"/>
    <hyperlink ref="A26" r:id="rId36" display="https://ratings.fide.com/profile/10609962" xr:uid="{F8403785-0FC1-4432-AD6B-BAABF907B26F}"/>
    <hyperlink ref="A36" r:id="rId37" display="https://ratings.fide.com/profile/10615873" xr:uid="{4BA4917F-BED4-4544-97D1-2EF19FA31277}"/>
    <hyperlink ref="A4" r:id="rId38" display="https://ratings.fide.com/profile/7908075" xr:uid="{A9237742-3902-4736-B3B8-8D351AE961A3}"/>
    <hyperlink ref="A172" r:id="rId39" display="https://ratings.fide.com/profile/2090732" xr:uid="{B69FC917-0609-4137-A429-8A651F82D750}"/>
    <hyperlink ref="A34" r:id="rId40" display="https://ratings.fide.com/profile/3801934" xr:uid="{8A08A34C-BC11-4FAE-89EA-5E9B039BAE53}"/>
    <hyperlink ref="A135" r:id="rId41" display="https://ratings.fide.com/profile/14203626" xr:uid="{3D513090-9B7E-4F4C-A224-9E66910F3541}"/>
    <hyperlink ref="A163" r:id="rId42" display="https://ratings.fide.com/profile/2078341" xr:uid="{1EAAB8E1-146A-4BB1-BE7F-88378900E7DF}"/>
    <hyperlink ref="A72" r:id="rId43" display="https://ratings.fide.com/profile/4402413" xr:uid="{FE317EDA-40E0-4202-BC1A-4253B99D5E69}"/>
    <hyperlink ref="A107" r:id="rId44" display="https://ratings.fide.com/profile/5029295" xr:uid="{049663DB-F3A3-4B65-958A-EDBA8201EA52}"/>
    <hyperlink ref="A90" r:id="rId45" display="https://ratings.fide.com/profile/14101602" xr:uid="{4471A7D4-15E5-4A77-8E81-1D34DB61AFA5}"/>
    <hyperlink ref="A60" r:id="rId46" display="https://ratings.fide.com/profile/13903063" xr:uid="{51FE348D-4CAD-4575-A4D1-3F362C9FC72A}"/>
    <hyperlink ref="A50" r:id="rId47" display="https://ratings.fide.com/profile/24157570" xr:uid="{EA6DE17F-9606-418D-9983-A827420DCED2}"/>
    <hyperlink ref="A175" r:id="rId48" display="https://ratings.fide.com/profile/12900460" xr:uid="{BD1EDD92-86AC-48CB-99A2-A524B574BB8B}"/>
    <hyperlink ref="A2" r:id="rId49" display="https://ratings.fide.com/profile/10613129" xr:uid="{3271AD1F-D294-4FB6-AEC4-12C52A3E85AE}"/>
    <hyperlink ref="A20" r:id="rId50" display="https://ratings.fide.com/profile/696358" xr:uid="{F2139B21-DBE5-4FA9-B82E-681219E3EABD}"/>
    <hyperlink ref="A27" r:id="rId51" display="https://ratings.fide.com/profile/13100050" xr:uid="{CC03E57D-EC3B-4471-8193-6AF7F0C8893A}"/>
    <hyperlink ref="A23" r:id="rId52" display="https://ratings.fide.com/profile/675938" xr:uid="{04748D36-5450-4B46-A8F7-8DE770F11EF8}"/>
    <hyperlink ref="A3" r:id="rId53" display="https://ratings.fide.com/profile/10600620" xr:uid="{7E965B3B-E529-4EAF-8AA3-D093DDF7E63E}"/>
    <hyperlink ref="A22" r:id="rId54" display="https://ratings.fide.com/profile/10101314" xr:uid="{E0C1D3AF-0B1D-43F5-86E1-75D18D0807B4}"/>
    <hyperlink ref="A83" r:id="rId55" display="https://ratings.fide.com/profile/2093596" xr:uid="{E7F0A532-9A22-4E7A-AE71-B77BE53F0137}"/>
    <hyperlink ref="A102" r:id="rId56" display="https://ratings.fide.com/profile/2023970" xr:uid="{E56B52C6-810A-4B49-92FD-C20121A6FB65}"/>
    <hyperlink ref="A161" r:id="rId57" display="https://ratings.fide.com/profile/2040506" xr:uid="{DCAAE17F-0C9C-44DA-9186-3D47B231DEF6}"/>
    <hyperlink ref="A146" r:id="rId58" display="https://ratings.fide.com/profile/1126881" xr:uid="{221B0808-42C5-4910-B162-88D739C56956}"/>
    <hyperlink ref="A17" r:id="rId59" display="https://ratings.fide.com/profile/3805662" xr:uid="{FF4BFDD5-3010-411D-8209-877B40B9C046}"/>
    <hyperlink ref="A98" r:id="rId60" display="https://ratings.fide.com/profile/2026961" xr:uid="{8FE09CF2-2205-46B9-9EC9-5EC7AA462CF3}"/>
    <hyperlink ref="A18" r:id="rId61" display="https://ratings.fide.com/profile/9301348" xr:uid="{505C8E5C-9029-425B-A0B3-869B251404CB}"/>
    <hyperlink ref="A63" r:id="rId62" display="https://ratings.fide.com/profile/35009192" xr:uid="{2F31EED2-F12D-405E-ABFA-D611FD9F36D7}"/>
    <hyperlink ref="A109" r:id="rId63" display="https://ratings.fide.com/profile/1226380" xr:uid="{472601C3-CC43-4601-8955-6382B6E5C73B}"/>
    <hyperlink ref="A117" r:id="rId64" display="https://ratings.fide.com/profile/2285525" xr:uid="{85CB808E-1FF5-4114-8882-2DBCE9936B79}"/>
    <hyperlink ref="A78" r:id="rId65" display="https://ratings.fide.com/profile/24107581" xr:uid="{CF818D0D-627D-4A32-B414-090DDCFA3F28}"/>
    <hyperlink ref="A70" r:id="rId66" display="https://ratings.fide.com/profile/14129574" xr:uid="{76A4237F-BF2A-4DAA-A274-8869CFC28C70}"/>
    <hyperlink ref="A118" r:id="rId67" display="https://ratings.fide.com/profile/1039784" xr:uid="{42BAAF8C-479C-4D61-A8FC-9FEA987A0904}"/>
    <hyperlink ref="A31" r:id="rId68" display="https://ratings.fide.com/profile/642908" xr:uid="{438D021A-9941-4382-A45B-7C255D8E9D76}"/>
    <hyperlink ref="A116" r:id="rId69" display="https://ratings.fide.com/profile/24603295" xr:uid="{4A5EB764-80AB-4915-8CA9-A0E4872B70A1}"/>
    <hyperlink ref="A133" r:id="rId70" display="https://ratings.fide.com/profile/1710400" xr:uid="{E80403C5-6D40-4AB9-B012-1724CF33F698}"/>
    <hyperlink ref="A142" r:id="rId71" display="https://ratings.fide.com/profile/24651516" xr:uid="{CA5553D5-0ACA-46A1-B09E-C86A86D28A5B}"/>
    <hyperlink ref="A64" r:id="rId72" display="https://ratings.fide.com/profile/2293307" xr:uid="{BBC107B1-F097-474B-80B4-E3668AF36817}"/>
    <hyperlink ref="A180" r:id="rId73" display="https://ratings.fide.com/profile/358878" xr:uid="{1BF3A1C4-0886-4353-9D57-D1A59D49245C}"/>
    <hyperlink ref="A44" r:id="rId74" display="https://ratings.fide.com/profile/14118084" xr:uid="{33C69606-8C28-4AB6-B18B-9E0C2DA6D061}"/>
    <hyperlink ref="A7" r:id="rId75" display="https://ratings.fide.com/profile/13301004" xr:uid="{A4A72132-60FB-4FA5-B141-9B5F9D0E405D}"/>
    <hyperlink ref="A99" r:id="rId76" display="https://ratings.fide.com/profile/712779" xr:uid="{E11724F9-AAF3-4536-B643-B3B975071A79}"/>
    <hyperlink ref="A15" r:id="rId77" display="https://ratings.fide.com/profile/662399" xr:uid="{A30F8A64-DEB8-4CA2-B5D6-6F829E194227}"/>
    <hyperlink ref="A136" r:id="rId78" display="https://ratings.fide.com/profile/4657101" xr:uid="{A1090048-AA46-48AC-BB4C-98B82AD10486}"/>
    <hyperlink ref="A5" r:id="rId79" display="https://ratings.fide.com/profile/14120828" xr:uid="{0BBEA074-F73D-43CF-A854-B0B761FE463C}"/>
    <hyperlink ref="A115" r:id="rId80" display="https://ratings.fide.com/profile/1017063" xr:uid="{A075AB68-C550-44FC-B5C8-FD6BCDFDE90E}"/>
    <hyperlink ref="A104" r:id="rId81" display="https://ratings.fide.com/profile/13306766" xr:uid="{BD4C737E-8DAE-4DA1-8D25-64A31A476F32}"/>
    <hyperlink ref="A79" r:id="rId82" display="https://ratings.fide.com/profile/911925" xr:uid="{38700683-B12C-480D-B50D-278C2648A67A}"/>
    <hyperlink ref="A96" r:id="rId83" display="https://ratings.fide.com/profile/14403803" xr:uid="{06BD51FD-BED7-4CDA-925E-26C33A6EB18A}"/>
    <hyperlink ref="A68" r:id="rId84" display="https://ratings.fide.com/profile/6300545" xr:uid="{FA823BED-4489-4CB8-A0E3-98CEEDA2EB3A}"/>
    <hyperlink ref="A157" r:id="rId85" display="https://ratings.fide.com/profile/24125890" xr:uid="{9A00F485-A2FB-43E3-A8E4-A5B69A0B621B}"/>
    <hyperlink ref="A113" r:id="rId86" display="https://ratings.fide.com/profile/2056437" xr:uid="{10220BAD-0DEB-4CF5-B8F4-F362005CCFE5}"/>
    <hyperlink ref="A9" r:id="rId87" display="https://ratings.fide.com/profile/3802272" xr:uid="{1CFAA027-50A8-4D61-91CD-17615283202C}"/>
    <hyperlink ref="A41" r:id="rId88" display="https://ratings.fide.com/profile/110973" xr:uid="{909A2C97-55BC-4510-87A2-FDC85305BBBD}"/>
    <hyperlink ref="A6" r:id="rId89" display="https://ratings.fide.com/profile/3409350" xr:uid="{597270A0-2A3D-4C96-A9FB-26EAD6CA906E}"/>
    <hyperlink ref="A37" r:id="rId90" display="https://ratings.fide.com/profile/14116804" xr:uid="{4E3B1786-A01E-416A-8B9C-4707605247FE}"/>
    <hyperlink ref="A11" r:id="rId91" display="https://ratings.fide.com/profile/2106388" xr:uid="{C7AB63A1-1B20-49D9-B833-A54D180A77ED}"/>
    <hyperlink ref="A110" r:id="rId92" display="https://ratings.fide.com/profile/3518736" xr:uid="{7D3D53EA-4D5E-49A3-AF7A-5B224D7A6A9C}"/>
    <hyperlink ref="A121" r:id="rId93" display="https://ratings.fide.com/profile/3702308" xr:uid="{E15B1E4D-5A8A-4494-81B6-026E315ED2E1}"/>
    <hyperlink ref="A86" r:id="rId94" display="https://ratings.fide.com/profile/3520773" xr:uid="{074BF212-3A93-4CAA-B212-21F7001E7DF4}"/>
    <hyperlink ref="A94" r:id="rId95" display="https://ratings.fide.com/profile/30901561" xr:uid="{0154EEB2-2483-4A42-8ED6-11AA7AF33BAF}"/>
    <hyperlink ref="A49" r:id="rId96" display="https://ratings.fide.com/profile/117927" xr:uid="{E07F52D8-298B-4547-9618-2ED98F93038F}"/>
    <hyperlink ref="A10" r:id="rId97" display="https://ratings.fide.com/profile/4442024" xr:uid="{BAFE4914-DF12-46E5-B682-5BBF4958492C}"/>
    <hyperlink ref="A21" r:id="rId98" display="https://ratings.fide.com/profile/4403940" xr:uid="{E2EF2FCB-AE8F-45C8-9BF3-9E3A1EF7C502}"/>
    <hyperlink ref="A76" r:id="rId99" display="https://ratings.fide.com/profile/3509079" xr:uid="{0030EABB-127D-4D9D-A072-571EFB640E9F}"/>
    <hyperlink ref="A174" r:id="rId100" display="https://ratings.fide.com/profile/2047896" xr:uid="{126E759D-B9FB-49FA-8367-EC05C18768EE}"/>
    <hyperlink ref="A33" r:id="rId101" display="https://ratings.fide.com/profile/121576" xr:uid="{BF8E8F36-771B-49CE-9012-BF64C4EA7BB7}"/>
    <hyperlink ref="A46" r:id="rId102" display="https://ratings.fide.com/profile/2007304" xr:uid="{F677D821-FA58-48F9-A564-C816052C51B1}"/>
    <hyperlink ref="A12" r:id="rId103" display="https://ratings.fide.com/profile/2059630" xr:uid="{7599DFF1-D326-4130-B89B-26D636D1581A}"/>
    <hyperlink ref="A25" r:id="rId104" display="https://ratings.fide.com/profile/2034387" xr:uid="{125E7059-E49B-432C-B1D5-28787F56968B}"/>
    <hyperlink ref="A8" r:id="rId105" display="https://ratings.fide.com/profile/3407128" xr:uid="{4821C86C-8F2F-4652-B0A5-9052FE0BF3F3}"/>
    <hyperlink ref="A48" r:id="rId106" display="https://ratings.fide.com/profile/12521213" xr:uid="{26E1A290-9143-4291-826C-77782C64740D}"/>
    <hyperlink ref="A101" r:id="rId107" display="https://ratings.fide.com/profile/5058422" xr:uid="{251C1B34-9441-4EAD-B6C6-4E6AEF3F6904}"/>
    <hyperlink ref="A55" r:id="rId108" display="https://ratings.fide.com/profile/5021596" xr:uid="{3C78641A-2250-4FDA-BB3D-7C6695AFE9AC}"/>
    <hyperlink ref="A71" r:id="rId109" display="https://ratings.fide.com/profile/12510130" xr:uid="{C4D2F950-D00A-4DE2-BC34-30E9A80AC6A9}"/>
    <hyperlink ref="A42" r:id="rId110" display="https://ratings.fide.com/profile/14203987" xr:uid="{5C612857-2800-445B-89A1-24387AFB30E0}"/>
    <hyperlink ref="A75" r:id="rId111" display="https://ratings.fide.com/profile/5074452" xr:uid="{C272151F-BB19-4A60-B666-408C22949077}"/>
    <hyperlink ref="A87" r:id="rId112" display="https://ratings.fide.com/profile/5016690" xr:uid="{73709466-CAB4-4797-9A3B-9373569B97FB}"/>
    <hyperlink ref="A103" r:id="rId113" display="https://ratings.fide.com/profile/5078776" xr:uid="{7EE6933C-D4B4-45D8-B410-CAB18F8D72D2}"/>
    <hyperlink ref="A29" r:id="rId114" display="https://ratings.fide.com/profile/5072786" xr:uid="{0AFE7B34-D3A8-486B-9187-DA30A9B90503}"/>
    <hyperlink ref="A39" r:id="rId115" display="https://ratings.fide.com/profile/14201801" xr:uid="{A6681D85-C4B1-4480-B715-15A8C23883E7}"/>
    <hyperlink ref="A66" r:id="rId116" display="https://ratings.fide.com/profile/14204223" xr:uid="{02449B30-832E-4BE5-B234-9F5B45D0596B}"/>
    <hyperlink ref="A100" r:id="rId117" display="https://ratings.fide.com/profile/5061245" xr:uid="{27C8D376-A982-4891-90BD-46FDCD757793}"/>
    <hyperlink ref="A126" r:id="rId118" display="https://ratings.fide.com/profile/8603332" xr:uid="{4880BEDB-BE38-4011-B08D-FAF4087C63A6}"/>
    <hyperlink ref="A179" r:id="rId119" display="https://ratings.fide.com/profile/8608288" xr:uid="{60B044A4-628C-4D5A-BE85-F0D8E764F9E9}"/>
    <hyperlink ref="A164" r:id="rId120" display="https://ratings.fide.com/profile/8602280" xr:uid="{2C4954C9-8321-4CE9-B341-5C9E4D3E1D49}"/>
    <hyperlink ref="A69" r:id="rId121" display="https://ratings.fide.com/profile/13709810" xr:uid="{DCC85CE3-6629-4587-94F6-A50466B9ED3E}"/>
    <hyperlink ref="A185" r:id="rId122" display="https://ratings.fide.com/profile/8604940" xr:uid="{99A26E9A-4DC2-424F-99C3-30C5965CCB84}"/>
    <hyperlink ref="A45" r:id="rId123" display="https://ratings.fide.com/profile/12401153" xr:uid="{01D3B6C9-015D-4932-94A3-DE2239CC580A}"/>
    <hyperlink ref="A30" r:id="rId124" display="https://ratings.fide.com/profile/5045207" xr:uid="{7202990B-EA87-4021-B9B9-5F4486FE6D57}"/>
    <hyperlink ref="A51" r:id="rId125" display="https://ratings.fide.com/profile/3206882" xr:uid="{960DAA7B-9485-482F-9CD1-C37FAFF31F7B}"/>
    <hyperlink ref="A54" r:id="rId126" display="https://ratings.fide.com/profile/12521604" xr:uid="{6818973C-869E-4774-A061-E20BD5C871C9}"/>
    <hyperlink ref="A14" r:id="rId127" display="https://ratings.fide.com/profile/13707647" xr:uid="{535390EC-4CB4-46F3-819E-3DE64EB5D5B5}"/>
    <hyperlink ref="A13" r:id="rId128" display="https://ratings.fide.com/profile/5057000" xr:uid="{ED342667-E015-48E1-A3A4-F016B6CEF49A}"/>
    <hyperlink ref="A128" r:id="rId129" display="https://ratings.fide.com/profile/1154613" xr:uid="{1872E58C-E18D-442A-8BF1-D53789A92A38}"/>
    <hyperlink ref="A150" r:id="rId130" display="https://ratings.fide.com/profile/14123622" xr:uid="{8ADF5955-6611-4F4A-867F-63084903C79D}"/>
    <hyperlink ref="A62" r:id="rId131" display="https://ratings.fide.com/profile/13403052" xr:uid="{E77FEFE1-6EB8-42CB-880E-128D12D74B28}"/>
    <hyperlink ref="A173" r:id="rId132" display="https://ratings.fide.com/profile/932400" xr:uid="{67593A28-01B7-4A27-B513-466573E6CDF4}"/>
    <hyperlink ref="A95" r:id="rId133" display="https://ratings.fide.com/profile/2915138" xr:uid="{5A404AC7-96A8-4819-AA12-3909B72366A6}"/>
    <hyperlink ref="A57" r:id="rId134" display="https://ratings.fide.com/profile/4500512" xr:uid="{6E2E2A81-D3B8-4E8D-A558-A2AA0DF0F54E}"/>
    <hyperlink ref="A137" r:id="rId135" display="https://ratings.fide.com/profile/13308130" xr:uid="{C1D7A36D-72FB-4B4B-93F5-1740E9BB05D3}"/>
    <hyperlink ref="A145" r:id="rId136" display="https://ratings.fide.com/profile/13413015" xr:uid="{322F0C57-2F9A-42D6-B44C-9C0CB108F4A1}"/>
    <hyperlink ref="A127" r:id="rId137" display="https://ratings.fide.com/profile/14100126" xr:uid="{25B2704F-4AD8-4150-BCB1-1F9CA2BABFA1}"/>
    <hyperlink ref="A58" r:id="rId138" display="https://ratings.fide.com/profile/4182146" xr:uid="{5C19864A-5339-4A8F-9118-48A222AD9A5C}"/>
    <hyperlink ref="A84" r:id="rId139" display="https://ratings.fide.com/profile/13406396" xr:uid="{49BEF862-3E63-40E9-90F1-FD4922078C92}"/>
    <hyperlink ref="A153" r:id="rId140" display="https://ratings.fide.com/profile/12902373" xr:uid="{BF77851C-E7DB-412F-BA5A-B8E3B55168BF}"/>
    <hyperlink ref="A91" r:id="rId141" display="https://ratings.fide.com/profile/24173770" xr:uid="{6DA5F360-4942-4526-8F06-864282890E96}"/>
    <hyperlink ref="A119" r:id="rId142" display="https://ratings.fide.com/profile/822590" xr:uid="{02428826-4042-4D0E-B53B-006650EC8296}"/>
    <hyperlink ref="A125" r:id="rId143" display="https://ratings.fide.com/profile/913553" xr:uid="{BE49CE33-1494-4640-8E74-E892280922D3}"/>
    <hyperlink ref="A81" r:id="rId144" display="https://ratings.fide.com/profile/2915235" xr:uid="{5538D60E-6B72-4C09-A44A-9E062DF75FDC}"/>
    <hyperlink ref="A61" r:id="rId145" display="https://ratings.fide.com/profile/24153648" xr:uid="{01589654-7F7F-4DCB-9274-3DFA66023964}"/>
    <hyperlink ref="A181" r:id="rId146" display="https://ratings.fide.com/profile/3520498" xr:uid="{81F72269-ABDC-4F48-8194-A9280253954F}"/>
    <hyperlink ref="A129" r:id="rId147" display="https://ratings.fide.com/profile/12500330" xr:uid="{B742C876-239C-4A8D-9369-12D239A1AF41}"/>
    <hyperlink ref="A40" r:id="rId148" display="https://ratings.fide.com/profile/3804178" xr:uid="{44CDDB14-9932-4CF1-9630-727BB0AB6E4D}"/>
    <hyperlink ref="A152" r:id="rId149" display="https://ratings.fide.com/profile/2124807" xr:uid="{7AD1174E-0F88-47FC-88E9-48F3616BDE1B}"/>
    <hyperlink ref="A151" r:id="rId150" display="https://ratings.fide.com/profile/2620472" xr:uid="{0EAB53D3-D9BD-4D99-8884-FA4A44F4D383}"/>
    <hyperlink ref="A19" r:id="rId151" display="https://ratings.fide.com/profile/146803" xr:uid="{1BC9103A-7FCA-49D1-8B53-F2A9A849E496}"/>
    <hyperlink ref="A92" r:id="rId152" display="https://ratings.fide.com/profile/3418723" xr:uid="{5F8179E6-C4CE-449F-B3E4-144EED4D944F}"/>
    <hyperlink ref="A47" r:id="rId153" display="https://ratings.fide.com/profile/4431022" xr:uid="{091780FB-ADA3-4D0E-8A4C-FF6E4B475E43}"/>
    <hyperlink ref="A16" r:id="rId154" display="https://ratings.fide.com/profile/4404564" xr:uid="{0A6F4980-FF26-49DE-A59D-EB66B7B4C607}"/>
    <hyperlink ref="A124" r:id="rId155" display="https://ratings.fide.com/profile/118702" xr:uid="{E5EB8556-0A90-4F78-A626-F12B4BE1542E}"/>
    <hyperlink ref="A80" r:id="rId156" display="https://ratings.fide.com/profile/3900517" xr:uid="{50C60118-8074-44E6-93CE-62E7F9C5D714}"/>
    <hyperlink ref="A52" r:id="rId157" display="https://ratings.fide.com/profile/2153963" xr:uid="{7B1DECF4-4427-4C7F-923D-D42FF96FC19F}"/>
    <hyperlink ref="A53" r:id="rId158" display="https://ratings.fide.com/profile/3614581" xr:uid="{50194AC6-AFD5-4B66-8226-D37BA35B56A5}"/>
    <hyperlink ref="A183" r:id="rId159" display="https://ratings.fide.com/profile/3512070" xr:uid="{8B1D54B2-755C-4EA2-A2B2-2F0D18D18D0F}"/>
    <hyperlink ref="A186" r:id="rId160" display="https://ratings.fide.com/profile/3513238" xr:uid="{F84B7226-583A-47CB-9737-C73BD5A59E7D}"/>
    <hyperlink ref="A123" r:id="rId161" display="https://ratings.fide.com/profile/5104130" xr:uid="{AD4EA924-BE31-4D69-B725-B5CF8BF9A68A}"/>
    <hyperlink ref="A105" r:id="rId162" display="https://ratings.fide.com/profile/3101193" xr:uid="{3C9393BD-7A83-46D4-AA14-4E9C8D525400}"/>
    <hyperlink ref="A132" r:id="rId163" display="https://ratings.fide.com/profile/123161" xr:uid="{0E507514-9F19-4F3B-B872-D9D1938D8828}"/>
    <hyperlink ref="A93" r:id="rId164" display="https://ratings.fide.com/profile/4400690" xr:uid="{B319D55C-5FA2-4B45-ADFA-7B2B815879F4}"/>
    <hyperlink ref="A177" r:id="rId165" display="https://ratings.fide.com/profile/3524531" xr:uid="{507E654F-BD73-4175-9B62-4EBF8D5B1620}"/>
    <hyperlink ref="A35" r:id="rId166" display="https://ratings.fide.com/profile/4416848" xr:uid="{BE5B4243-67C8-4B5C-8B3C-A7B707047D94}"/>
    <hyperlink ref="A144" r:id="rId167" display="https://ratings.fide.com/profile/25050389" xr:uid="{6A4D5EAA-1996-4E8F-A3FC-EC63E38663B6}"/>
    <hyperlink ref="A148" r:id="rId168" display="https://ratings.fide.com/profile/8606161" xr:uid="{4BB9C532-0431-422F-9BC7-BAC7796704AB}"/>
    <hyperlink ref="A85" r:id="rId169" display="https://ratings.fide.com/profile/4900782" xr:uid="{701343C4-92F5-4CBE-BEF6-5218A7D85A7F}"/>
    <hyperlink ref="A154" r:id="rId170" display="https://ratings.fide.com/profile/7101570" xr:uid="{CB3F81FD-58C0-4250-BADE-6D5C7F056AF5}"/>
    <hyperlink ref="A170" r:id="rId171" display="https://ratings.fide.com/profile/14204487" xr:uid="{69D8DA4F-BBE5-4B19-8962-51F871F47761}"/>
    <hyperlink ref="A140" r:id="rId172" display="https://ratings.fide.com/profile/5050847" xr:uid="{7CB5C96A-2BA7-4CF3-8F7B-B4C3A6469675}"/>
    <hyperlink ref="A169" r:id="rId173" display="https://ratings.fide.com/profile/8600201" xr:uid="{9C497A08-A7E2-449F-9F30-6C3E727D6838}"/>
    <hyperlink ref="A134" r:id="rId174" display="https://ratings.fide.com/profile/12401838" xr:uid="{23A68720-B801-4FFF-A8C6-FEE90719F956}"/>
    <hyperlink ref="A187" r:id="rId175" display="https://ratings.fide.com/profile/8608466" xr:uid="{BD89A9AB-5718-4AC3-A92F-E2264EE878A1}"/>
    <hyperlink ref="A43" r:id="rId176" display="https://ratings.fide.com/profile/12528897" xr:uid="{2126C4D7-1540-40CF-9CF4-AC0B1951D960}"/>
    <hyperlink ref="A122" r:id="rId177" display="https://ratings.fide.com/profile/25049615" xr:uid="{FD1BA419-4A6F-4A6D-8DFF-0F4769108AFC}"/>
    <hyperlink ref="A111" r:id="rId178" display="https://ratings.fide.com/profile/4901878" xr:uid="{61DB6FD4-3E78-4147-86D1-41B241D86CFD}"/>
    <hyperlink ref="A182" r:id="rId179" display="https://ratings.fide.com/profile/8615250" xr:uid="{BE9B0769-C7A3-4906-AAD2-61704455C62A}"/>
    <hyperlink ref="A188" r:id="rId180" display="https://ratings.fide.com/profile/8608709" xr:uid="{98910495-AB1C-48CE-81EC-B1DC61BAA96A}"/>
    <hyperlink ref="A171" r:id="rId181" display="https://ratings.fide.com/profile/8608032" xr:uid="{E46CDE5D-D91D-4905-8C3A-D94C6831E9EB}"/>
    <hyperlink ref="A155" r:id="rId182" display="https://ratings.fide.com/profile/5212499" xr:uid="{4610DBAD-0E6B-4661-B4D6-1A181576BA99}"/>
    <hyperlink ref="A131" r:id="rId183" display="https://ratings.fide.com/profile/4901444" xr:uid="{CB79036F-DED5-41EA-93DA-0DC363EE7076}"/>
    <hyperlink ref="A167" r:id="rId184" display="https://ratings.fide.com/profile/7101198" xr:uid="{BA2AB841-8CC2-4033-A0AB-AB39C727303F}"/>
    <hyperlink ref="A166" r:id="rId185" display="https://ratings.fide.com/profile/5204585" xr:uid="{56BE5529-3568-4FEE-A886-2E77BEDF268D}"/>
    <hyperlink ref="A162" r:id="rId186" display="https://ratings.fide.com/profile/5211158" xr:uid="{FFEE9DC8-625F-4992-80B3-518555BDD86E}"/>
    <hyperlink ref="A89" r:id="rId187" display="https://ratings.fide.com/profile/35002899" xr:uid="{0C355B68-B4CB-45A8-9FA6-B2C6E596C80A}"/>
  </hyperlinks>
  <pageMargins left="0.7" right="0.7" top="0.75" bottom="0.75" header="0.3" footer="0.3"/>
  <drawing r:id="rId188"/>
  <tableParts count="1">
    <tablePart r:id="rId18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ipek</dc:creator>
  <cp:lastModifiedBy>can ipek</cp:lastModifiedBy>
  <dcterms:created xsi:type="dcterms:W3CDTF">2015-06-05T18:17:20Z</dcterms:created>
  <dcterms:modified xsi:type="dcterms:W3CDTF">2023-04-16T19:43:29Z</dcterms:modified>
</cp:coreProperties>
</file>