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150" yWindow="555" windowWidth="15015" windowHeight="5325"/>
  </bookViews>
  <sheets>
    <sheet name="Sheet1" sheetId="1" r:id="rId1"/>
    <sheet name="Sheet2" sheetId="2" r:id="rId2"/>
    <sheet name="Sheet3" sheetId="3" r:id="rId3"/>
    <sheet name="Sheet5" sheetId="5" r:id="rId4"/>
  </sheets>
  <calcPr calcId="145621"/>
</workbook>
</file>

<file path=xl/calcChain.xml><?xml version="1.0" encoding="utf-8"?>
<calcChain xmlns="http://schemas.openxmlformats.org/spreadsheetml/2006/main">
  <c r="N9" i="3" l="1"/>
  <c r="O9" i="3" s="1"/>
  <c r="N14" i="3"/>
  <c r="O14" i="3" s="1"/>
  <c r="N18" i="3"/>
  <c r="O18" i="3" s="1"/>
  <c r="N21" i="3"/>
  <c r="O21" i="3" s="1"/>
  <c r="N23" i="3"/>
  <c r="O23" i="3" s="1"/>
  <c r="N25" i="3"/>
  <c r="O25" i="3" s="1"/>
  <c r="N28" i="3"/>
  <c r="O28" i="3" s="1"/>
  <c r="N30" i="3"/>
  <c r="O30" i="3" s="1"/>
  <c r="N33" i="3"/>
  <c r="O33" i="3" s="1"/>
  <c r="N35" i="3"/>
  <c r="O35" i="3" s="1"/>
  <c r="N39" i="3"/>
  <c r="O39" i="3" s="1"/>
  <c r="N41" i="3"/>
  <c r="O41" i="3" s="1"/>
  <c r="N44" i="3"/>
  <c r="O44" i="3" s="1"/>
  <c r="N46" i="3"/>
  <c r="O46" i="3" s="1"/>
  <c r="N49" i="3"/>
  <c r="O49" i="3" s="1"/>
  <c r="N51" i="3"/>
  <c r="O51" i="3" s="1"/>
  <c r="N53" i="3"/>
  <c r="O53" i="3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B2" i="5"/>
  <c r="B27" i="5"/>
  <c r="C27" i="5"/>
  <c r="B26" i="5"/>
  <c r="C26" i="5"/>
  <c r="B25" i="5"/>
  <c r="C25" i="5"/>
  <c r="B24" i="5"/>
  <c r="C24" i="5"/>
  <c r="B23" i="5"/>
  <c r="C23" i="5"/>
  <c r="B22" i="5"/>
  <c r="C22" i="5"/>
  <c r="B21" i="5"/>
  <c r="C21" i="5"/>
  <c r="B20" i="5"/>
  <c r="C20" i="5"/>
  <c r="F97" i="3"/>
  <c r="G97" i="3"/>
  <c r="F98" i="3"/>
  <c r="G98" i="3"/>
  <c r="F99" i="3"/>
  <c r="G99" i="3"/>
  <c r="A10" i="5"/>
  <c r="A11" i="5"/>
  <c r="A12" i="5"/>
  <c r="A9" i="5"/>
  <c r="B1" i="5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65" i="3"/>
  <c r="G101" i="3"/>
  <c r="G102" i="3"/>
  <c r="G103" i="3"/>
  <c r="G104" i="3"/>
  <c r="G100" i="3"/>
  <c r="F100" i="3"/>
  <c r="F101" i="3"/>
  <c r="F102" i="3"/>
  <c r="F103" i="3"/>
  <c r="F104" i="3"/>
  <c r="K9" i="3"/>
  <c r="K13" i="3"/>
  <c r="K14" i="3"/>
  <c r="K15" i="3"/>
  <c r="K16" i="3"/>
  <c r="K17" i="3"/>
  <c r="K18" i="3"/>
  <c r="K19" i="3"/>
  <c r="K21" i="3"/>
  <c r="K23" i="3"/>
  <c r="K25" i="3"/>
  <c r="K26" i="3"/>
  <c r="K27" i="3"/>
  <c r="K33" i="3"/>
  <c r="K35" i="3"/>
  <c r="K36" i="3"/>
  <c r="K37" i="3"/>
  <c r="K38" i="3"/>
  <c r="K28" i="3"/>
  <c r="K29" i="3"/>
  <c r="K30" i="3"/>
  <c r="K31" i="3"/>
  <c r="K32" i="3"/>
  <c r="K39" i="3"/>
  <c r="K41" i="3"/>
  <c r="K44" i="3"/>
  <c r="K46" i="3"/>
  <c r="K48" i="3"/>
  <c r="K49" i="3"/>
  <c r="K51" i="3"/>
  <c r="K53" i="3"/>
  <c r="L65" i="3"/>
  <c r="O65" i="3" s="1"/>
  <c r="L70" i="3"/>
  <c r="L71" i="3"/>
  <c r="L72" i="3"/>
  <c r="L73" i="3"/>
  <c r="L74" i="3"/>
  <c r="L75" i="3"/>
  <c r="L76" i="3"/>
  <c r="L77" i="3"/>
  <c r="L78" i="3"/>
  <c r="L79" i="3"/>
  <c r="L80" i="3"/>
  <c r="L81" i="3"/>
  <c r="L66" i="3"/>
  <c r="O66" i="3" s="1"/>
  <c r="L67" i="3"/>
  <c r="O67" i="3" s="1"/>
  <c r="L68" i="3"/>
  <c r="O68" i="3" s="1"/>
  <c r="L69" i="3"/>
  <c r="O69" i="3" s="1"/>
  <c r="O70" i="3"/>
  <c r="O71" i="3"/>
  <c r="O72" i="3"/>
  <c r="O73" i="3"/>
  <c r="O74" i="3"/>
  <c r="O75" i="3"/>
  <c r="O76" i="3"/>
  <c r="O77" i="3"/>
  <c r="O78" i="3"/>
  <c r="O79" i="3"/>
  <c r="O80" i="3"/>
  <c r="O81" i="3"/>
  <c r="M32" i="3"/>
  <c r="L32" i="3"/>
  <c r="D32" i="3"/>
  <c r="M31" i="3"/>
  <c r="L31" i="3"/>
  <c r="D31" i="3"/>
  <c r="N31" i="3" s="1"/>
  <c r="O31" i="3" s="1"/>
  <c r="M30" i="3"/>
  <c r="L30" i="3"/>
  <c r="D30" i="3"/>
  <c r="J30" i="3" s="1"/>
  <c r="M29" i="3"/>
  <c r="L29" i="3"/>
  <c r="D29" i="3"/>
  <c r="N29" i="3" s="1"/>
  <c r="O29" i="3" s="1"/>
  <c r="D39" i="3"/>
  <c r="J39" i="3"/>
  <c r="L39" i="3"/>
  <c r="M39" i="3"/>
  <c r="D28" i="3"/>
  <c r="J28" i="3"/>
  <c r="L28" i="3"/>
  <c r="M28" i="3"/>
  <c r="H68" i="3"/>
  <c r="K68" i="3" s="1"/>
  <c r="M68" i="3"/>
  <c r="D5" i="3"/>
  <c r="N5" i="3" s="1"/>
  <c r="O5" i="3" s="1"/>
  <c r="D6" i="3"/>
  <c r="N6" i="3" s="1"/>
  <c r="O6" i="3" s="1"/>
  <c r="D7" i="3"/>
  <c r="N7" i="3" s="1"/>
  <c r="O7" i="3" s="1"/>
  <c r="D8" i="3"/>
  <c r="N8" i="3" s="1"/>
  <c r="O8" i="3" s="1"/>
  <c r="D9" i="3"/>
  <c r="D10" i="3"/>
  <c r="K10" i="3" s="1"/>
  <c r="D11" i="3"/>
  <c r="K11" i="3" s="1"/>
  <c r="D12" i="3"/>
  <c r="N12" i="3" s="1"/>
  <c r="O12" i="3" s="1"/>
  <c r="D13" i="3"/>
  <c r="J13" i="3" s="1"/>
  <c r="D14" i="3"/>
  <c r="D15" i="3"/>
  <c r="N15" i="3" s="1"/>
  <c r="O15" i="3" s="1"/>
  <c r="D16" i="3"/>
  <c r="N16" i="3" s="1"/>
  <c r="O16" i="3" s="1"/>
  <c r="D17" i="3"/>
  <c r="N17" i="3" s="1"/>
  <c r="O17" i="3" s="1"/>
  <c r="D18" i="3"/>
  <c r="D19" i="3"/>
  <c r="N19" i="3" s="1"/>
  <c r="O19" i="3" s="1"/>
  <c r="D20" i="3"/>
  <c r="N20" i="3" s="1"/>
  <c r="O20" i="3" s="1"/>
  <c r="D21" i="3"/>
  <c r="D22" i="3"/>
  <c r="N22" i="3" s="1"/>
  <c r="O22" i="3" s="1"/>
  <c r="D23" i="3"/>
  <c r="D24" i="3"/>
  <c r="N24" i="3" s="1"/>
  <c r="O24" i="3" s="1"/>
  <c r="D25" i="3"/>
  <c r="D26" i="3"/>
  <c r="N26" i="3" s="1"/>
  <c r="O26" i="3" s="1"/>
  <c r="D27" i="3"/>
  <c r="N27" i="3" s="1"/>
  <c r="O27" i="3" s="1"/>
  <c r="D33" i="3"/>
  <c r="D34" i="3"/>
  <c r="N34" i="3" s="1"/>
  <c r="O34" i="3" s="1"/>
  <c r="D35" i="3"/>
  <c r="J35" i="3" s="1"/>
  <c r="D36" i="3"/>
  <c r="N36" i="3" s="1"/>
  <c r="O36" i="3" s="1"/>
  <c r="D37" i="3"/>
  <c r="N37" i="3" s="1"/>
  <c r="O37" i="3" s="1"/>
  <c r="D38" i="3"/>
  <c r="N38" i="3" s="1"/>
  <c r="O38" i="3" s="1"/>
  <c r="D40" i="3"/>
  <c r="D41" i="3"/>
  <c r="J41" i="3" s="1"/>
  <c r="D42" i="3"/>
  <c r="N42" i="3" s="1"/>
  <c r="O42" i="3" s="1"/>
  <c r="D43" i="3"/>
  <c r="N43" i="3" s="1"/>
  <c r="O43" i="3" s="1"/>
  <c r="D44" i="3"/>
  <c r="D45" i="3"/>
  <c r="N45" i="3" s="1"/>
  <c r="O45" i="3" s="1"/>
  <c r="D46" i="3"/>
  <c r="J46" i="3" s="1"/>
  <c r="D47" i="3"/>
  <c r="K47" i="3" s="1"/>
  <c r="D48" i="3"/>
  <c r="N48" i="3" s="1"/>
  <c r="O48" i="3" s="1"/>
  <c r="D49" i="3"/>
  <c r="D50" i="3"/>
  <c r="N50" i="3" s="1"/>
  <c r="O50" i="3" s="1"/>
  <c r="D51" i="3"/>
  <c r="J51" i="3" s="1"/>
  <c r="D52" i="3"/>
  <c r="K52" i="3" s="1"/>
  <c r="D53" i="3"/>
  <c r="D54" i="3"/>
  <c r="J54" i="3" s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33" i="3"/>
  <c r="L34" i="3"/>
  <c r="L35" i="3"/>
  <c r="L36" i="3"/>
  <c r="L37" i="3"/>
  <c r="L38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J14" i="3"/>
  <c r="J23" i="3"/>
  <c r="J33" i="3"/>
  <c r="J44" i="3"/>
  <c r="J49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33" i="3"/>
  <c r="M34" i="3"/>
  <c r="M35" i="3"/>
  <c r="M36" i="3"/>
  <c r="M37" i="3"/>
  <c r="M38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66" i="3"/>
  <c r="M67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K82" i="3"/>
  <c r="L82" i="3"/>
  <c r="M82" i="3"/>
  <c r="K83" i="3"/>
  <c r="L83" i="3"/>
  <c r="M83" i="3"/>
  <c r="K84" i="3"/>
  <c r="L84" i="3"/>
  <c r="M84" i="3"/>
  <c r="K85" i="3"/>
  <c r="L85" i="3"/>
  <c r="M85" i="3"/>
  <c r="K86" i="3"/>
  <c r="L86" i="3"/>
  <c r="M86" i="3"/>
  <c r="H66" i="3"/>
  <c r="K66" i="3" s="1"/>
  <c r="H67" i="3"/>
  <c r="K67" i="3" s="1"/>
  <c r="H69" i="3"/>
  <c r="K69" i="3" s="1"/>
  <c r="H70" i="3"/>
  <c r="K70" i="3" s="1"/>
  <c r="H71" i="3"/>
  <c r="K71" i="3" s="1"/>
  <c r="H72" i="3"/>
  <c r="K72" i="3" s="1"/>
  <c r="H73" i="3"/>
  <c r="J73" i="3" s="1"/>
  <c r="H74" i="3"/>
  <c r="K74" i="3" s="1"/>
  <c r="H75" i="3"/>
  <c r="K75" i="3" s="1"/>
  <c r="H76" i="3"/>
  <c r="K76" i="3" s="1"/>
  <c r="H77" i="3"/>
  <c r="J77" i="3" s="1"/>
  <c r="H78" i="3"/>
  <c r="K78" i="3" s="1"/>
  <c r="H79" i="3"/>
  <c r="K79" i="3" s="1"/>
  <c r="H80" i="3"/>
  <c r="K80" i="3" s="1"/>
  <c r="H81" i="3"/>
  <c r="K81" i="3" s="1"/>
  <c r="H65" i="3"/>
  <c r="K65" i="3" s="1"/>
  <c r="J53" i="3"/>
  <c r="J18" i="3"/>
  <c r="J55" i="3"/>
  <c r="K55" i="3"/>
  <c r="J66" i="3"/>
  <c r="J70" i="3"/>
  <c r="J71" i="3"/>
  <c r="J72" i="3"/>
  <c r="J74" i="3"/>
  <c r="J75" i="3"/>
  <c r="J78" i="3"/>
  <c r="J79" i="3"/>
  <c r="J81" i="3"/>
  <c r="J82" i="3"/>
  <c r="J83" i="3"/>
  <c r="J84" i="3"/>
  <c r="J85" i="3"/>
  <c r="J86" i="3"/>
  <c r="M55" i="3"/>
  <c r="M65" i="3"/>
  <c r="L55" i="3"/>
  <c r="L61" i="2"/>
  <c r="L62" i="2"/>
  <c r="L63" i="2"/>
  <c r="L64" i="2"/>
  <c r="L65" i="2"/>
  <c r="L66" i="2"/>
  <c r="L49" i="2"/>
  <c r="M5" i="2"/>
  <c r="M61" i="2"/>
  <c r="M62" i="2"/>
  <c r="M63" i="2"/>
  <c r="M64" i="2"/>
  <c r="M65" i="2"/>
  <c r="M66" i="2"/>
  <c r="M67" i="2"/>
  <c r="M68" i="2"/>
  <c r="M69" i="2"/>
  <c r="M70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50" i="2"/>
  <c r="M51" i="2"/>
  <c r="M52" i="2"/>
  <c r="M53" i="2"/>
  <c r="M54" i="2"/>
  <c r="M55" i="2"/>
  <c r="M56" i="2"/>
  <c r="M57" i="2"/>
  <c r="M58" i="2"/>
  <c r="M59" i="2"/>
  <c r="M6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50" i="2"/>
  <c r="L51" i="2"/>
  <c r="L52" i="2"/>
  <c r="L53" i="2"/>
  <c r="L54" i="2"/>
  <c r="L55" i="2"/>
  <c r="L56" i="2"/>
  <c r="L57" i="2"/>
  <c r="L58" i="2"/>
  <c r="L59" i="2"/>
  <c r="L60" i="2"/>
  <c r="K40" i="3" l="1"/>
  <c r="N32" i="3"/>
  <c r="O32" i="3" s="1"/>
  <c r="N52" i="3"/>
  <c r="O52" i="3" s="1"/>
  <c r="N40" i="3"/>
  <c r="O40" i="3" s="1"/>
  <c r="K5" i="3"/>
  <c r="N47" i="3"/>
  <c r="O47" i="3" s="1"/>
  <c r="N11" i="3"/>
  <c r="O11" i="3" s="1"/>
  <c r="N54" i="3"/>
  <c r="O54" i="3" s="1"/>
  <c r="N10" i="3"/>
  <c r="O10" i="3" s="1"/>
  <c r="N13" i="3"/>
  <c r="O13" i="3" s="1"/>
  <c r="K22" i="3"/>
  <c r="C4" i="5"/>
  <c r="J65" i="3"/>
  <c r="K43" i="3"/>
  <c r="K34" i="3"/>
  <c r="K54" i="3"/>
  <c r="K45" i="3"/>
  <c r="K24" i="3"/>
  <c r="K20" i="3"/>
  <c r="K12" i="3"/>
  <c r="K8" i="3"/>
  <c r="K7" i="3"/>
  <c r="K50" i="3"/>
  <c r="K42" i="3"/>
  <c r="K6" i="3"/>
  <c r="J25" i="3"/>
  <c r="J9" i="3"/>
  <c r="J52" i="3"/>
  <c r="J21" i="3"/>
  <c r="J31" i="3"/>
  <c r="J29" i="3"/>
  <c r="J32" i="3"/>
  <c r="J76" i="3"/>
  <c r="J80" i="3"/>
  <c r="J67" i="3"/>
  <c r="J68" i="3"/>
  <c r="J69" i="3"/>
  <c r="J45" i="3"/>
  <c r="J34" i="3"/>
  <c r="J17" i="3"/>
  <c r="J7" i="3"/>
  <c r="J48" i="3"/>
  <c r="J40" i="3"/>
  <c r="J37" i="3"/>
  <c r="J24" i="3"/>
  <c r="J20" i="3"/>
  <c r="J16" i="3"/>
  <c r="J10" i="3"/>
  <c r="J6" i="3"/>
  <c r="J47" i="3"/>
  <c r="J43" i="3"/>
  <c r="J36" i="3"/>
  <c r="J27" i="3"/>
  <c r="J19" i="3"/>
  <c r="J15" i="3"/>
  <c r="J5" i="3"/>
  <c r="J38" i="3"/>
  <c r="J11" i="3"/>
  <c r="J50" i="3"/>
  <c r="J42" i="3"/>
  <c r="J26" i="3"/>
  <c r="J22" i="3"/>
  <c r="J12" i="3"/>
  <c r="J8" i="3"/>
  <c r="K77" i="3"/>
  <c r="K73" i="3"/>
  <c r="M49" i="2"/>
</calcChain>
</file>

<file path=xl/comments1.xml><?xml version="1.0" encoding="utf-8"?>
<comments xmlns="http://schemas.openxmlformats.org/spreadsheetml/2006/main">
  <authors>
    <author>Michael Spikes</author>
  </authors>
  <commentList>
    <comment ref="B2" authorId="0">
      <text>
        <r>
          <rPr>
            <sz val="11"/>
            <color theme="1"/>
            <rFont val="Calibri"/>
            <family val="2"/>
            <scheme val="minor"/>
          </rPr>
          <t>FileSelect(?) the one to import
open w/ COM
Have them Highlight Each Column in turn to identify
Re-Order Columns to their Tailoring
grab CurrentRegion (?)
close spreadsheet
replace , w ~
replace tab w ,
Fileappend to csv
reload Inventory program</t>
        </r>
      </text>
    </comment>
    <comment ref="B3" authorId="0">
      <text>
        <r>
          <rPr>
            <sz val="11"/>
            <color theme="1"/>
            <rFont val="Calibri"/>
            <family val="2"/>
            <scheme val="minor"/>
          </rPr>
          <t>*Archive with Reason "User"</t>
        </r>
      </text>
    </comment>
    <comment ref="C3" authorId="0">
      <text>
        <r>
          <rPr>
            <sz val="11"/>
            <color theme="1"/>
            <rFont val="Calibri"/>
            <family val="2"/>
            <scheme val="minor"/>
          </rPr>
          <t>Export:
o Current Grid
o Entire Inventory
[Select Columns][OK][Cancel]</t>
        </r>
      </text>
    </comment>
    <comment ref="B4" authorId="0">
      <text>
        <r>
          <rPr>
            <sz val="11"/>
            <color theme="1"/>
            <rFont val="Calibri"/>
            <family val="2"/>
            <scheme val="minor"/>
          </rPr>
          <t>*Filterable Listview Sorted Most Recent to Oldest
*Msgbox, Are you sure?`nThe current Inventory will be archived so it can be restored later if desired
*Backup before Restore</t>
        </r>
      </text>
    </comment>
    <comment ref="B5" authorId="0">
      <text>
        <r>
          <rPr>
            <sz val="11"/>
            <color theme="1"/>
            <rFont val="Calibri"/>
            <family val="2"/>
            <scheme val="minor"/>
          </rPr>
          <t>*prompt are u sure? cannot be undone
*once used, disabled until another change is made</t>
        </r>
      </text>
    </comment>
    <comment ref="C5" authorId="0">
      <text>
        <r>
          <rPr>
            <sz val="11"/>
            <color theme="1"/>
            <rFont val="Calibri"/>
            <family val="2"/>
            <scheme val="minor"/>
          </rPr>
          <t>Generate DA Form 2062 based on:
o Customer
o Current Filtered Inventory... {prompt for To field, "who are you hand receipting this to?}
{MAKE SURE GENERATE SUB ADDED TO STORED SERIALS}</t>
        </r>
      </text>
    </comment>
    <comment ref="B6" authorId="0">
      <text>
        <r>
          <rPr>
            <sz val="11"/>
            <color theme="1"/>
            <rFont val="Calibri"/>
            <family val="2"/>
            <scheme val="minor"/>
          </rPr>
          <t>*Obviously prompt "Are you sure?"</t>
        </r>
      </text>
    </comment>
    <comment ref="B7" authorId="0">
      <text>
        <r>
          <rPr>
            <sz val="11"/>
            <color theme="1"/>
            <rFont val="Calibri"/>
            <family val="2"/>
            <scheme val="minor"/>
          </rPr>
          <t>Preferences:
¤ View MAC Addresses with Colons (1A:2B...)
¤ Force scannning to Turn-In Items w/ Serial Numbers
*Labels:
*o Auto-Generate Label Numbers
*o Scan or Manually Add
*[Customize Auto Generated Labels]
  *| ;New GUI
  *| Generate Labels (Asset Tags):
  *| o Sequentially Overall (All items have same lbl name)
  *| o By Item Type
  *| o By Location (Independent of Location Label)
  *| o By Location Label
*[Customize Columns]
[Customize Columns Shown Generated MAC Lists]
[Save Preferences] [Cancel]</t>
        </r>
      </text>
    </comment>
    <comment ref="C7" authorId="0">
      <text>
        <r>
          <rPr>
            <sz val="11"/>
            <color theme="1"/>
            <rFont val="Calibri"/>
            <family val="2"/>
            <scheme val="minor"/>
          </rPr>
          <t>*popup new window like verify w empty 3 column listview
*scan adds Count, Serial Number, and Label to list
*Add Label to AssArr using Serial as Key during BuildInventory
[OK][Cancel][Undo ^z]
** set hwnds of LV_ATInventory and this new one, make undo sub look at focused control for either hwnd
*OK sets status of items to Deadline or NMC</t>
        </r>
      </text>
    </comment>
    <comment ref="B8" authorId="0">
      <text>
        <r>
          <rPr>
            <sz val="11"/>
            <color theme="1"/>
            <rFont val="Calibri"/>
            <family val="2"/>
            <scheme val="minor"/>
          </rPr>
          <t>*Disabled [hidden] if P-Touch Software and P-Touch Printer not detected
Print P-Touch Labels for:
o Label
o Item Code
Use:
o Current View
o Entire Inventory
o Custom...
¤ Scannable {Have separate template for ones w/ barcodes}</t>
        </r>
      </text>
    </comment>
    <comment ref="C8" authorId="0">
      <text>
        <r>
          <rPr>
            <sz val="11"/>
            <color theme="1"/>
            <rFont val="Calibri"/>
            <family val="2"/>
            <scheme val="minor"/>
          </rPr>
          <t>Report Options {groupbox?}
¤ Display Report {ReportGUI w just Text}
¤ Print
¤ SaveAs... { launches glabel if checked, FileSelect to pick location/name(?) see if fileselect has cancel, if so make cancel uncheck saveas after fileselect closes without errorlevel, enable chk[Open After Saving]}
   ¤ Open after saving {disabled unless saveas is checked}
[Select All Report Options]
Report Types {GroupBox?}
¤ Total Items... {prompt as below}
¤ Items Available For Issue... {Prompt to select item type(s) as below}
¤ Items Issued... {Prompt:
* LV(ChkBxs)[itemlist] with Item Type as Header
btn[Select All] 
btn [Select None]{make sure BuildInventory Generates Item List that includes QIs (remove IL for this list?)
[OK][Cancel] {Cancel unchecks chk that launched it}
}
* DDL [CustomerList|Multiple|All]
¤ Deadline Report
[Select All Report Types]
[Run Reports]</t>
        </r>
      </text>
    </comment>
    <comment ref="B9" authorId="0">
      <text>
        <r>
          <rPr>
            <sz val="11"/>
            <color theme="1"/>
            <rFont val="Calibri"/>
            <family val="2"/>
            <scheme val="minor"/>
          </rPr>
          <t xml:space="preserve">Export to Excel w.o making visible then print
Prompt:
- select printer?
- Print on both sides of page?
- Edit Header and Footer…  {gui w 6 big edits, align text?}
- o Print Report...
- o Print Current View
- o Print Entire Inventory
</t>
        </r>
      </text>
    </comment>
  </commentList>
</comments>
</file>

<file path=xl/comments2.xml><?xml version="1.0" encoding="utf-8"?>
<comments xmlns="http://schemas.openxmlformats.org/spreadsheetml/2006/main">
  <authors>
    <author>Michael Spikes</author>
  </authors>
  <commentList>
    <comment ref="B2" authorId="0">
      <text>
        <r>
          <rPr>
            <sz val="11"/>
            <color theme="1"/>
            <rFont val="Calibri"/>
            <family val="2"/>
            <scheme val="minor"/>
          </rPr>
          <t>FileSelect(?) the one to import
open w/ COM
Have them Highlight Each Column in turn to identify
Re-Order Columns to their Tailoring
grab CurrentRegion (?)
close spreadsheet
replace , w ~
replace tab w ,
Fileappend to csv
reload Inventory program</t>
        </r>
      </text>
    </comment>
    <comment ref="B3" authorId="0">
      <text>
        <r>
          <rPr>
            <sz val="11"/>
            <color theme="1"/>
            <rFont val="Calibri"/>
            <family val="2"/>
            <scheme val="minor"/>
          </rPr>
          <t>*Archive with Reason "User"</t>
        </r>
      </text>
    </comment>
    <comment ref="C3" authorId="0">
      <text>
        <r>
          <rPr>
            <sz val="11"/>
            <color theme="1"/>
            <rFont val="Calibri"/>
            <family val="2"/>
            <scheme val="minor"/>
          </rPr>
          <t>Export:
o Current Grid
o Entire Inventory
[Select Columns][OK][Cancel]</t>
        </r>
      </text>
    </comment>
    <comment ref="B4" authorId="0">
      <text>
        <r>
          <rPr>
            <sz val="11"/>
            <color theme="1"/>
            <rFont val="Calibri"/>
            <family val="2"/>
            <scheme val="minor"/>
          </rPr>
          <t>*Filterable Listview Sorted Most Recent to Oldest
*Msgbox, Are you sure?`nThe current Inventory will be archived so it can be restored later if desired
*Backup before Restore</t>
        </r>
      </text>
    </comment>
    <comment ref="B5" authorId="0">
      <text>
        <r>
          <rPr>
            <sz val="11"/>
            <color theme="1"/>
            <rFont val="Calibri"/>
            <family val="2"/>
            <scheme val="minor"/>
          </rPr>
          <t>*prompt are u sure? cannot be undone
*once used, disabled until another change is made</t>
        </r>
      </text>
    </comment>
    <comment ref="C5" authorId="0">
      <text>
        <r>
          <rPr>
            <sz val="11"/>
            <color theme="1"/>
            <rFont val="Calibri"/>
            <family val="2"/>
            <scheme val="minor"/>
          </rPr>
          <t>Generate DA Form 2062 based on:
o Customer
o Current Filtered Inventory... {prompt for To field, "who are you hand receipting this to?}
{MAKE SURE GENERATE SUB ADDED TO STORED SERIALS}</t>
        </r>
      </text>
    </comment>
    <comment ref="B6" authorId="0">
      <text>
        <r>
          <rPr>
            <sz val="11"/>
            <color theme="1"/>
            <rFont val="Calibri"/>
            <family val="2"/>
            <scheme val="minor"/>
          </rPr>
          <t>*Obviously prompt "Are you sure?"</t>
        </r>
      </text>
    </comment>
    <comment ref="B7" authorId="0">
      <text>
        <r>
          <rPr>
            <sz val="11"/>
            <color theme="1"/>
            <rFont val="Calibri"/>
            <family val="2"/>
            <scheme val="minor"/>
          </rPr>
          <t>Preferences:
¤ View MAC Addresses with Colons (1A:2B...)
¤ Force scannning to Turn-In Items w/ Serial Numbers
*Labels:
*o Auto-Generate Label Numbers
*o Scan or Manually Add
*[Customize Auto Generated Labels]
  *| ;New GUI
  *| Generate Labels (Asset Tags):
  *| o Sequentially Overall (All items have same lbl name)
  *| o By Item Type
  *| o By Location (Independent of Location Label)
  *| o By Location Label
*[Customize Columns]
[Customize Columns Shown Generated MAC Lists]
[Save Preferences] [Cancel]</t>
        </r>
      </text>
    </comment>
    <comment ref="C7" authorId="0">
      <text>
        <r>
          <rPr>
            <sz val="11"/>
            <color theme="1"/>
            <rFont val="Calibri"/>
            <family val="2"/>
            <scheme val="minor"/>
          </rPr>
          <t>*popup new window like verify w empty 3 column listview
*scan adds Count, Serial Number, and Label to list
*Add Label to AssArr using Serial as Key during BuildInventory
[OK][Cancel][Undo ^z]
** set hwnds of LV_ATInventory and this new one, make undo sub look at focused control for either hwnd
*OK sets status of items to Deadline or NMC</t>
        </r>
      </text>
    </comment>
    <comment ref="B8" authorId="0">
      <text>
        <r>
          <rPr>
            <sz val="11"/>
            <color theme="1"/>
            <rFont val="Calibri"/>
            <family val="2"/>
            <scheme val="minor"/>
          </rPr>
          <t>*Disabled [hidden] if P-Touch Software and P-Touch Printer not detected
Print P-Touch Labels for:
o Label
o Item Code
Use:
o Current View
o Entire Inventory
o Custom...
¤ Scannable {Have separate template for ones w/ barcodes}</t>
        </r>
      </text>
    </comment>
    <comment ref="C8" authorId="0">
      <text>
        <r>
          <rPr>
            <sz val="11"/>
            <color theme="1"/>
            <rFont val="Calibri"/>
            <family val="2"/>
            <scheme val="minor"/>
          </rPr>
          <t>Report Options {groupbox?}
¤ Display Report {ReportGUI w just Text}
¤ Print
¤ SaveAs... { launches glabel if checked, FileSelect to pick location/name(?) see if fileselect has cancel, if so make cancel uncheck saveas after fileselect closes without errorlevel, enable chk[Open After Saving]}
   ¤ Open after saving {disabled unless saveas is checked}
[Select All Report Options]
Report Types {GroupBox?}
¤ Total Items... {prompt as below}
¤ Items Available For Issue... {Prompt to select item type(s) as below}
¤ Items Issued... {Prompt:
* LV(ChkBxs)[itemlist] with Item Type as Header
btn[Select All] 
btn [Select None]{make sure BuildInventory Generates Item List that includes QIs (remove IL for this list?)
[OK][Cancel] {Cancel unchecks chk that launched it}
}
* DDL [CustomerList|Multiple|All]
¤ Deadline Report
[Select All Report Types]
[Run Reports]</t>
        </r>
      </text>
    </comment>
    <comment ref="B9" authorId="0">
      <text>
        <r>
          <rPr>
            <sz val="11"/>
            <color theme="1"/>
            <rFont val="Calibri"/>
            <family val="2"/>
            <scheme val="minor"/>
          </rPr>
          <t xml:space="preserve">Export to Excel w.o making visible then print
Prompt:
- select printer?
- Print on both sides of page?
- Edit Header and Footer…  {gui w 6 big edits, align text?}
- o Print Report...
- o Print Current View
- o Print Entire Inventory
</t>
        </r>
      </text>
    </comment>
  </commentList>
</comments>
</file>

<file path=xl/sharedStrings.xml><?xml version="1.0" encoding="utf-8"?>
<sst xmlns="http://schemas.openxmlformats.org/spreadsheetml/2006/main" count="838" uniqueCount="195">
  <si>
    <t>FI</t>
  </si>
  <si>
    <t>OHI</t>
  </si>
  <si>
    <t>TI</t>
  </si>
  <si>
    <t>File</t>
  </si>
  <si>
    <t>Clear Inventory</t>
  </si>
  <si>
    <t>Edit</t>
  </si>
  <si>
    <t>Clear Queue</t>
  </si>
  <si>
    <t>Undo Last Queue Addition</t>
  </si>
  <si>
    <t>Print Labels...</t>
  </si>
  <si>
    <t>Preferences...</t>
  </si>
  <si>
    <t>Restore Archive...</t>
  </si>
  <si>
    <t>Undo Last Inventory Change</t>
  </si>
  <si>
    <t>Make Changes</t>
  </si>
  <si>
    <t>Undo Last Change</t>
  </si>
  <si>
    <t>AI</t>
  </si>
  <si>
    <t>All</t>
  </si>
  <si>
    <t>Print...</t>
  </si>
  <si>
    <t>Export to Excel... ^t</t>
  </si>
  <si>
    <t>Tools</t>
  </si>
  <si>
    <t>Exit</t>
  </si>
  <si>
    <t>Backup to Archive</t>
  </si>
  <si>
    <t>Register Item Code...</t>
  </si>
  <si>
    <t>Verify Items for Issue...</t>
  </si>
  <si>
    <t>Select All</t>
  </si>
  <si>
    <t>Select None</t>
  </si>
  <si>
    <t>Clear Scanned Serials and Selections</t>
  </si>
  <si>
    <t>Deadline Items...</t>
  </si>
  <si>
    <t>Generate Number Reports...</t>
  </si>
  <si>
    <t>Generate MAC List...</t>
  </si>
  <si>
    <t>Generate Hand Receipt...</t>
  </si>
  <si>
    <t>Import Inventory from Excel Spreadsheet</t>
  </si>
  <si>
    <t>ATI</t>
  </si>
  <si>
    <t>Menu</t>
  </si>
  <si>
    <t>AllFile</t>
  </si>
  <si>
    <t>AllTools</t>
  </si>
  <si>
    <t>ATIEdit</t>
  </si>
  <si>
    <t>FIEdit</t>
  </si>
  <si>
    <t>OHIEdit</t>
  </si>
  <si>
    <t>TIEdit</t>
  </si>
  <si>
    <t>Prefs</t>
  </si>
  <si>
    <t>PrintLbls</t>
  </si>
  <si>
    <t>Print</t>
  </si>
  <si>
    <t>RegisterItem</t>
  </si>
  <si>
    <t>ExpToXLGUI</t>
  </si>
  <si>
    <t>ExpMAC</t>
  </si>
  <si>
    <t>Full2062</t>
  </si>
  <si>
    <t>Verify</t>
  </si>
  <si>
    <t>Deadline</t>
  </si>
  <si>
    <t>RunReports</t>
  </si>
  <si>
    <t>ImportXLSX</t>
  </si>
  <si>
    <t>Backup</t>
  </si>
  <si>
    <t>Restore</t>
  </si>
  <si>
    <t xml:space="preserve">;~ </t>
  </si>
  <si>
    <t>undo</t>
  </si>
  <si>
    <t>clear</t>
  </si>
  <si>
    <t>ClearInventory</t>
  </si>
  <si>
    <t>UndoChange</t>
  </si>
  <si>
    <t>MakeChanges</t>
  </si>
  <si>
    <t>OHSelAll</t>
  </si>
  <si>
    <t>OHSelN</t>
  </si>
  <si>
    <t>TISelAll</t>
  </si>
  <si>
    <t>Apply Changes</t>
  </si>
  <si>
    <t>Cancel Making Changes</t>
  </si>
  <si>
    <t>ApplyChanges</t>
  </si>
  <si>
    <t>CancelChanges</t>
  </si>
  <si>
    <t>&amp;File</t>
  </si>
  <si>
    <t>&amp;Tools</t>
  </si>
  <si>
    <t>&amp;Edit</t>
  </si>
  <si>
    <t>TIClear</t>
  </si>
  <si>
    <t/>
  </si>
  <si>
    <t>use Critical as the subroutine's first line</t>
  </si>
  <si>
    <t>:AllFile</t>
  </si>
  <si>
    <t>:AllTools</t>
  </si>
  <si>
    <t>:ATIEdit</t>
  </si>
  <si>
    <t>:FIEdit</t>
  </si>
  <si>
    <t>:OHIEdit</t>
  </si>
  <si>
    <t>:TIEdit</t>
  </si>
  <si>
    <t>ImportXLSX:</t>
  </si>
  <si>
    <t>Backup:</t>
  </si>
  <si>
    <t>Restore:</t>
  </si>
  <si>
    <t>ClearInventory:</t>
  </si>
  <si>
    <t>Prefs:</t>
  </si>
  <si>
    <t>PrintLbls:</t>
  </si>
  <si>
    <t>Print:</t>
  </si>
  <si>
    <t>Deadline:</t>
  </si>
  <si>
    <t>RunReports:</t>
  </si>
  <si>
    <t>UndoChange:</t>
  </si>
  <si>
    <t>OHSelAll:</t>
  </si>
  <si>
    <t>OHSelN:</t>
  </si>
  <si>
    <t>TISelAll:</t>
  </si>
  <si>
    <t>Export to Excel…</t>
  </si>
  <si>
    <t>Export to Excel…`tCtrl+t</t>
  </si>
  <si>
    <t>Exit:</t>
  </si>
  <si>
    <t>RegisterItem:</t>
  </si>
  <si>
    <t>ExpToXLGUI:</t>
  </si>
  <si>
    <t>ExpMAC:</t>
  </si>
  <si>
    <t>Full2062:</t>
  </si>
  <si>
    <t>Verify:</t>
  </si>
  <si>
    <t>undo:</t>
  </si>
  <si>
    <t>clear:</t>
  </si>
  <si>
    <t>MakeChanges:</t>
  </si>
  <si>
    <t>ApplyChanges:</t>
  </si>
  <si>
    <t>CancelChanges:</t>
  </si>
  <si>
    <t>TIClear:</t>
  </si>
  <si>
    <t xml:space="preserve">Menu, </t>
  </si>
  <si>
    <t xml:space="preserve">AllFile, </t>
  </si>
  <si>
    <t xml:space="preserve">Add, </t>
  </si>
  <si>
    <t xml:space="preserve">Import Inventory from Excel Spreadsheet, </t>
  </si>
  <si>
    <t xml:space="preserve">Backup to Archive, </t>
  </si>
  <si>
    <t xml:space="preserve">Restore Archive..., </t>
  </si>
  <si>
    <t xml:space="preserve">Clear Inventory, </t>
  </si>
  <si>
    <t xml:space="preserve">Preferences..., </t>
  </si>
  <si>
    <t xml:space="preserve">Print Labels..., </t>
  </si>
  <si>
    <t xml:space="preserve">Print..., </t>
  </si>
  <si>
    <t xml:space="preserve">Exit, </t>
  </si>
  <si>
    <t xml:space="preserve">AllTools, </t>
  </si>
  <si>
    <t xml:space="preserve">Register Item Code..., </t>
  </si>
  <si>
    <t xml:space="preserve">Export to Excel…`tCtrl+t, </t>
  </si>
  <si>
    <t xml:space="preserve">Generate MAC List..., </t>
  </si>
  <si>
    <t xml:space="preserve">Generate Hand Receipt..., </t>
  </si>
  <si>
    <t xml:space="preserve">Verify Items for Issue..., </t>
  </si>
  <si>
    <t xml:space="preserve">Deadline Items..., </t>
  </si>
  <si>
    <t xml:space="preserve">Generate Number Reports..., </t>
  </si>
  <si>
    <t xml:space="preserve">ATIEdit, </t>
  </si>
  <si>
    <t xml:space="preserve">Undo Last Inventory Change, </t>
  </si>
  <si>
    <t xml:space="preserve">Undo Last Queue Addition, </t>
  </si>
  <si>
    <t xml:space="preserve">Clear Queue, </t>
  </si>
  <si>
    <t xml:space="preserve">FIEdit, </t>
  </si>
  <si>
    <t xml:space="preserve">Make Changes, </t>
  </si>
  <si>
    <t xml:space="preserve">Apply Changes, </t>
  </si>
  <si>
    <t xml:space="preserve">Cancel Making Changes, </t>
  </si>
  <si>
    <t xml:space="preserve">OHIEdit, </t>
  </si>
  <si>
    <t xml:space="preserve">Select All, </t>
  </si>
  <si>
    <t xml:space="preserve">Select None, </t>
  </si>
  <si>
    <t xml:space="preserve">TIEdit, </t>
  </si>
  <si>
    <t xml:space="preserve">Clear Scanned Serials and Selections, </t>
  </si>
  <si>
    <t xml:space="preserve">ATIMenu, </t>
  </si>
  <si>
    <t xml:space="preserve">FIMenu, </t>
  </si>
  <si>
    <t xml:space="preserve">OHIMenu, </t>
  </si>
  <si>
    <t xml:space="preserve">TIMenu, </t>
  </si>
  <si>
    <t xml:space="preserve">Gui, </t>
  </si>
  <si>
    <t>ATIMenu</t>
  </si>
  <si>
    <t>FIMenu</t>
  </si>
  <si>
    <t>OHIMenu</t>
  </si>
  <si>
    <t>TIMenu</t>
  </si>
  <si>
    <t xml:space="preserve">&amp;File, </t>
  </si>
  <si>
    <t xml:space="preserve">&amp;Tools, </t>
  </si>
  <si>
    <t xml:space="preserve">&amp;Edit, </t>
  </si>
  <si>
    <t>All Items</t>
  </si>
  <si>
    <t>Disable Missing Items</t>
  </si>
  <si>
    <t>Display Name</t>
  </si>
  <si>
    <t>Hotkey</t>
  </si>
  <si>
    <t>Label Name</t>
  </si>
  <si>
    <t>^F5</t>
  </si>
  <si>
    <t>^T</t>
  </si>
  <si>
    <t>Comment</t>
  </si>
  <si>
    <t>Command</t>
  </si>
  <si>
    <t>Display Name w Hotkey</t>
  </si>
  <si>
    <t>Column1</t>
  </si>
  <si>
    <t>HelpMenu</t>
  </si>
  <si>
    <t>:HelpMenu</t>
  </si>
  <si>
    <t>&amp;Help</t>
  </si>
  <si>
    <t>Guide</t>
  </si>
  <si>
    <t>Changelog</t>
  </si>
  <si>
    <t>About</t>
  </si>
  <si>
    <t>^A</t>
  </si>
  <si>
    <t>^M</t>
  </si>
  <si>
    <t>^Z</t>
  </si>
  <si>
    <t>Esc</t>
  </si>
  <si>
    <t>All Labels</t>
  </si>
  <si>
    <t>Labels for Only Missing Items</t>
  </si>
  <si>
    <t>:ATIAdd</t>
  </si>
  <si>
    <t>&amp;Add…</t>
  </si>
  <si>
    <t>ATIAdd</t>
  </si>
  <si>
    <t>NoSNAddGui</t>
  </si>
  <si>
    <t>Add Item Without Serial Number</t>
  </si>
  <si>
    <t>AddIL</t>
  </si>
  <si>
    <t>Add Issuable Location</t>
  </si>
  <si>
    <t>^F12</t>
  </si>
  <si>
    <t>^F11</t>
  </si>
  <si>
    <t>^F2</t>
  </si>
  <si>
    <t>^F3</t>
  </si>
  <si>
    <t>^F4</t>
  </si>
  <si>
    <t>^F1</t>
  </si>
  <si>
    <t xml:space="preserve">ATIMenu </t>
  </si>
  <si>
    <t xml:space="preserve">FIMenu </t>
  </si>
  <si>
    <t xml:space="preserve">OHIMenu </t>
  </si>
  <si>
    <t xml:space="preserve">TIMenu </t>
  </si>
  <si>
    <t>^F7</t>
  </si>
  <si>
    <t>^!+Z</t>
  </si>
  <si>
    <t>^P</t>
  </si>
  <si>
    <t>^+P</t>
  </si>
  <si>
    <t>^H</t>
  </si>
  <si>
    <t>Disable All Items</t>
  </si>
  <si>
    <t>Enable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</si>
</sst>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505050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4:O54" totalsRowShown="0">
  <autoFilter ref="A4:O54">
    <filterColumn colId="10">
      <customFilters>
        <customFilter operator="notEqual" val=" "/>
      </customFilters>
    </filterColumn>
  </autoFilter>
  <tableColumns count="15">
    <tableColumn id="1" name="Comment"/>
    <tableColumn id="2" name="Command"/>
    <tableColumn id="14" name="Menu"/>
    <tableColumn id="3" name="Menu, " dataDxfId="25">
      <calculatedColumnFormula>IF(Table2[[#This Row],[Menu]]="","",Table2[[#This Row],[Menu]]&amp;", ")</calculatedColumnFormula>
    </tableColumn>
    <tableColumn id="4" name="Column1"/>
    <tableColumn id="5" name="Display Name" dataDxfId="24"/>
    <tableColumn id="6" name="Hotkey" dataDxfId="23"/>
    <tableColumn id="7" name="Display Name w Hotkey" dataDxfId="18">
      <calculatedColumnFormula>IF(F5="","",IF(G5="",F5&amp;", ",F5&amp;"`t"&amp;SUBSTITUTE(SUBSTITUTE(SUBSTITUTE(G5,"+","SHIFT+"),"!","ALT+"),"^","CTRL+")&amp;", "))</calculatedColumnFormula>
    </tableColumn>
    <tableColumn id="8" name="Label Name"/>
    <tableColumn id="11" name="All Items" dataDxfId="22">
      <calculatedColumnFormula>IF(Table2[[#This Row],[Menu]]="","",CONCATENATE(B5,D5,E5)&amp;IF(AND(F5=I5,G5=""),F5,H5&amp;I5))</calculatedColumnFormula>
    </tableColumn>
    <tableColumn id="13" name="Disable Missing Items" dataDxfId="21">
      <calculatedColumnFormula>IF(AND(A5&lt;&gt;"",F5&lt;&gt;""),Table2[[#This Row],[Command]]&amp;Table2[[#This Row],[Menu, ]]&amp; "Disable, "&amp;IF(G5="",F5,H5),"")</calculatedColumnFormula>
    </tableColumn>
    <tableColumn id="18" name="Labels for Only Missing Items" dataDxfId="20">
      <calculatedColumnFormula>IF(OR(Table2[[#This Row],[Comment]]="",Table2[[#This Row],[Label Name]]=""),"",Table2[[#This Row],[Label Name]]&amp;":")</calculatedColumnFormula>
    </tableColumn>
    <tableColumn id="17" name="All Labels" dataDxfId="19">
      <calculatedColumnFormula>IF(Table2[[#This Row],[Label Name]]="","",Table2[[#This Row],[Label Name]]&amp;":")</calculatedColumnFormula>
    </tableColumn>
    <tableColumn id="21" name="Disable All Items" dataDxfId="12">
      <calculatedColumnFormula>IF(F5&lt;&gt;"",Table2[[#This Row],[Command]]&amp;Table2[[#This Row],[Menu, ]]&amp; "Disable, "&amp;IF(G5="",F5,H5),"")</calculatedColumnFormula>
    </tableColumn>
    <tableColumn id="22" name="Enable All Items" dataDxfId="11">
      <calculatedColumnFormula>SUBSTITUTE(Table2[[#This Row],[Disable All Items]],", Disable,",", Enable,")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6"/>
  <sheetViews>
    <sheetView tabSelected="1" zoomScale="115" zoomScaleNormal="115" zoomScaleSheetLayoutView="100" workbookViewId="0">
      <selection sqref="A1:C26"/>
    </sheetView>
  </sheetViews>
  <sheetFormatPr defaultRowHeight="15" x14ac:dyDescent="0.25"/>
  <cols>
    <col min="1" max="1" width="4.28515625" bestFit="1" customWidth="1"/>
    <col min="2" max="2" width="38.140625" bestFit="1" customWidth="1"/>
    <col min="3" max="3" width="27.28515625" bestFit="1" customWidth="1"/>
    <col min="4" max="4" width="17.85546875" bestFit="1" customWidth="1"/>
    <col min="7" max="7" width="113.28515625" customWidth="1"/>
  </cols>
  <sheetData>
    <row r="1" spans="1:3" x14ac:dyDescent="0.25">
      <c r="A1" t="s">
        <v>15</v>
      </c>
      <c r="B1" t="s">
        <v>3</v>
      </c>
      <c r="C1" t="s">
        <v>18</v>
      </c>
    </row>
    <row r="2" spans="1:3" ht="15.75" thickBot="1" x14ac:dyDescent="0.3">
      <c r="B2" t="s">
        <v>30</v>
      </c>
      <c r="C2" s="2" t="s">
        <v>21</v>
      </c>
    </row>
    <row r="3" spans="1:3" ht="15.75" thickTop="1" x14ac:dyDescent="0.25">
      <c r="B3" t="s">
        <v>20</v>
      </c>
      <c r="C3" t="s">
        <v>17</v>
      </c>
    </row>
    <row r="4" spans="1:3" x14ac:dyDescent="0.25">
      <c r="B4" t="s">
        <v>10</v>
      </c>
      <c r="C4" t="s">
        <v>28</v>
      </c>
    </row>
    <row r="5" spans="1:3" ht="15.75" thickBot="1" x14ac:dyDescent="0.3">
      <c r="B5" t="s">
        <v>11</v>
      </c>
      <c r="C5" s="2" t="s">
        <v>29</v>
      </c>
    </row>
    <row r="6" spans="1:3" ht="16.5" thickTop="1" thickBot="1" x14ac:dyDescent="0.3">
      <c r="B6" s="1" t="s">
        <v>4</v>
      </c>
      <c r="C6" t="s">
        <v>22</v>
      </c>
    </row>
    <row r="7" spans="1:3" ht="16.5" thickTop="1" thickBot="1" x14ac:dyDescent="0.3">
      <c r="B7" t="s">
        <v>9</v>
      </c>
      <c r="C7" s="2" t="s">
        <v>26</v>
      </c>
    </row>
    <row r="8" spans="1:3" ht="15.75" thickTop="1" x14ac:dyDescent="0.25">
      <c r="B8" t="s">
        <v>8</v>
      </c>
      <c r="C8" t="s">
        <v>27</v>
      </c>
    </row>
    <row r="9" spans="1:3" x14ac:dyDescent="0.25">
      <c r="B9" t="s">
        <v>16</v>
      </c>
    </row>
    <row r="10" spans="1:3" x14ac:dyDescent="0.25">
      <c r="B10" t="s">
        <v>19</v>
      </c>
    </row>
    <row r="12" spans="1:3" x14ac:dyDescent="0.25">
      <c r="A12" t="s">
        <v>14</v>
      </c>
      <c r="B12" t="s">
        <v>5</v>
      </c>
    </row>
    <row r="13" spans="1:3" x14ac:dyDescent="0.25">
      <c r="B13" t="s">
        <v>7</v>
      </c>
    </row>
    <row r="14" spans="1:3" x14ac:dyDescent="0.25">
      <c r="B14" t="s">
        <v>6</v>
      </c>
    </row>
    <row r="16" spans="1:3" x14ac:dyDescent="0.25">
      <c r="A16" t="s">
        <v>0</v>
      </c>
      <c r="B16" t="s">
        <v>5</v>
      </c>
    </row>
    <row r="17" spans="1:2" x14ac:dyDescent="0.25">
      <c r="B17" t="s">
        <v>12</v>
      </c>
    </row>
    <row r="18" spans="1:2" x14ac:dyDescent="0.25">
      <c r="B18" t="s">
        <v>13</v>
      </c>
    </row>
    <row r="20" spans="1:2" x14ac:dyDescent="0.25">
      <c r="A20" t="s">
        <v>1</v>
      </c>
      <c r="B20" t="s">
        <v>5</v>
      </c>
    </row>
    <row r="21" spans="1:2" x14ac:dyDescent="0.25">
      <c r="B21" t="s">
        <v>23</v>
      </c>
    </row>
    <row r="22" spans="1:2" x14ac:dyDescent="0.25">
      <c r="B22" t="s">
        <v>24</v>
      </c>
    </row>
    <row r="24" spans="1:2" x14ac:dyDescent="0.25">
      <c r="A24" t="s">
        <v>2</v>
      </c>
      <c r="B24" t="s">
        <v>5</v>
      </c>
    </row>
    <row r="25" spans="1:2" x14ac:dyDescent="0.25">
      <c r="B25" t="s">
        <v>23</v>
      </c>
    </row>
    <row r="26" spans="1:2" x14ac:dyDescent="0.25">
      <c r="B26" t="s">
        <v>25</v>
      </c>
    </row>
  </sheetData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0"/>
  <sheetViews>
    <sheetView topLeftCell="B1" workbookViewId="0">
      <selection activeCell="L5" sqref="L5"/>
    </sheetView>
  </sheetViews>
  <sheetFormatPr defaultRowHeight="15" x14ac:dyDescent="0.25"/>
  <cols>
    <col min="1" max="1" width="4.28515625" bestFit="1" customWidth="1"/>
    <col min="2" max="2" width="38.28515625" bestFit="1" customWidth="1"/>
    <col min="3" max="3" width="26.5703125" bestFit="1" customWidth="1"/>
    <col min="4" max="4" width="9.140625" style="3"/>
    <col min="7" max="7" width="11.85546875" customWidth="1"/>
    <col min="9" max="9" width="38.28515625" style="4" bestFit="1" customWidth="1"/>
    <col min="10" max="10" width="15.85546875" customWidth="1"/>
    <col min="12" max="12" width="69.85546875" bestFit="1" customWidth="1"/>
    <col min="13" max="13" width="15.140625" customWidth="1"/>
    <col min="14" max="14" width="9.42578125" customWidth="1"/>
    <col min="15" max="15" width="15" bestFit="1" customWidth="1"/>
    <col min="17" max="17" width="14.85546875" bestFit="1" customWidth="1"/>
  </cols>
  <sheetData>
    <row r="1" spans="1:19" x14ac:dyDescent="0.25">
      <c r="A1" t="s">
        <v>15</v>
      </c>
      <c r="B1" t="s">
        <v>3</v>
      </c>
      <c r="C1" t="s">
        <v>18</v>
      </c>
      <c r="E1" t="s">
        <v>70</v>
      </c>
    </row>
    <row r="2" spans="1:19" ht="15.75" thickBot="1" x14ac:dyDescent="0.3">
      <c r="B2" t="s">
        <v>30</v>
      </c>
      <c r="C2" s="2" t="s">
        <v>21</v>
      </c>
    </row>
    <row r="3" spans="1:19" ht="15.75" thickTop="1" x14ac:dyDescent="0.25">
      <c r="B3" t="s">
        <v>20</v>
      </c>
      <c r="C3" t="s">
        <v>17</v>
      </c>
    </row>
    <row r="4" spans="1:19" x14ac:dyDescent="0.25">
      <c r="B4" t="s">
        <v>10</v>
      </c>
      <c r="C4" t="s">
        <v>28</v>
      </c>
      <c r="O4" t="s">
        <v>69</v>
      </c>
    </row>
    <row r="5" spans="1:19" ht="15.75" thickBot="1" x14ac:dyDescent="0.3">
      <c r="B5" t="s">
        <v>11</v>
      </c>
      <c r="C5" s="2" t="s">
        <v>29</v>
      </c>
      <c r="E5" t="s">
        <v>52</v>
      </c>
      <c r="F5" t="s">
        <v>104</v>
      </c>
      <c r="G5" t="s">
        <v>105</v>
      </c>
      <c r="H5" t="s">
        <v>106</v>
      </c>
      <c r="I5" s="4" t="s">
        <v>107</v>
      </c>
      <c r="J5" t="s">
        <v>49</v>
      </c>
      <c r="L5" t="str">
        <f>CONCATENATE(E5,F5,G5,H5,I5,J5)</f>
        <v>;~ Menu, AllFile, Add, Import Inventory from Excel Spreadsheet, ImportXLSX</v>
      </c>
      <c r="M5" t="str">
        <f>CONCATENATE(F5,G5,H5,I5,J5)</f>
        <v>Menu, AllFile, Add, Import Inventory from Excel Spreadsheet, ImportXLSX</v>
      </c>
      <c r="O5" t="s">
        <v>77</v>
      </c>
      <c r="Q5" t="s">
        <v>77</v>
      </c>
      <c r="S5" t="s">
        <v>30</v>
      </c>
    </row>
    <row r="6" spans="1:19" ht="16.5" thickTop="1" thickBot="1" x14ac:dyDescent="0.3">
      <c r="B6" s="1" t="s">
        <v>4</v>
      </c>
      <c r="C6" t="s">
        <v>22</v>
      </c>
      <c r="E6" t="s">
        <v>52</v>
      </c>
      <c r="F6" t="s">
        <v>104</v>
      </c>
      <c r="G6" t="s">
        <v>105</v>
      </c>
      <c r="H6" t="s">
        <v>106</v>
      </c>
      <c r="I6" s="4" t="s">
        <v>108</v>
      </c>
      <c r="J6" t="s">
        <v>50</v>
      </c>
      <c r="L6" t="str">
        <f t="shared" ref="L6:L66" si="0">CONCATENATE(E6,F6,G6,H6,I6,J6)</f>
        <v>;~ Menu, AllFile, Add, Backup to Archive, Backup</v>
      </c>
      <c r="M6" t="str">
        <f t="shared" ref="M6:M69" si="1">CONCATENATE(F6,G6,H6,I6,J6)</f>
        <v>Menu, AllFile, Add, Backup to Archive, Backup</v>
      </c>
      <c r="O6" t="s">
        <v>78</v>
      </c>
      <c r="Q6" t="s">
        <v>78</v>
      </c>
      <c r="S6" t="s">
        <v>20</v>
      </c>
    </row>
    <row r="7" spans="1:19" ht="16.5" thickTop="1" thickBot="1" x14ac:dyDescent="0.3">
      <c r="B7" t="s">
        <v>9</v>
      </c>
      <c r="C7" s="2" t="s">
        <v>26</v>
      </c>
      <c r="E7" t="s">
        <v>52</v>
      </c>
      <c r="F7" t="s">
        <v>104</v>
      </c>
      <c r="G7" t="s">
        <v>105</v>
      </c>
      <c r="H7" t="s">
        <v>106</v>
      </c>
      <c r="I7" s="4" t="s">
        <v>109</v>
      </c>
      <c r="J7" t="s">
        <v>51</v>
      </c>
      <c r="L7" t="str">
        <f t="shared" si="0"/>
        <v>;~ Menu, AllFile, Add, Restore Archive..., Restore</v>
      </c>
      <c r="M7" t="str">
        <f t="shared" si="1"/>
        <v>Menu, AllFile, Add, Restore Archive..., Restore</v>
      </c>
      <c r="O7" t="s">
        <v>79</v>
      </c>
      <c r="Q7" t="s">
        <v>79</v>
      </c>
      <c r="S7" t="s">
        <v>10</v>
      </c>
    </row>
    <row r="8" spans="1:19" ht="15.75" thickTop="1" x14ac:dyDescent="0.25">
      <c r="B8" t="s">
        <v>8</v>
      </c>
      <c r="C8" t="s">
        <v>27</v>
      </c>
      <c r="E8" t="s">
        <v>52</v>
      </c>
      <c r="F8" t="s">
        <v>104</v>
      </c>
      <c r="G8" t="s">
        <v>105</v>
      </c>
      <c r="H8" t="s">
        <v>106</v>
      </c>
      <c r="I8" s="4" t="s">
        <v>110</v>
      </c>
      <c r="J8" t="s">
        <v>55</v>
      </c>
      <c r="L8" t="str">
        <f t="shared" si="0"/>
        <v>;~ Menu, AllFile, Add, Clear Inventory, ClearInventory</v>
      </c>
      <c r="M8" t="str">
        <f t="shared" si="1"/>
        <v>Menu, AllFile, Add, Clear Inventory, ClearInventory</v>
      </c>
      <c r="O8" t="s">
        <v>80</v>
      </c>
      <c r="Q8" t="s">
        <v>80</v>
      </c>
      <c r="S8" t="s">
        <v>4</v>
      </c>
    </row>
    <row r="9" spans="1:19" x14ac:dyDescent="0.25">
      <c r="B9" t="s">
        <v>16</v>
      </c>
      <c r="E9" t="s">
        <v>52</v>
      </c>
      <c r="F9" t="s">
        <v>104</v>
      </c>
      <c r="G9" t="s">
        <v>105</v>
      </c>
      <c r="H9" t="s">
        <v>106</v>
      </c>
      <c r="I9" s="4" t="s">
        <v>69</v>
      </c>
      <c r="L9" t="str">
        <f t="shared" si="0"/>
        <v xml:space="preserve">;~ Menu, AllFile, Add, </v>
      </c>
      <c r="M9" t="str">
        <f t="shared" si="1"/>
        <v xml:space="preserve">Menu, AllFile, Add, </v>
      </c>
      <c r="O9" t="s">
        <v>81</v>
      </c>
      <c r="Q9" t="s">
        <v>81</v>
      </c>
    </row>
    <row r="10" spans="1:19" x14ac:dyDescent="0.25">
      <c r="B10" t="s">
        <v>19</v>
      </c>
      <c r="E10" t="s">
        <v>52</v>
      </c>
      <c r="F10" t="s">
        <v>104</v>
      </c>
      <c r="G10" t="s">
        <v>105</v>
      </c>
      <c r="H10" t="s">
        <v>106</v>
      </c>
      <c r="I10" s="4" t="s">
        <v>111</v>
      </c>
      <c r="J10" t="s">
        <v>39</v>
      </c>
      <c r="L10" t="str">
        <f t="shared" si="0"/>
        <v>;~ Menu, AllFile, Add, Preferences..., Prefs</v>
      </c>
      <c r="M10" t="str">
        <f t="shared" si="1"/>
        <v>Menu, AllFile, Add, Preferences..., Prefs</v>
      </c>
      <c r="O10" t="s">
        <v>82</v>
      </c>
      <c r="Q10" t="s">
        <v>82</v>
      </c>
      <c r="S10" t="s">
        <v>9</v>
      </c>
    </row>
    <row r="11" spans="1:19" x14ac:dyDescent="0.25">
      <c r="E11" t="s">
        <v>52</v>
      </c>
      <c r="F11" t="s">
        <v>104</v>
      </c>
      <c r="G11" t="s">
        <v>105</v>
      </c>
      <c r="H11" t="s">
        <v>106</v>
      </c>
      <c r="I11" s="4" t="s">
        <v>112</v>
      </c>
      <c r="J11" t="s">
        <v>40</v>
      </c>
      <c r="L11" t="str">
        <f t="shared" si="0"/>
        <v>;~ Menu, AllFile, Add, Print Labels..., PrintLbls</v>
      </c>
      <c r="M11" t="str">
        <f t="shared" si="1"/>
        <v>Menu, AllFile, Add, Print Labels..., PrintLbls</v>
      </c>
      <c r="O11" t="s">
        <v>83</v>
      </c>
      <c r="Q11" t="s">
        <v>83</v>
      </c>
      <c r="S11" t="s">
        <v>8</v>
      </c>
    </row>
    <row r="12" spans="1:19" x14ac:dyDescent="0.25">
      <c r="A12" t="s">
        <v>31</v>
      </c>
      <c r="B12" t="s">
        <v>5</v>
      </c>
      <c r="E12" t="s">
        <v>52</v>
      </c>
      <c r="F12" t="s">
        <v>104</v>
      </c>
      <c r="G12" t="s">
        <v>105</v>
      </c>
      <c r="H12" t="s">
        <v>106</v>
      </c>
      <c r="I12" s="4" t="s">
        <v>113</v>
      </c>
      <c r="J12" t="s">
        <v>41</v>
      </c>
      <c r="L12" t="str">
        <f t="shared" si="0"/>
        <v>;~ Menu, AllFile, Add, Print..., Print</v>
      </c>
      <c r="M12" t="str">
        <f t="shared" si="1"/>
        <v>Menu, AllFile, Add, Print..., Print</v>
      </c>
      <c r="O12" t="s">
        <v>92</v>
      </c>
      <c r="Q12" t="s">
        <v>84</v>
      </c>
      <c r="S12" t="s">
        <v>16</v>
      </c>
    </row>
    <row r="13" spans="1:19" x14ac:dyDescent="0.25">
      <c r="B13" t="s">
        <v>7</v>
      </c>
      <c r="F13" t="s">
        <v>104</v>
      </c>
      <c r="G13" t="s">
        <v>105</v>
      </c>
      <c r="H13" t="s">
        <v>106</v>
      </c>
      <c r="I13" s="4" t="s">
        <v>114</v>
      </c>
      <c r="J13" t="s">
        <v>19</v>
      </c>
      <c r="L13" t="str">
        <f t="shared" si="0"/>
        <v>Menu, AllFile, Add, Exit, Exit</v>
      </c>
      <c r="M13" t="str">
        <f t="shared" si="1"/>
        <v>Menu, AllFile, Add, Exit, Exit</v>
      </c>
      <c r="O13" t="s">
        <v>93</v>
      </c>
      <c r="Q13" t="s">
        <v>85</v>
      </c>
      <c r="S13" t="s">
        <v>19</v>
      </c>
    </row>
    <row r="14" spans="1:19" x14ac:dyDescent="0.25">
      <c r="B14" t="s">
        <v>6</v>
      </c>
      <c r="I14" s="4" t="s">
        <v>69</v>
      </c>
      <c r="L14" t="str">
        <f t="shared" si="0"/>
        <v/>
      </c>
      <c r="M14" t="str">
        <f t="shared" si="1"/>
        <v/>
      </c>
      <c r="O14" t="s">
        <v>94</v>
      </c>
      <c r="Q14" t="s">
        <v>86</v>
      </c>
    </row>
    <row r="15" spans="1:19" x14ac:dyDescent="0.25">
      <c r="F15" t="s">
        <v>104</v>
      </c>
      <c r="G15" t="s">
        <v>115</v>
      </c>
      <c r="H15" t="s">
        <v>106</v>
      </c>
      <c r="I15" s="4" t="s">
        <v>116</v>
      </c>
      <c r="J15" t="s">
        <v>42</v>
      </c>
      <c r="L15" t="str">
        <f t="shared" si="0"/>
        <v>Menu, AllTools, Add, Register Item Code..., RegisterItem</v>
      </c>
      <c r="M15" t="str">
        <f t="shared" si="1"/>
        <v>Menu, AllTools, Add, Register Item Code..., RegisterItem</v>
      </c>
      <c r="O15" t="s">
        <v>95</v>
      </c>
      <c r="Q15" t="s">
        <v>87</v>
      </c>
      <c r="S15" t="s">
        <v>21</v>
      </c>
    </row>
    <row r="16" spans="1:19" x14ac:dyDescent="0.25">
      <c r="A16" t="s">
        <v>0</v>
      </c>
      <c r="B16" t="s">
        <v>5</v>
      </c>
      <c r="F16" t="s">
        <v>104</v>
      </c>
      <c r="G16" t="s">
        <v>115</v>
      </c>
      <c r="H16" t="s">
        <v>106</v>
      </c>
      <c r="I16" s="4" t="s">
        <v>69</v>
      </c>
      <c r="L16" t="str">
        <f t="shared" si="0"/>
        <v xml:space="preserve">Menu, AllTools, Add, </v>
      </c>
      <c r="M16" t="str">
        <f t="shared" si="1"/>
        <v xml:space="preserve">Menu, AllTools, Add, </v>
      </c>
      <c r="O16" t="s">
        <v>96</v>
      </c>
      <c r="Q16" t="s">
        <v>88</v>
      </c>
    </row>
    <row r="17" spans="1:19" x14ac:dyDescent="0.25">
      <c r="B17" t="s">
        <v>12</v>
      </c>
      <c r="F17" t="s">
        <v>104</v>
      </c>
      <c r="G17" t="s">
        <v>115</v>
      </c>
      <c r="H17" t="s">
        <v>106</v>
      </c>
      <c r="I17" s="4" t="s">
        <v>117</v>
      </c>
      <c r="J17" t="s">
        <v>43</v>
      </c>
      <c r="L17" t="str">
        <f t="shared" si="0"/>
        <v>Menu, AllTools, Add, Export to Excel…`tCtrl+t, ExpToXLGUI</v>
      </c>
      <c r="M17" t="str">
        <f t="shared" si="1"/>
        <v>Menu, AllTools, Add, Export to Excel…`tCtrl+t, ExpToXLGUI</v>
      </c>
      <c r="O17" t="s">
        <v>97</v>
      </c>
      <c r="Q17" t="s">
        <v>89</v>
      </c>
      <c r="S17" t="s">
        <v>91</v>
      </c>
    </row>
    <row r="18" spans="1:19" x14ac:dyDescent="0.25">
      <c r="B18" t="s">
        <v>13</v>
      </c>
      <c r="F18" t="s">
        <v>104</v>
      </c>
      <c r="G18" t="s">
        <v>115</v>
      </c>
      <c r="H18" t="s">
        <v>106</v>
      </c>
      <c r="I18" s="4" t="s">
        <v>118</v>
      </c>
      <c r="J18" t="s">
        <v>44</v>
      </c>
      <c r="L18" t="str">
        <f t="shared" si="0"/>
        <v>Menu, AllTools, Add, Generate MAC List..., ExpMAC</v>
      </c>
      <c r="M18" t="str">
        <f t="shared" si="1"/>
        <v>Menu, AllTools, Add, Generate MAC List..., ExpMAC</v>
      </c>
      <c r="O18" t="s">
        <v>84</v>
      </c>
      <c r="S18" t="s">
        <v>28</v>
      </c>
    </row>
    <row r="19" spans="1:19" x14ac:dyDescent="0.25">
      <c r="F19" t="s">
        <v>104</v>
      </c>
      <c r="G19" t="s">
        <v>115</v>
      </c>
      <c r="H19" t="s">
        <v>106</v>
      </c>
      <c r="I19" s="4" t="s">
        <v>119</v>
      </c>
      <c r="J19" t="s">
        <v>45</v>
      </c>
      <c r="L19" t="str">
        <f t="shared" si="0"/>
        <v>Menu, AllTools, Add, Generate Hand Receipt..., Full2062</v>
      </c>
      <c r="M19" t="str">
        <f t="shared" si="1"/>
        <v>Menu, AllTools, Add, Generate Hand Receipt..., Full2062</v>
      </c>
      <c r="O19" t="s">
        <v>85</v>
      </c>
      <c r="S19" t="s">
        <v>29</v>
      </c>
    </row>
    <row r="20" spans="1:19" x14ac:dyDescent="0.25">
      <c r="A20" t="s">
        <v>1</v>
      </c>
      <c r="B20" t="s">
        <v>5</v>
      </c>
      <c r="F20" t="s">
        <v>104</v>
      </c>
      <c r="G20" t="s">
        <v>115</v>
      </c>
      <c r="H20" t="s">
        <v>106</v>
      </c>
      <c r="I20" s="4" t="s">
        <v>69</v>
      </c>
      <c r="L20" t="str">
        <f t="shared" si="0"/>
        <v xml:space="preserve">Menu, AllTools, Add, </v>
      </c>
      <c r="M20" t="str">
        <f t="shared" si="1"/>
        <v xml:space="preserve">Menu, AllTools, Add, </v>
      </c>
      <c r="O20" t="s">
        <v>86</v>
      </c>
    </row>
    <row r="21" spans="1:19" x14ac:dyDescent="0.25">
      <c r="B21" t="s">
        <v>23</v>
      </c>
      <c r="F21" t="s">
        <v>104</v>
      </c>
      <c r="G21" t="s">
        <v>115</v>
      </c>
      <c r="H21" t="s">
        <v>106</v>
      </c>
      <c r="I21" s="4" t="s">
        <v>120</v>
      </c>
      <c r="J21" t="s">
        <v>46</v>
      </c>
      <c r="L21" t="str">
        <f t="shared" si="0"/>
        <v>Menu, AllTools, Add, Verify Items for Issue..., Verify</v>
      </c>
      <c r="M21" t="str">
        <f t="shared" si="1"/>
        <v>Menu, AllTools, Add, Verify Items for Issue..., Verify</v>
      </c>
      <c r="O21" t="s">
        <v>98</v>
      </c>
      <c r="S21" t="s">
        <v>22</v>
      </c>
    </row>
    <row r="22" spans="1:19" x14ac:dyDescent="0.25">
      <c r="B22" t="s">
        <v>24</v>
      </c>
      <c r="E22" t="s">
        <v>52</v>
      </c>
      <c r="F22" t="s">
        <v>104</v>
      </c>
      <c r="G22" t="s">
        <v>115</v>
      </c>
      <c r="H22" t="s">
        <v>106</v>
      </c>
      <c r="I22" s="4" t="s">
        <v>121</v>
      </c>
      <c r="J22" t="s">
        <v>47</v>
      </c>
      <c r="L22" t="str">
        <f t="shared" si="0"/>
        <v>;~ Menu, AllTools, Add, Deadline Items..., Deadline</v>
      </c>
      <c r="M22" t="str">
        <f t="shared" si="1"/>
        <v>Menu, AllTools, Add, Deadline Items..., Deadline</v>
      </c>
      <c r="O22" t="s">
        <v>99</v>
      </c>
      <c r="S22" t="s">
        <v>26</v>
      </c>
    </row>
    <row r="23" spans="1:19" x14ac:dyDescent="0.25">
      <c r="F23" t="s">
        <v>104</v>
      </c>
      <c r="G23" t="s">
        <v>115</v>
      </c>
      <c r="H23" t="s">
        <v>106</v>
      </c>
      <c r="I23" s="4" t="s">
        <v>69</v>
      </c>
      <c r="L23" t="str">
        <f t="shared" si="0"/>
        <v xml:space="preserve">Menu, AllTools, Add, </v>
      </c>
      <c r="M23" t="str">
        <f t="shared" si="1"/>
        <v xml:space="preserve">Menu, AllTools, Add, </v>
      </c>
      <c r="O23" t="s">
        <v>100</v>
      </c>
    </row>
    <row r="24" spans="1:19" x14ac:dyDescent="0.25">
      <c r="A24" t="s">
        <v>2</v>
      </c>
      <c r="B24" t="s">
        <v>5</v>
      </c>
      <c r="E24" t="s">
        <v>52</v>
      </c>
      <c r="F24" t="s">
        <v>104</v>
      </c>
      <c r="G24" t="s">
        <v>115</v>
      </c>
      <c r="H24" t="s">
        <v>106</v>
      </c>
      <c r="I24" s="4" t="s">
        <v>122</v>
      </c>
      <c r="J24" t="s">
        <v>48</v>
      </c>
      <c r="L24" t="str">
        <f t="shared" si="0"/>
        <v>;~ Menu, AllTools, Add, Generate Number Reports..., RunReports</v>
      </c>
      <c r="M24" t="str">
        <f t="shared" si="1"/>
        <v>Menu, AllTools, Add, Generate Number Reports..., RunReports</v>
      </c>
      <c r="O24" t="s">
        <v>101</v>
      </c>
      <c r="S24" t="s">
        <v>27</v>
      </c>
    </row>
    <row r="25" spans="1:19" x14ac:dyDescent="0.25">
      <c r="B25" t="s">
        <v>23</v>
      </c>
      <c r="I25" s="4" t="s">
        <v>69</v>
      </c>
      <c r="L25" t="str">
        <f t="shared" si="0"/>
        <v/>
      </c>
      <c r="M25" t="str">
        <f t="shared" si="1"/>
        <v/>
      </c>
      <c r="O25" t="s">
        <v>102</v>
      </c>
    </row>
    <row r="26" spans="1:19" x14ac:dyDescent="0.25">
      <c r="B26" t="s">
        <v>25</v>
      </c>
      <c r="E26" t="s">
        <v>52</v>
      </c>
      <c r="F26" t="s">
        <v>104</v>
      </c>
      <c r="G26" t="s">
        <v>123</v>
      </c>
      <c r="H26" t="s">
        <v>106</v>
      </c>
      <c r="I26" s="4" t="s">
        <v>124</v>
      </c>
      <c r="J26" t="s">
        <v>56</v>
      </c>
      <c r="L26" t="str">
        <f t="shared" si="0"/>
        <v>;~ Menu, ATIEdit, Add, Undo Last Inventory Change, UndoChange</v>
      </c>
      <c r="M26" t="str">
        <f t="shared" si="1"/>
        <v>Menu, ATIEdit, Add, Undo Last Inventory Change, UndoChange</v>
      </c>
      <c r="O26" t="s">
        <v>87</v>
      </c>
      <c r="S26" t="s">
        <v>11</v>
      </c>
    </row>
    <row r="27" spans="1:19" x14ac:dyDescent="0.25">
      <c r="E27" t="s">
        <v>52</v>
      </c>
      <c r="F27" t="s">
        <v>104</v>
      </c>
      <c r="G27" t="s">
        <v>123</v>
      </c>
      <c r="H27" t="s">
        <v>106</v>
      </c>
      <c r="I27" s="4" t="s">
        <v>69</v>
      </c>
      <c r="L27" t="str">
        <f t="shared" si="0"/>
        <v xml:space="preserve">;~ Menu, ATIEdit, Add, </v>
      </c>
      <c r="M27" t="str">
        <f t="shared" si="1"/>
        <v xml:space="preserve">Menu, ATIEdit, Add, </v>
      </c>
      <c r="O27" t="s">
        <v>88</v>
      </c>
    </row>
    <row r="28" spans="1:19" x14ac:dyDescent="0.25">
      <c r="F28" t="s">
        <v>104</v>
      </c>
      <c r="G28" t="s">
        <v>123</v>
      </c>
      <c r="H28" t="s">
        <v>106</v>
      </c>
      <c r="I28" s="4" t="s">
        <v>125</v>
      </c>
      <c r="J28" t="s">
        <v>53</v>
      </c>
      <c r="L28" t="str">
        <f t="shared" si="0"/>
        <v>Menu, ATIEdit, Add, Undo Last Queue Addition, undo</v>
      </c>
      <c r="M28" t="str">
        <f t="shared" si="1"/>
        <v>Menu, ATIEdit, Add, Undo Last Queue Addition, undo</v>
      </c>
      <c r="O28" t="s">
        <v>89</v>
      </c>
      <c r="S28" t="s">
        <v>7</v>
      </c>
    </row>
    <row r="29" spans="1:19" x14ac:dyDescent="0.25">
      <c r="F29" t="s">
        <v>104</v>
      </c>
      <c r="G29" t="s">
        <v>123</v>
      </c>
      <c r="H29" t="s">
        <v>106</v>
      </c>
      <c r="I29" s="4" t="s">
        <v>126</v>
      </c>
      <c r="J29" t="s">
        <v>54</v>
      </c>
      <c r="L29" t="str">
        <f t="shared" si="0"/>
        <v>Menu, ATIEdit, Add, Clear Queue, clear</v>
      </c>
      <c r="M29" t="str">
        <f t="shared" si="1"/>
        <v>Menu, ATIEdit, Add, Clear Queue, clear</v>
      </c>
      <c r="O29" t="s">
        <v>103</v>
      </c>
      <c r="S29" t="s">
        <v>6</v>
      </c>
    </row>
    <row r="30" spans="1:19" x14ac:dyDescent="0.25">
      <c r="I30" s="4" t="s">
        <v>69</v>
      </c>
      <c r="L30" t="str">
        <f t="shared" si="0"/>
        <v/>
      </c>
      <c r="M30" t="str">
        <f t="shared" si="1"/>
        <v/>
      </c>
    </row>
    <row r="31" spans="1:19" x14ac:dyDescent="0.25">
      <c r="E31" t="s">
        <v>52</v>
      </c>
      <c r="F31" t="s">
        <v>104</v>
      </c>
      <c r="G31" t="s">
        <v>127</v>
      </c>
      <c r="H31" t="s">
        <v>106</v>
      </c>
      <c r="I31" s="4" t="s">
        <v>124</v>
      </c>
      <c r="J31" t="s">
        <v>56</v>
      </c>
      <c r="L31" t="str">
        <f t="shared" si="0"/>
        <v>;~ Menu, FIEdit, Add, Undo Last Inventory Change, UndoChange</v>
      </c>
      <c r="M31" t="str">
        <f t="shared" si="1"/>
        <v>Menu, FIEdit, Add, Undo Last Inventory Change, UndoChange</v>
      </c>
      <c r="S31" t="s">
        <v>11</v>
      </c>
    </row>
    <row r="32" spans="1:19" x14ac:dyDescent="0.25">
      <c r="E32" t="s">
        <v>52</v>
      </c>
      <c r="F32" t="s">
        <v>104</v>
      </c>
      <c r="G32" t="s">
        <v>127</v>
      </c>
      <c r="H32" t="s">
        <v>106</v>
      </c>
      <c r="I32" s="4" t="s">
        <v>69</v>
      </c>
      <c r="L32" t="str">
        <f t="shared" si="0"/>
        <v xml:space="preserve">;~ Menu, FIEdit, Add, </v>
      </c>
      <c r="M32" t="str">
        <f t="shared" si="1"/>
        <v xml:space="preserve">Menu, FIEdit, Add, </v>
      </c>
    </row>
    <row r="33" spans="5:19" x14ac:dyDescent="0.25">
      <c r="F33" t="s">
        <v>104</v>
      </c>
      <c r="G33" t="s">
        <v>127</v>
      </c>
      <c r="H33" t="s">
        <v>106</v>
      </c>
      <c r="I33" s="4" t="s">
        <v>128</v>
      </c>
      <c r="J33" t="s">
        <v>57</v>
      </c>
      <c r="L33" t="str">
        <f t="shared" si="0"/>
        <v>Menu, FIEdit, Add, Make Changes, MakeChanges</v>
      </c>
      <c r="M33" t="str">
        <f t="shared" si="1"/>
        <v>Menu, FIEdit, Add, Make Changes, MakeChanges</v>
      </c>
      <c r="S33" t="s">
        <v>12</v>
      </c>
    </row>
    <row r="34" spans="5:19" x14ac:dyDescent="0.25">
      <c r="F34" t="s">
        <v>104</v>
      </c>
      <c r="G34" t="s">
        <v>127</v>
      </c>
      <c r="H34" t="s">
        <v>106</v>
      </c>
      <c r="I34" s="4" t="s">
        <v>129</v>
      </c>
      <c r="J34" t="s">
        <v>63</v>
      </c>
      <c r="L34" t="str">
        <f t="shared" si="0"/>
        <v>Menu, FIEdit, Add, Apply Changes, ApplyChanges</v>
      </c>
      <c r="M34" t="str">
        <f t="shared" si="1"/>
        <v>Menu, FIEdit, Add, Apply Changes, ApplyChanges</v>
      </c>
      <c r="S34" t="s">
        <v>61</v>
      </c>
    </row>
    <row r="35" spans="5:19" x14ac:dyDescent="0.25">
      <c r="F35" t="s">
        <v>104</v>
      </c>
      <c r="G35" t="s">
        <v>127</v>
      </c>
      <c r="H35" t="s">
        <v>106</v>
      </c>
      <c r="I35" s="4" t="s">
        <v>130</v>
      </c>
      <c r="J35" t="s">
        <v>64</v>
      </c>
      <c r="L35" t="str">
        <f t="shared" si="0"/>
        <v>Menu, FIEdit, Add, Cancel Making Changes, CancelChanges</v>
      </c>
      <c r="M35" t="str">
        <f t="shared" si="1"/>
        <v>Menu, FIEdit, Add, Cancel Making Changes, CancelChanges</v>
      </c>
      <c r="S35" t="s">
        <v>62</v>
      </c>
    </row>
    <row r="36" spans="5:19" x14ac:dyDescent="0.25">
      <c r="I36" s="4" t="s">
        <v>69</v>
      </c>
      <c r="L36" t="str">
        <f t="shared" si="0"/>
        <v/>
      </c>
      <c r="M36" t="str">
        <f t="shared" si="1"/>
        <v/>
      </c>
    </row>
    <row r="37" spans="5:19" x14ac:dyDescent="0.25">
      <c r="I37" s="4" t="s">
        <v>69</v>
      </c>
      <c r="L37" t="str">
        <f t="shared" si="0"/>
        <v/>
      </c>
      <c r="M37" t="str">
        <f t="shared" si="1"/>
        <v/>
      </c>
    </row>
    <row r="38" spans="5:19" x14ac:dyDescent="0.25">
      <c r="E38" t="s">
        <v>52</v>
      </c>
      <c r="F38" t="s">
        <v>104</v>
      </c>
      <c r="G38" t="s">
        <v>131</v>
      </c>
      <c r="H38" t="s">
        <v>106</v>
      </c>
      <c r="I38" s="4" t="s">
        <v>124</v>
      </c>
      <c r="J38" t="s">
        <v>56</v>
      </c>
      <c r="L38" t="str">
        <f t="shared" si="0"/>
        <v>;~ Menu, OHIEdit, Add, Undo Last Inventory Change, UndoChange</v>
      </c>
      <c r="M38" t="str">
        <f t="shared" si="1"/>
        <v>Menu, OHIEdit, Add, Undo Last Inventory Change, UndoChange</v>
      </c>
      <c r="S38" t="s">
        <v>11</v>
      </c>
    </row>
    <row r="39" spans="5:19" x14ac:dyDescent="0.25">
      <c r="E39" t="s">
        <v>52</v>
      </c>
      <c r="F39" t="s">
        <v>104</v>
      </c>
      <c r="G39" t="s">
        <v>131</v>
      </c>
      <c r="H39" t="s">
        <v>106</v>
      </c>
      <c r="I39" s="4" t="s">
        <v>69</v>
      </c>
      <c r="L39" t="str">
        <f t="shared" si="0"/>
        <v xml:space="preserve">;~ Menu, OHIEdit, Add, </v>
      </c>
      <c r="M39" t="str">
        <f t="shared" si="1"/>
        <v xml:space="preserve">Menu, OHIEdit, Add, </v>
      </c>
    </row>
    <row r="40" spans="5:19" x14ac:dyDescent="0.25">
      <c r="E40" t="s">
        <v>52</v>
      </c>
      <c r="F40" t="s">
        <v>104</v>
      </c>
      <c r="G40" t="s">
        <v>131</v>
      </c>
      <c r="H40" t="s">
        <v>106</v>
      </c>
      <c r="I40" s="4" t="s">
        <v>132</v>
      </c>
      <c r="J40" t="s">
        <v>58</v>
      </c>
      <c r="L40" t="str">
        <f t="shared" si="0"/>
        <v>;~ Menu, OHIEdit, Add, Select All, OHSelAll</v>
      </c>
      <c r="M40" t="str">
        <f t="shared" si="1"/>
        <v>Menu, OHIEdit, Add, Select All, OHSelAll</v>
      </c>
      <c r="S40" t="s">
        <v>23</v>
      </c>
    </row>
    <row r="41" spans="5:19" x14ac:dyDescent="0.25">
      <c r="E41" t="s">
        <v>52</v>
      </c>
      <c r="F41" t="s">
        <v>104</v>
      </c>
      <c r="G41" t="s">
        <v>131</v>
      </c>
      <c r="H41" t="s">
        <v>106</v>
      </c>
      <c r="I41" s="4" t="s">
        <v>133</v>
      </c>
      <c r="J41" t="s">
        <v>59</v>
      </c>
      <c r="L41" t="str">
        <f t="shared" si="0"/>
        <v>;~ Menu, OHIEdit, Add, Select None, OHSelN</v>
      </c>
      <c r="M41" t="str">
        <f t="shared" si="1"/>
        <v>Menu, OHIEdit, Add, Select None, OHSelN</v>
      </c>
      <c r="S41" t="s">
        <v>24</v>
      </c>
    </row>
    <row r="42" spans="5:19" x14ac:dyDescent="0.25">
      <c r="I42" s="4" t="s">
        <v>69</v>
      </c>
      <c r="L42" t="str">
        <f t="shared" si="0"/>
        <v/>
      </c>
      <c r="M42" t="str">
        <f t="shared" si="1"/>
        <v/>
      </c>
    </row>
    <row r="43" spans="5:19" x14ac:dyDescent="0.25">
      <c r="E43" t="s">
        <v>52</v>
      </c>
      <c r="F43" t="s">
        <v>104</v>
      </c>
      <c r="G43" t="s">
        <v>134</v>
      </c>
      <c r="H43" t="s">
        <v>106</v>
      </c>
      <c r="I43" s="4" t="s">
        <v>124</v>
      </c>
      <c r="J43" t="s">
        <v>56</v>
      </c>
      <c r="L43" t="str">
        <f t="shared" si="0"/>
        <v>;~ Menu, TIEdit, Add, Undo Last Inventory Change, UndoChange</v>
      </c>
      <c r="M43" t="str">
        <f t="shared" si="1"/>
        <v>Menu, TIEdit, Add, Undo Last Inventory Change, UndoChange</v>
      </c>
      <c r="S43" t="s">
        <v>11</v>
      </c>
    </row>
    <row r="44" spans="5:19" x14ac:dyDescent="0.25">
      <c r="F44" t="s">
        <v>104</v>
      </c>
      <c r="G44" t="s">
        <v>134</v>
      </c>
      <c r="H44" t="s">
        <v>106</v>
      </c>
      <c r="I44" s="4" t="s">
        <v>69</v>
      </c>
      <c r="L44" t="str">
        <f t="shared" si="0"/>
        <v xml:space="preserve">Menu, TIEdit, Add, </v>
      </c>
      <c r="M44" t="str">
        <f t="shared" si="1"/>
        <v xml:space="preserve">Menu, TIEdit, Add, </v>
      </c>
    </row>
    <row r="45" spans="5:19" x14ac:dyDescent="0.25">
      <c r="E45" t="s">
        <v>52</v>
      </c>
      <c r="F45" t="s">
        <v>104</v>
      </c>
      <c r="G45" t="s">
        <v>134</v>
      </c>
      <c r="H45" t="s">
        <v>106</v>
      </c>
      <c r="I45" s="4" t="s">
        <v>132</v>
      </c>
      <c r="J45" t="s">
        <v>60</v>
      </c>
      <c r="L45" t="str">
        <f t="shared" si="0"/>
        <v>;~ Menu, TIEdit, Add, Select All, TISelAll</v>
      </c>
      <c r="M45" t="str">
        <f t="shared" si="1"/>
        <v>Menu, TIEdit, Add, Select All, TISelAll</v>
      </c>
      <c r="S45" t="s">
        <v>23</v>
      </c>
    </row>
    <row r="46" spans="5:19" x14ac:dyDescent="0.25">
      <c r="F46" t="s">
        <v>104</v>
      </c>
      <c r="G46" t="s">
        <v>134</v>
      </c>
      <c r="H46" t="s">
        <v>106</v>
      </c>
      <c r="I46" s="4" t="s">
        <v>135</v>
      </c>
      <c r="J46" t="s">
        <v>68</v>
      </c>
      <c r="L46" t="str">
        <f t="shared" si="0"/>
        <v>Menu, TIEdit, Add, Clear Scanned Serials and Selections, TIClear</v>
      </c>
      <c r="M46" t="str">
        <f t="shared" si="1"/>
        <v>Menu, TIEdit, Add, Clear Scanned Serials and Selections, TIClear</v>
      </c>
      <c r="S46" t="s">
        <v>25</v>
      </c>
    </row>
    <row r="47" spans="5:19" x14ac:dyDescent="0.25">
      <c r="J47" t="s">
        <v>69</v>
      </c>
      <c r="L47" t="str">
        <f t="shared" si="0"/>
        <v/>
      </c>
      <c r="M47" t="str">
        <f t="shared" si="1"/>
        <v/>
      </c>
    </row>
    <row r="48" spans="5:19" x14ac:dyDescent="0.25">
      <c r="J48" t="s">
        <v>69</v>
      </c>
      <c r="L48" t="str">
        <f t="shared" si="0"/>
        <v/>
      </c>
      <c r="M48" t="str">
        <f t="shared" si="1"/>
        <v/>
      </c>
    </row>
    <row r="49" spans="5:20" x14ac:dyDescent="0.25">
      <c r="F49" t="s">
        <v>104</v>
      </c>
      <c r="G49" t="s">
        <v>136</v>
      </c>
      <c r="H49" t="s">
        <v>106</v>
      </c>
      <c r="I49" s="4" t="s">
        <v>145</v>
      </c>
      <c r="J49" t="s">
        <v>71</v>
      </c>
      <c r="L49" t="str">
        <f t="shared" si="0"/>
        <v>Menu, ATIMenu, Add, &amp;File, :AllFile</v>
      </c>
      <c r="M49" t="str">
        <f t="shared" si="1"/>
        <v>Menu, ATIMenu, Add, &amp;File, :AllFile</v>
      </c>
      <c r="S49" s="4" t="s">
        <v>71</v>
      </c>
      <c r="T49" t="s">
        <v>65</v>
      </c>
    </row>
    <row r="50" spans="5:20" x14ac:dyDescent="0.25">
      <c r="F50" t="s">
        <v>104</v>
      </c>
      <c r="G50" t="s">
        <v>136</v>
      </c>
      <c r="H50" t="s">
        <v>106</v>
      </c>
      <c r="I50" s="4" t="s">
        <v>146</v>
      </c>
      <c r="J50" t="s">
        <v>72</v>
      </c>
      <c r="L50" t="str">
        <f t="shared" si="0"/>
        <v>Menu, ATIMenu, Add, &amp;Tools, :AllTools</v>
      </c>
      <c r="M50" t="str">
        <f t="shared" si="1"/>
        <v>Menu, ATIMenu, Add, &amp;Tools, :AllTools</v>
      </c>
      <c r="S50" s="4" t="s">
        <v>72</v>
      </c>
      <c r="T50" t="s">
        <v>66</v>
      </c>
    </row>
    <row r="51" spans="5:20" x14ac:dyDescent="0.25">
      <c r="F51" t="s">
        <v>104</v>
      </c>
      <c r="G51" t="s">
        <v>136</v>
      </c>
      <c r="H51" t="s">
        <v>106</v>
      </c>
      <c r="I51" s="4" t="s">
        <v>147</v>
      </c>
      <c r="J51" t="s">
        <v>73</v>
      </c>
      <c r="L51" t="str">
        <f t="shared" si="0"/>
        <v>Menu, ATIMenu, Add, &amp;Edit, :ATIEdit</v>
      </c>
      <c r="M51" t="str">
        <f t="shared" si="1"/>
        <v>Menu, ATIMenu, Add, &amp;Edit, :ATIEdit</v>
      </c>
      <c r="S51" s="4" t="s">
        <v>73</v>
      </c>
      <c r="T51" t="s">
        <v>67</v>
      </c>
    </row>
    <row r="52" spans="5:20" x14ac:dyDescent="0.25">
      <c r="F52" t="s">
        <v>104</v>
      </c>
      <c r="G52" t="s">
        <v>137</v>
      </c>
      <c r="H52" t="s">
        <v>106</v>
      </c>
      <c r="I52" s="4" t="s">
        <v>145</v>
      </c>
      <c r="J52" t="s">
        <v>71</v>
      </c>
      <c r="L52" t="str">
        <f t="shared" si="0"/>
        <v>Menu, FIMenu, Add, &amp;File, :AllFile</v>
      </c>
      <c r="M52" t="str">
        <f t="shared" si="1"/>
        <v>Menu, FIMenu, Add, &amp;File, :AllFile</v>
      </c>
      <c r="S52" s="4" t="s">
        <v>71</v>
      </c>
      <c r="T52" t="s">
        <v>65</v>
      </c>
    </row>
    <row r="53" spans="5:20" x14ac:dyDescent="0.25">
      <c r="F53" t="s">
        <v>104</v>
      </c>
      <c r="G53" t="s">
        <v>137</v>
      </c>
      <c r="H53" t="s">
        <v>106</v>
      </c>
      <c r="I53" s="4" t="s">
        <v>146</v>
      </c>
      <c r="J53" t="s">
        <v>72</v>
      </c>
      <c r="L53" t="str">
        <f t="shared" si="0"/>
        <v>Menu, FIMenu, Add, &amp;Tools, :AllTools</v>
      </c>
      <c r="M53" t="str">
        <f t="shared" si="1"/>
        <v>Menu, FIMenu, Add, &amp;Tools, :AllTools</v>
      </c>
      <c r="S53" s="4" t="s">
        <v>72</v>
      </c>
      <c r="T53" t="s">
        <v>66</v>
      </c>
    </row>
    <row r="54" spans="5:20" x14ac:dyDescent="0.25">
      <c r="F54" t="s">
        <v>104</v>
      </c>
      <c r="G54" t="s">
        <v>137</v>
      </c>
      <c r="H54" t="s">
        <v>106</v>
      </c>
      <c r="I54" s="4" t="s">
        <v>147</v>
      </c>
      <c r="J54" t="s">
        <v>74</v>
      </c>
      <c r="L54" t="str">
        <f t="shared" si="0"/>
        <v>Menu, FIMenu, Add, &amp;Edit, :FIEdit</v>
      </c>
      <c r="M54" t="str">
        <f t="shared" si="1"/>
        <v>Menu, FIMenu, Add, &amp;Edit, :FIEdit</v>
      </c>
      <c r="S54" s="4" t="s">
        <v>74</v>
      </c>
      <c r="T54" t="s">
        <v>67</v>
      </c>
    </row>
    <row r="55" spans="5:20" x14ac:dyDescent="0.25">
      <c r="F55" t="s">
        <v>104</v>
      </c>
      <c r="G55" t="s">
        <v>138</v>
      </c>
      <c r="H55" t="s">
        <v>106</v>
      </c>
      <c r="I55" s="4" t="s">
        <v>145</v>
      </c>
      <c r="J55" t="s">
        <v>71</v>
      </c>
      <c r="L55" t="str">
        <f t="shared" si="0"/>
        <v>Menu, OHIMenu, Add, &amp;File, :AllFile</v>
      </c>
      <c r="M55" t="str">
        <f t="shared" si="1"/>
        <v>Menu, OHIMenu, Add, &amp;File, :AllFile</v>
      </c>
      <c r="S55" s="4" t="s">
        <v>71</v>
      </c>
      <c r="T55" t="s">
        <v>65</v>
      </c>
    </row>
    <row r="56" spans="5:20" x14ac:dyDescent="0.25">
      <c r="F56" t="s">
        <v>104</v>
      </c>
      <c r="G56" t="s">
        <v>138</v>
      </c>
      <c r="H56" t="s">
        <v>106</v>
      </c>
      <c r="I56" s="4" t="s">
        <v>146</v>
      </c>
      <c r="J56" t="s">
        <v>72</v>
      </c>
      <c r="L56" t="str">
        <f t="shared" si="0"/>
        <v>Menu, OHIMenu, Add, &amp;Tools, :AllTools</v>
      </c>
      <c r="M56" t="str">
        <f t="shared" si="1"/>
        <v>Menu, OHIMenu, Add, &amp;Tools, :AllTools</v>
      </c>
      <c r="S56" s="4" t="s">
        <v>72</v>
      </c>
      <c r="T56" t="s">
        <v>66</v>
      </c>
    </row>
    <row r="57" spans="5:20" x14ac:dyDescent="0.25">
      <c r="E57" t="s">
        <v>52</v>
      </c>
      <c r="F57" t="s">
        <v>104</v>
      </c>
      <c r="G57" t="s">
        <v>138</v>
      </c>
      <c r="H57" t="s">
        <v>106</v>
      </c>
      <c r="I57" s="4" t="s">
        <v>147</v>
      </c>
      <c r="J57" t="s">
        <v>75</v>
      </c>
      <c r="L57" t="str">
        <f t="shared" si="0"/>
        <v>;~ Menu, OHIMenu, Add, &amp;Edit, :OHIEdit</v>
      </c>
      <c r="M57" t="str">
        <f t="shared" si="1"/>
        <v>Menu, OHIMenu, Add, &amp;Edit, :OHIEdit</v>
      </c>
      <c r="S57" s="4" t="s">
        <v>75</v>
      </c>
      <c r="T57" t="s">
        <v>67</v>
      </c>
    </row>
    <row r="58" spans="5:20" x14ac:dyDescent="0.25">
      <c r="F58" t="s">
        <v>104</v>
      </c>
      <c r="G58" t="s">
        <v>139</v>
      </c>
      <c r="H58" t="s">
        <v>106</v>
      </c>
      <c r="I58" s="4" t="s">
        <v>145</v>
      </c>
      <c r="J58" t="s">
        <v>71</v>
      </c>
      <c r="L58" t="str">
        <f t="shared" si="0"/>
        <v>Menu, TIMenu, Add, &amp;File, :AllFile</v>
      </c>
      <c r="M58" t="str">
        <f t="shared" si="1"/>
        <v>Menu, TIMenu, Add, &amp;File, :AllFile</v>
      </c>
      <c r="S58" s="4" t="s">
        <v>71</v>
      </c>
      <c r="T58" t="s">
        <v>65</v>
      </c>
    </row>
    <row r="59" spans="5:20" x14ac:dyDescent="0.25">
      <c r="F59" t="s">
        <v>104</v>
      </c>
      <c r="G59" t="s">
        <v>139</v>
      </c>
      <c r="H59" t="s">
        <v>106</v>
      </c>
      <c r="I59" s="4" t="s">
        <v>146</v>
      </c>
      <c r="J59" t="s">
        <v>72</v>
      </c>
      <c r="L59" t="str">
        <f t="shared" si="0"/>
        <v>Menu, TIMenu, Add, &amp;Tools, :AllTools</v>
      </c>
      <c r="M59" t="str">
        <f t="shared" si="1"/>
        <v>Menu, TIMenu, Add, &amp;Tools, :AllTools</v>
      </c>
      <c r="S59" s="4" t="s">
        <v>72</v>
      </c>
      <c r="T59" t="s">
        <v>66</v>
      </c>
    </row>
    <row r="60" spans="5:20" x14ac:dyDescent="0.25">
      <c r="F60" t="s">
        <v>104</v>
      </c>
      <c r="G60" t="s">
        <v>139</v>
      </c>
      <c r="H60" t="s">
        <v>106</v>
      </c>
      <c r="I60" s="4" t="s">
        <v>147</v>
      </c>
      <c r="J60" t="s">
        <v>76</v>
      </c>
      <c r="L60" t="str">
        <f t="shared" si="0"/>
        <v>Menu, TIMenu, Add, &amp;Edit, :TIEdit</v>
      </c>
      <c r="M60" t="str">
        <f t="shared" si="1"/>
        <v>Menu, TIMenu, Add, &amp;Edit, :TIEdit</v>
      </c>
      <c r="S60" s="4" t="s">
        <v>76</v>
      </c>
      <c r="T60" t="s">
        <v>67</v>
      </c>
    </row>
    <row r="61" spans="5:20" x14ac:dyDescent="0.25">
      <c r="L61" t="str">
        <f t="shared" si="0"/>
        <v/>
      </c>
      <c r="M61" t="str">
        <f t="shared" si="1"/>
        <v/>
      </c>
    </row>
    <row r="62" spans="5:20" x14ac:dyDescent="0.25">
      <c r="L62" t="str">
        <f t="shared" si="0"/>
        <v/>
      </c>
      <c r="M62" t="str">
        <f t="shared" si="1"/>
        <v/>
      </c>
    </row>
    <row r="63" spans="5:20" x14ac:dyDescent="0.25">
      <c r="F63" t="s">
        <v>140</v>
      </c>
      <c r="G63" t="s">
        <v>104</v>
      </c>
      <c r="H63" t="s">
        <v>141</v>
      </c>
      <c r="L63" t="str">
        <f t="shared" si="0"/>
        <v>Gui, Menu, ATIMenu</v>
      </c>
      <c r="M63" t="str">
        <f t="shared" si="1"/>
        <v>Gui, Menu, ATIMenu</v>
      </c>
    </row>
    <row r="64" spans="5:20" x14ac:dyDescent="0.25">
      <c r="F64" t="s">
        <v>140</v>
      </c>
      <c r="G64" t="s">
        <v>104</v>
      </c>
      <c r="H64" t="s">
        <v>142</v>
      </c>
      <c r="L64" t="str">
        <f t="shared" si="0"/>
        <v>Gui, Menu, FIMenu</v>
      </c>
      <c r="M64" t="str">
        <f t="shared" si="1"/>
        <v>Gui, Menu, FIMenu</v>
      </c>
    </row>
    <row r="65" spans="6:13" x14ac:dyDescent="0.25">
      <c r="F65" t="s">
        <v>140</v>
      </c>
      <c r="G65" t="s">
        <v>104</v>
      </c>
      <c r="H65" t="s">
        <v>143</v>
      </c>
      <c r="L65" t="str">
        <f t="shared" si="0"/>
        <v>Gui, Menu, OHIMenu</v>
      </c>
      <c r="M65" t="str">
        <f t="shared" si="1"/>
        <v>Gui, Menu, OHIMenu</v>
      </c>
    </row>
    <row r="66" spans="6:13" x14ac:dyDescent="0.25">
      <c r="F66" t="s">
        <v>140</v>
      </c>
      <c r="G66" t="s">
        <v>104</v>
      </c>
      <c r="H66" t="s">
        <v>144</v>
      </c>
      <c r="L66" t="str">
        <f t="shared" si="0"/>
        <v>Gui, Menu, TIMenu</v>
      </c>
      <c r="M66" t="str">
        <f t="shared" si="1"/>
        <v>Gui, Menu, TIMenu</v>
      </c>
    </row>
    <row r="67" spans="6:13" x14ac:dyDescent="0.25">
      <c r="M67" t="str">
        <f t="shared" si="1"/>
        <v/>
      </c>
    </row>
    <row r="68" spans="6:13" x14ac:dyDescent="0.25">
      <c r="M68" t="str">
        <f t="shared" si="1"/>
        <v/>
      </c>
    </row>
    <row r="69" spans="6:13" x14ac:dyDescent="0.25">
      <c r="M69" t="str">
        <f t="shared" si="1"/>
        <v/>
      </c>
    </row>
    <row r="70" spans="6:13" x14ac:dyDescent="0.25">
      <c r="M70" t="str">
        <f t="shared" ref="M70" si="2">CONCATENATE(F70,G70,H70,I70,J70)</f>
        <v/>
      </c>
    </row>
  </sheetData>
  <conditionalFormatting sqref="J34">
    <cfRule type="duplicateValues" dxfId="17" priority="5"/>
  </conditionalFormatting>
  <conditionalFormatting sqref="J35">
    <cfRule type="duplicateValues" dxfId="16" priority="4"/>
  </conditionalFormatting>
  <conditionalFormatting sqref="J26:J27">
    <cfRule type="duplicateValues" dxfId="15" priority="3"/>
  </conditionalFormatting>
  <conditionalFormatting sqref="J38:J39">
    <cfRule type="duplicateValues" dxfId="14" priority="2"/>
  </conditionalFormatting>
  <conditionalFormatting sqref="J43:J44">
    <cfRule type="duplicateValues" dxfId="13" priority="1"/>
  </conditionalFormatting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opLeftCell="F1" zoomScaleNormal="100" workbookViewId="0">
      <selection activeCell="F57" sqref="F57"/>
    </sheetView>
  </sheetViews>
  <sheetFormatPr defaultRowHeight="15" x14ac:dyDescent="0.25"/>
  <cols>
    <col min="1" max="1" width="7.7109375" hidden="1" customWidth="1"/>
    <col min="2" max="2" width="12.28515625" hidden="1" customWidth="1"/>
    <col min="3" max="3" width="10.28515625" bestFit="1" customWidth="1"/>
    <col min="4" max="4" width="11.28515625" hidden="1" customWidth="1"/>
    <col min="5" max="5" width="11.140625" hidden="1" customWidth="1"/>
    <col min="6" max="6" width="38.28515625" customWidth="1"/>
    <col min="7" max="7" width="9.5703125" customWidth="1"/>
    <col min="8" max="8" width="39.28515625" style="6" customWidth="1"/>
    <col min="9" max="9" width="14.42578125" customWidth="1"/>
    <col min="10" max="10" width="71.28515625" bestFit="1" customWidth="1"/>
    <col min="11" max="11" width="59.42578125" bestFit="1" customWidth="1"/>
    <col min="12" max="12" width="30.42578125" bestFit="1" customWidth="1"/>
    <col min="13" max="13" width="20.5703125" bestFit="1" customWidth="1"/>
    <col min="14" max="14" width="65.5703125" bestFit="1" customWidth="1"/>
    <col min="15" max="15" width="64.5703125" bestFit="1" customWidth="1"/>
    <col min="16" max="16" width="62.28515625" bestFit="1" customWidth="1"/>
  </cols>
  <sheetData>
    <row r="1" spans="1:15" x14ac:dyDescent="0.25">
      <c r="A1" t="s">
        <v>70</v>
      </c>
      <c r="F1" s="4"/>
      <c r="G1" s="4"/>
      <c r="H1" s="5"/>
    </row>
    <row r="2" spans="1:15" x14ac:dyDescent="0.25">
      <c r="F2" s="4"/>
      <c r="G2" s="4"/>
      <c r="H2" s="5"/>
    </row>
    <row r="3" spans="1:15" x14ac:dyDescent="0.25">
      <c r="F3" s="4"/>
      <c r="G3" s="4"/>
      <c r="H3" s="5"/>
    </row>
    <row r="4" spans="1:15" x14ac:dyDescent="0.25">
      <c r="A4" t="s">
        <v>155</v>
      </c>
      <c r="B4" t="s">
        <v>156</v>
      </c>
      <c r="C4" t="s">
        <v>32</v>
      </c>
      <c r="D4" s="6" t="s">
        <v>104</v>
      </c>
      <c r="E4" t="s">
        <v>158</v>
      </c>
      <c r="F4" s="4" t="s">
        <v>150</v>
      </c>
      <c r="G4" s="4" t="s">
        <v>151</v>
      </c>
      <c r="H4" s="5" t="s">
        <v>157</v>
      </c>
      <c r="I4" t="s">
        <v>152</v>
      </c>
      <c r="J4" t="s">
        <v>148</v>
      </c>
      <c r="K4" t="s">
        <v>149</v>
      </c>
      <c r="L4" t="s">
        <v>170</v>
      </c>
      <c r="M4" t="s">
        <v>169</v>
      </c>
      <c r="N4" t="s">
        <v>193</v>
      </c>
      <c r="O4" t="s">
        <v>194</v>
      </c>
    </row>
    <row r="5" spans="1:15" x14ac:dyDescent="0.25">
      <c r="A5" t="s">
        <v>52</v>
      </c>
      <c r="B5" t="s">
        <v>104</v>
      </c>
      <c r="C5" t="s">
        <v>33</v>
      </c>
      <c r="D5" s="6" t="str">
        <f>IF(Table2[[#This Row],[Menu]]="","",Table2[[#This Row],[Menu]]&amp;", ")</f>
        <v xml:space="preserve">AllFile, </v>
      </c>
      <c r="E5" t="s">
        <v>106</v>
      </c>
      <c r="F5" s="4" t="s">
        <v>30</v>
      </c>
      <c r="G5" s="4"/>
      <c r="H5" s="5" t="str">
        <f t="shared" ref="H5:H36" si="0">IF(F5="","",IF(G5="",F5&amp;", ",F5&amp;"`t"&amp;SUBSTITUTE(SUBSTITUTE(SUBSTITUTE(G5,"+","SHIFT+"),"!","ALT+"),"^","CTRL+")&amp;", "))</f>
        <v xml:space="preserve">Import Inventory from Excel Spreadsheet, </v>
      </c>
      <c r="I5" t="s">
        <v>49</v>
      </c>
      <c r="J5" t="str">
        <f>IF(Table2[[#This Row],[Menu]]="","",CONCATENATE(B5,D5,E5)&amp;IF(AND(F5=I5,G5=""),F5,H5&amp;I5))</f>
        <v>Menu, AllFile, Add, Import Inventory from Excel Spreadsheet, ImportXLSX</v>
      </c>
      <c r="K5" t="str">
        <f>IF(AND(A5&lt;&gt;"",F5&lt;&gt;""),Table2[[#This Row],[Command]]&amp;Table2[[#This Row],[Menu, ]]&amp; "Disable, "&amp;IF(G5="",F5,H5),"")</f>
        <v>Menu, AllFile, Disable, Import Inventory from Excel Spreadsheet</v>
      </c>
      <c r="L5" t="str">
        <f>IF(OR(Table2[[#This Row],[Comment]]="",Table2[[#This Row],[Label Name]]=""),"",Table2[[#This Row],[Label Name]]&amp;":")</f>
        <v>ImportXLSX:</v>
      </c>
      <c r="M5" t="str">
        <f>IF(Table2[[#This Row],[Label Name]]="","",Table2[[#This Row],[Label Name]]&amp;":")</f>
        <v>ImportXLSX:</v>
      </c>
      <c r="N5" s="8" t="str">
        <f>IF(F5&lt;&gt;"",Table2[[#This Row],[Command]]&amp;Table2[[#This Row],[Menu, ]]&amp; "Disable, "&amp;IF(G5="",F5,H5),"")</f>
        <v>Menu, AllFile, Disable, Import Inventory from Excel Spreadsheet</v>
      </c>
      <c r="O5" s="8" t="str">
        <f>SUBSTITUTE(Table2[[#This Row],[Disable All Items]],", Disable,",", Enable,")</f>
        <v>Menu, AllFile, Enable, Import Inventory from Excel Spreadsheet</v>
      </c>
    </row>
    <row r="6" spans="1:15" x14ac:dyDescent="0.25">
      <c r="A6" t="s">
        <v>52</v>
      </c>
      <c r="B6" t="s">
        <v>104</v>
      </c>
      <c r="C6" t="s">
        <v>33</v>
      </c>
      <c r="D6" s="6" t="str">
        <f>IF(Table2[[#This Row],[Menu]]="","",Table2[[#This Row],[Menu]]&amp;", ")</f>
        <v xml:space="preserve">AllFile, </v>
      </c>
      <c r="E6" t="s">
        <v>106</v>
      </c>
      <c r="F6" s="4" t="s">
        <v>20</v>
      </c>
      <c r="G6" s="4" t="s">
        <v>178</v>
      </c>
      <c r="H6" s="5" t="str">
        <f t="shared" si="0"/>
        <v xml:space="preserve">Backup to Archive`tCTRL+F12, </v>
      </c>
      <c r="I6" t="s">
        <v>50</v>
      </c>
      <c r="J6" t="str">
        <f>IF(Table2[[#This Row],[Menu]]="","",CONCATENATE(B6,D6,E6)&amp;IF(AND(F6=I6,G6=""),F6,H6&amp;I6))</f>
        <v>Menu, AllFile, Add, Backup to Archive`tCTRL+F12, Backup</v>
      </c>
      <c r="K6" t="str">
        <f>IF(AND(A6&lt;&gt;"",F6&lt;&gt;""),Table2[[#This Row],[Command]]&amp;Table2[[#This Row],[Menu, ]]&amp; "Disable, "&amp;IF(G6="",F6,H6),"")</f>
        <v xml:space="preserve">Menu, AllFile, Disable, Backup to Archive`tCTRL+F12, </v>
      </c>
      <c r="L6" t="str">
        <f>IF(OR(Table2[[#This Row],[Comment]]="",Table2[[#This Row],[Label Name]]=""),"",Table2[[#This Row],[Label Name]]&amp;":")</f>
        <v>Backup:</v>
      </c>
      <c r="M6" t="str">
        <f>IF(Table2[[#This Row],[Label Name]]="","",Table2[[#This Row],[Label Name]]&amp;":")</f>
        <v>Backup:</v>
      </c>
      <c r="N6" s="8" t="str">
        <f>IF(F6&lt;&gt;"",Table2[[#This Row],[Command]]&amp;Table2[[#This Row],[Menu, ]]&amp; "Disable, "&amp;IF(G6="",F6,H6),"")</f>
        <v xml:space="preserve">Menu, AllFile, Disable, Backup to Archive`tCTRL+F12, </v>
      </c>
      <c r="O6" s="8" t="str">
        <f>SUBSTITUTE(Table2[[#This Row],[Disable All Items]],", Disable,",", Enable,")</f>
        <v xml:space="preserve">Menu, AllFile, Enable, Backup to Archive`tCTRL+F12, </v>
      </c>
    </row>
    <row r="7" spans="1:15" x14ac:dyDescent="0.25">
      <c r="A7" t="s">
        <v>52</v>
      </c>
      <c r="B7" t="s">
        <v>104</v>
      </c>
      <c r="C7" t="s">
        <v>33</v>
      </c>
      <c r="D7" s="6" t="str">
        <f>IF(Table2[[#This Row],[Menu]]="","",Table2[[#This Row],[Menu]]&amp;", ")</f>
        <v xml:space="preserve">AllFile, </v>
      </c>
      <c r="E7" t="s">
        <v>106</v>
      </c>
      <c r="F7" s="4" t="s">
        <v>10</v>
      </c>
      <c r="G7" s="4" t="s">
        <v>179</v>
      </c>
      <c r="H7" s="5" t="str">
        <f t="shared" si="0"/>
        <v xml:space="preserve">Restore Archive...`tCTRL+F11, </v>
      </c>
      <c r="I7" t="s">
        <v>51</v>
      </c>
      <c r="J7" t="str">
        <f>IF(Table2[[#This Row],[Menu]]="","",CONCATENATE(B7,D7,E7)&amp;IF(AND(F7=I7,G7=""),F7,H7&amp;I7))</f>
        <v>Menu, AllFile, Add, Restore Archive...`tCTRL+F11, Restore</v>
      </c>
      <c r="K7" t="str">
        <f>IF(AND(A7&lt;&gt;"",F7&lt;&gt;""),Table2[[#This Row],[Command]]&amp;Table2[[#This Row],[Menu, ]]&amp; "Disable, "&amp;IF(G7="",F7,H7),"")</f>
        <v xml:space="preserve">Menu, AllFile, Disable, Restore Archive...`tCTRL+F11, </v>
      </c>
      <c r="L7" t="str">
        <f>IF(OR(Table2[[#This Row],[Comment]]="",Table2[[#This Row],[Label Name]]=""),"",Table2[[#This Row],[Label Name]]&amp;":")</f>
        <v>Restore:</v>
      </c>
      <c r="M7" t="str">
        <f>IF(Table2[[#This Row],[Label Name]]="","",Table2[[#This Row],[Label Name]]&amp;":")</f>
        <v>Restore:</v>
      </c>
      <c r="N7" s="8" t="str">
        <f>IF(F7&lt;&gt;"",Table2[[#This Row],[Command]]&amp;Table2[[#This Row],[Menu, ]]&amp; "Disable, "&amp;IF(G7="",F7,H7),"")</f>
        <v xml:space="preserve">Menu, AllFile, Disable, Restore Archive...`tCTRL+F11, </v>
      </c>
      <c r="O7" s="8" t="str">
        <f>SUBSTITUTE(Table2[[#This Row],[Disable All Items]],", Disable,",", Enable,")</f>
        <v xml:space="preserve">Menu, AllFile, Enable, Restore Archive...`tCTRL+F11, </v>
      </c>
    </row>
    <row r="8" spans="1:15" x14ac:dyDescent="0.25">
      <c r="A8" t="s">
        <v>52</v>
      </c>
      <c r="B8" t="s">
        <v>104</v>
      </c>
      <c r="C8" t="s">
        <v>33</v>
      </c>
      <c r="D8" s="6" t="str">
        <f>IF(Table2[[#This Row],[Menu]]="","",Table2[[#This Row],[Menu]]&amp;", ")</f>
        <v xml:space="preserve">AllFile, </v>
      </c>
      <c r="E8" t="s">
        <v>106</v>
      </c>
      <c r="F8" s="4" t="s">
        <v>4</v>
      </c>
      <c r="G8" s="4"/>
      <c r="H8" s="5" t="str">
        <f t="shared" si="0"/>
        <v xml:space="preserve">Clear Inventory, </v>
      </c>
      <c r="I8" t="s">
        <v>55</v>
      </c>
      <c r="J8" t="str">
        <f>IF(Table2[[#This Row],[Menu]]="","",CONCATENATE(B8,D8,E8)&amp;IF(AND(F8=I8,G8=""),F8,H8&amp;I8))</f>
        <v>Menu, AllFile, Add, Clear Inventory, ClearInventory</v>
      </c>
      <c r="K8" t="str">
        <f>IF(AND(A8&lt;&gt;"",F8&lt;&gt;""),Table2[[#This Row],[Command]]&amp;Table2[[#This Row],[Menu, ]]&amp; "Disable, "&amp;IF(G8="",F8,H8),"")</f>
        <v>Menu, AllFile, Disable, Clear Inventory</v>
      </c>
      <c r="L8" t="str">
        <f>IF(OR(Table2[[#This Row],[Comment]]="",Table2[[#This Row],[Label Name]]=""),"",Table2[[#This Row],[Label Name]]&amp;":")</f>
        <v>ClearInventory:</v>
      </c>
      <c r="M8" t="str">
        <f>IF(Table2[[#This Row],[Label Name]]="","",Table2[[#This Row],[Label Name]]&amp;":")</f>
        <v>ClearInventory:</v>
      </c>
      <c r="N8" s="8" t="str">
        <f>IF(F8&lt;&gt;"",Table2[[#This Row],[Command]]&amp;Table2[[#This Row],[Menu, ]]&amp; "Disable, "&amp;IF(G8="",F8,H8),"")</f>
        <v>Menu, AllFile, Disable, Clear Inventory</v>
      </c>
      <c r="O8" s="8" t="str">
        <f>SUBSTITUTE(Table2[[#This Row],[Disable All Items]],", Disable,",", Enable,")</f>
        <v>Menu, AllFile, Enable, Clear Inventory</v>
      </c>
    </row>
    <row r="9" spans="1:15" hidden="1" x14ac:dyDescent="0.25">
      <c r="A9" t="s">
        <v>52</v>
      </c>
      <c r="B9" t="s">
        <v>104</v>
      </c>
      <c r="C9" t="s">
        <v>33</v>
      </c>
      <c r="D9" s="6" t="str">
        <f>IF(Table2[[#This Row],[Menu]]="","",Table2[[#This Row],[Menu]]&amp;", ")</f>
        <v xml:space="preserve">AllFile, </v>
      </c>
      <c r="E9" t="s">
        <v>106</v>
      </c>
      <c r="F9" s="4" t="s">
        <v>69</v>
      </c>
      <c r="G9" s="4"/>
      <c r="H9" s="5" t="str">
        <f t="shared" si="0"/>
        <v/>
      </c>
      <c r="J9" t="str">
        <f>IF(Table2[[#This Row],[Menu]]="","",CONCATENATE(B9,D9,E9)&amp;IF(AND(F9=I9,G9=""),F9,H9&amp;I9))</f>
        <v xml:space="preserve">Menu, AllFile, Add, </v>
      </c>
      <c r="K9" t="str">
        <f>IF(AND(A9&lt;&gt;"",F9&lt;&gt;""),Table2[[#This Row],[Command]]&amp;Table2[[#This Row],[Menu, ]]&amp; "Disable, "&amp;IF(G9="",F9,H9),"")</f>
        <v/>
      </c>
      <c r="L9" t="str">
        <f>IF(OR(Table2[[#This Row],[Comment]]="",Table2[[#This Row],[Label Name]]=""),"",Table2[[#This Row],[Label Name]]&amp;":")</f>
        <v/>
      </c>
      <c r="M9" t="str">
        <f>IF(Table2[[#This Row],[Label Name]]="","",Table2[[#This Row],[Label Name]]&amp;":")</f>
        <v/>
      </c>
      <c r="N9" s="8" t="str">
        <f>IF(F9&lt;&gt;"",Table2[[#This Row],[Command]]&amp;Table2[[#This Row],[Menu, ]]&amp; "Disable, "&amp;IF(G9="",F9,H9),"")</f>
        <v/>
      </c>
      <c r="O9" s="8" t="str">
        <f>SUBSTITUTE(Table2[[#This Row],[Disable All Items]],", Disable,",", Enable,")</f>
        <v/>
      </c>
    </row>
    <row r="10" spans="1:15" x14ac:dyDescent="0.25">
      <c r="A10" t="s">
        <v>52</v>
      </c>
      <c r="B10" t="s">
        <v>104</v>
      </c>
      <c r="C10" t="s">
        <v>33</v>
      </c>
      <c r="D10" s="6" t="str">
        <f>IF(Table2[[#This Row],[Menu]]="","",Table2[[#This Row],[Menu]]&amp;", ")</f>
        <v xml:space="preserve">AllFile, </v>
      </c>
      <c r="E10" t="s">
        <v>106</v>
      </c>
      <c r="F10" s="4" t="s">
        <v>9</v>
      </c>
      <c r="G10" s="4" t="s">
        <v>153</v>
      </c>
      <c r="H10" s="5" t="str">
        <f t="shared" si="0"/>
        <v xml:space="preserve">Preferences...`tCTRL+F5, </v>
      </c>
      <c r="I10" t="s">
        <v>39</v>
      </c>
      <c r="J10" t="str">
        <f>IF(Table2[[#This Row],[Menu]]="","",CONCATENATE(B10,D10,E10)&amp;IF(AND(F10=I10,G10=""),F10,H10&amp;I10))</f>
        <v>Menu, AllFile, Add, Preferences...`tCTRL+F5, Prefs</v>
      </c>
      <c r="K10" t="str">
        <f>IF(AND(A10&lt;&gt;"",F10&lt;&gt;""),Table2[[#This Row],[Command]]&amp;Table2[[#This Row],[Menu, ]]&amp; "Disable, "&amp;IF(G10="",F10,H10),"")</f>
        <v xml:space="preserve">Menu, AllFile, Disable, Preferences...`tCTRL+F5, </v>
      </c>
      <c r="L10" t="str">
        <f>IF(OR(Table2[[#This Row],[Comment]]="",Table2[[#This Row],[Label Name]]=""),"",Table2[[#This Row],[Label Name]]&amp;":")</f>
        <v>Prefs:</v>
      </c>
      <c r="M10" t="str">
        <f>IF(Table2[[#This Row],[Label Name]]="","",Table2[[#This Row],[Label Name]]&amp;":")</f>
        <v>Prefs:</v>
      </c>
      <c r="N10" s="8" t="str">
        <f>IF(F10&lt;&gt;"",Table2[[#This Row],[Command]]&amp;Table2[[#This Row],[Menu, ]]&amp; "Disable, "&amp;IF(G10="",F10,H10),"")</f>
        <v xml:space="preserve">Menu, AllFile, Disable, Preferences...`tCTRL+F5, </v>
      </c>
      <c r="O10" s="8" t="str">
        <f>SUBSTITUTE(Table2[[#This Row],[Disable All Items]],", Disable,",", Enable,")</f>
        <v xml:space="preserve">Menu, AllFile, Enable, Preferences...`tCTRL+F5, </v>
      </c>
    </row>
    <row r="11" spans="1:15" x14ac:dyDescent="0.25">
      <c r="A11" t="s">
        <v>52</v>
      </c>
      <c r="B11" t="s">
        <v>104</v>
      </c>
      <c r="C11" t="s">
        <v>33</v>
      </c>
      <c r="D11" s="6" t="str">
        <f>IF(Table2[[#This Row],[Menu]]="","",Table2[[#This Row],[Menu]]&amp;", ")</f>
        <v xml:space="preserve">AllFile, </v>
      </c>
      <c r="E11" t="s">
        <v>106</v>
      </c>
      <c r="F11" s="4" t="s">
        <v>8</v>
      </c>
      <c r="G11" s="4" t="s">
        <v>191</v>
      </c>
      <c r="H11" s="5" t="str">
        <f t="shared" si="0"/>
        <v xml:space="preserve">Print Labels...`tCTRL+SHIFT+P, </v>
      </c>
      <c r="I11" t="s">
        <v>40</v>
      </c>
      <c r="J11" t="str">
        <f>IF(Table2[[#This Row],[Menu]]="","",CONCATENATE(B11,D11,E11)&amp;IF(AND(F11=I11,G11=""),F11,H11&amp;I11))</f>
        <v>Menu, AllFile, Add, Print Labels...`tCTRL+SHIFT+P, PrintLbls</v>
      </c>
      <c r="K11" t="str">
        <f>IF(AND(A11&lt;&gt;"",F11&lt;&gt;""),Table2[[#This Row],[Command]]&amp;Table2[[#This Row],[Menu, ]]&amp; "Disable, "&amp;IF(G11="",F11,H11),"")</f>
        <v xml:space="preserve">Menu, AllFile, Disable, Print Labels...`tCTRL+SHIFT+P, </v>
      </c>
      <c r="L11" t="str">
        <f>IF(OR(Table2[[#This Row],[Comment]]="",Table2[[#This Row],[Label Name]]=""),"",Table2[[#This Row],[Label Name]]&amp;":")</f>
        <v>PrintLbls:</v>
      </c>
      <c r="M11" t="str">
        <f>IF(Table2[[#This Row],[Label Name]]="","",Table2[[#This Row],[Label Name]]&amp;":")</f>
        <v>PrintLbls:</v>
      </c>
      <c r="N11" s="8" t="str">
        <f>IF(F11&lt;&gt;"",Table2[[#This Row],[Command]]&amp;Table2[[#This Row],[Menu, ]]&amp; "Disable, "&amp;IF(G11="",F11,H11),"")</f>
        <v xml:space="preserve">Menu, AllFile, Disable, Print Labels...`tCTRL+SHIFT+P, </v>
      </c>
      <c r="O11" s="8" t="str">
        <f>SUBSTITUTE(Table2[[#This Row],[Disable All Items]],", Disable,",", Enable,")</f>
        <v xml:space="preserve">Menu, AllFile, Enable, Print Labels...`tCTRL+SHIFT+P, </v>
      </c>
    </row>
    <row r="12" spans="1:15" x14ac:dyDescent="0.25">
      <c r="A12" t="s">
        <v>52</v>
      </c>
      <c r="B12" t="s">
        <v>104</v>
      </c>
      <c r="C12" t="s">
        <v>33</v>
      </c>
      <c r="D12" s="6" t="str">
        <f>IF(Table2[[#This Row],[Menu]]="","",Table2[[#This Row],[Menu]]&amp;", ")</f>
        <v xml:space="preserve">AllFile, </v>
      </c>
      <c r="E12" t="s">
        <v>106</v>
      </c>
      <c r="F12" s="4" t="s">
        <v>16</v>
      </c>
      <c r="G12" s="4" t="s">
        <v>190</v>
      </c>
      <c r="H12" s="5" t="str">
        <f t="shared" si="0"/>
        <v xml:space="preserve">Print...`tCTRL+P, </v>
      </c>
      <c r="I12" t="s">
        <v>41</v>
      </c>
      <c r="J12" t="str">
        <f>IF(Table2[[#This Row],[Menu]]="","",CONCATENATE(B12,D12,E12)&amp;IF(AND(F12=I12,G12=""),F12,H12&amp;I12))</f>
        <v>Menu, AllFile, Add, Print...`tCTRL+P, Print</v>
      </c>
      <c r="K12" t="str">
        <f>IF(AND(A12&lt;&gt;"",F12&lt;&gt;""),Table2[[#This Row],[Command]]&amp;Table2[[#This Row],[Menu, ]]&amp; "Disable, "&amp;IF(G12="",F12,H12),"")</f>
        <v xml:space="preserve">Menu, AllFile, Disable, Print...`tCTRL+P, </v>
      </c>
      <c r="L12" t="str">
        <f>IF(OR(Table2[[#This Row],[Comment]]="",Table2[[#This Row],[Label Name]]=""),"",Table2[[#This Row],[Label Name]]&amp;":")</f>
        <v>Print:</v>
      </c>
      <c r="M12" t="str">
        <f>IF(Table2[[#This Row],[Label Name]]="","",Table2[[#This Row],[Label Name]]&amp;":")</f>
        <v>Print:</v>
      </c>
      <c r="N12" s="8" t="str">
        <f>IF(F12&lt;&gt;"",Table2[[#This Row],[Command]]&amp;Table2[[#This Row],[Menu, ]]&amp; "Disable, "&amp;IF(G12="",F12,H12),"")</f>
        <v xml:space="preserve">Menu, AllFile, Disable, Print...`tCTRL+P, </v>
      </c>
      <c r="O12" s="8" t="str">
        <f>SUBSTITUTE(Table2[[#This Row],[Disable All Items]],", Disable,",", Enable,")</f>
        <v xml:space="preserve">Menu, AllFile, Enable, Print...`tCTRL+P, </v>
      </c>
    </row>
    <row r="13" spans="1:15" hidden="1" x14ac:dyDescent="0.25">
      <c r="B13" t="s">
        <v>104</v>
      </c>
      <c r="C13" t="s">
        <v>33</v>
      </c>
      <c r="D13" s="6" t="str">
        <f>IF(Table2[[#This Row],[Menu]]="","",Table2[[#This Row],[Menu]]&amp;", ")</f>
        <v xml:space="preserve">AllFile, </v>
      </c>
      <c r="E13" t="s">
        <v>106</v>
      </c>
      <c r="F13" s="4" t="s">
        <v>19</v>
      </c>
      <c r="G13" s="4"/>
      <c r="H13" s="5" t="str">
        <f t="shared" si="0"/>
        <v xml:space="preserve">Exit, </v>
      </c>
      <c r="I13" t="s">
        <v>19</v>
      </c>
      <c r="J13" t="str">
        <f>IF(Table2[[#This Row],[Menu]]="","",CONCATENATE(B13,D13,E13)&amp;IF(AND(F13=I13,G13=""),F13,H13&amp;I13))</f>
        <v>Menu, AllFile, Add, Exit</v>
      </c>
      <c r="K13" t="str">
        <f>IF(AND(A13&lt;&gt;"",F13&lt;&gt;""),Table2[[#This Row],[Command]]&amp;Table2[[#This Row],[Menu, ]]&amp; "Disable, "&amp;IF(G13="",F13,H13),"")</f>
        <v/>
      </c>
      <c r="L13" t="str">
        <f>IF(OR(Table2[[#This Row],[Comment]]="",Table2[[#This Row],[Label Name]]=""),"",Table2[[#This Row],[Label Name]]&amp;":")</f>
        <v/>
      </c>
      <c r="M13" t="str">
        <f>IF(Table2[[#This Row],[Label Name]]="","",Table2[[#This Row],[Label Name]]&amp;":")</f>
        <v>Exit:</v>
      </c>
      <c r="N13" s="8" t="str">
        <f>IF(F13&lt;&gt;"",Table2[[#This Row],[Command]]&amp;Table2[[#This Row],[Menu, ]]&amp; "Disable, "&amp;IF(G13="",F13,H13),"")</f>
        <v>Menu, AllFile, Disable, Exit</v>
      </c>
      <c r="O13" s="8" t="str">
        <f>SUBSTITUTE(Table2[[#This Row],[Disable All Items]],", Disable,",", Enable,")</f>
        <v>Menu, AllFile, Enable, Exit</v>
      </c>
    </row>
    <row r="14" spans="1:15" hidden="1" x14ac:dyDescent="0.25">
      <c r="D14" s="6" t="str">
        <f>IF(Table2[[#This Row],[Menu]]="","",Table2[[#This Row],[Menu]]&amp;", ")</f>
        <v/>
      </c>
      <c r="F14" s="4" t="s">
        <v>69</v>
      </c>
      <c r="G14" s="4"/>
      <c r="H14" s="5" t="str">
        <f t="shared" si="0"/>
        <v/>
      </c>
      <c r="J14" t="str">
        <f>IF(Table2[[#This Row],[Menu]]="","",CONCATENATE(B14,D14,E14)&amp;IF(AND(F14=I14,G14=""),F14,H14&amp;I14))</f>
        <v/>
      </c>
      <c r="K14" t="str">
        <f>IF(AND(A14&lt;&gt;"",F14&lt;&gt;""),Table2[[#This Row],[Command]]&amp;Table2[[#This Row],[Menu, ]]&amp; "Disable, "&amp;IF(G14="",F14,H14),"")</f>
        <v/>
      </c>
      <c r="L14" t="str">
        <f>IF(OR(Table2[[#This Row],[Comment]]="",Table2[[#This Row],[Label Name]]=""),"",Table2[[#This Row],[Label Name]]&amp;":")</f>
        <v/>
      </c>
      <c r="M14" t="str">
        <f>IF(Table2[[#This Row],[Label Name]]="","",Table2[[#This Row],[Label Name]]&amp;":")</f>
        <v/>
      </c>
      <c r="N14" s="8" t="str">
        <f>IF(F14&lt;&gt;"",Table2[[#This Row],[Command]]&amp;Table2[[#This Row],[Menu, ]]&amp; "Disable, "&amp;IF(G14="",F14,H14),"")</f>
        <v/>
      </c>
      <c r="O14" s="8" t="str">
        <f>SUBSTITUTE(Table2[[#This Row],[Disable All Items]],", Disable,",", Enable,")</f>
        <v/>
      </c>
    </row>
    <row r="15" spans="1:15" hidden="1" x14ac:dyDescent="0.25">
      <c r="B15" t="s">
        <v>104</v>
      </c>
      <c r="C15" t="s">
        <v>34</v>
      </c>
      <c r="D15" s="6" t="str">
        <f>IF(Table2[[#This Row],[Menu]]="","",Table2[[#This Row],[Menu]]&amp;", ")</f>
        <v xml:space="preserve">AllTools, </v>
      </c>
      <c r="E15" t="s">
        <v>106</v>
      </c>
      <c r="F15" s="4" t="s">
        <v>90</v>
      </c>
      <c r="G15" s="4" t="s">
        <v>154</v>
      </c>
      <c r="H15" s="5" t="str">
        <f t="shared" si="0"/>
        <v xml:space="preserve">Export to Excel…`tCTRL+T, </v>
      </c>
      <c r="I15" t="s">
        <v>43</v>
      </c>
      <c r="J15" t="str">
        <f>IF(Table2[[#This Row],[Menu]]="","",CONCATENATE(B15,D15,E15)&amp;IF(AND(F15=I15,G15=""),F15,H15&amp;I15))</f>
        <v>Menu, AllTools, Add, Export to Excel…`tCTRL+T, ExpToXLGUI</v>
      </c>
      <c r="K15" t="str">
        <f>IF(AND(A15&lt;&gt;"",F15&lt;&gt;""),Table2[[#This Row],[Command]]&amp;Table2[[#This Row],[Menu, ]]&amp; "Disable, "&amp;IF(G15="",F15,H15),"")</f>
        <v/>
      </c>
      <c r="L15" t="str">
        <f>IF(OR(Table2[[#This Row],[Comment]]="",Table2[[#This Row],[Label Name]]=""),"",Table2[[#This Row],[Label Name]]&amp;":")</f>
        <v/>
      </c>
      <c r="M15" t="str">
        <f>IF(Table2[[#This Row],[Label Name]]="","",Table2[[#This Row],[Label Name]]&amp;":")</f>
        <v>ExpToXLGUI:</v>
      </c>
      <c r="N15" s="8" t="str">
        <f>IF(F15&lt;&gt;"",Table2[[#This Row],[Command]]&amp;Table2[[#This Row],[Menu, ]]&amp; "Disable, "&amp;IF(G15="",F15,H15),"")</f>
        <v xml:space="preserve">Menu, AllTools, Disable, Export to Excel…`tCTRL+T, </v>
      </c>
      <c r="O15" s="8" t="str">
        <f>SUBSTITUTE(Table2[[#This Row],[Disable All Items]],", Disable,",", Enable,")</f>
        <v xml:space="preserve">Menu, AllTools, Enable, Export to Excel…`tCTRL+T, </v>
      </c>
    </row>
    <row r="16" spans="1:15" hidden="1" x14ac:dyDescent="0.25">
      <c r="B16" t="s">
        <v>104</v>
      </c>
      <c r="C16" t="s">
        <v>34</v>
      </c>
      <c r="D16" s="6" t="str">
        <f>IF(Table2[[#This Row],[Menu]]="","",Table2[[#This Row],[Menu]]&amp;", ")</f>
        <v xml:space="preserve">AllTools, </v>
      </c>
      <c r="E16" t="s">
        <v>106</v>
      </c>
      <c r="F16" s="4" t="s">
        <v>28</v>
      </c>
      <c r="G16" s="4" t="s">
        <v>166</v>
      </c>
      <c r="H16" s="5" t="str">
        <f t="shared" si="0"/>
        <v xml:space="preserve">Generate MAC List...`tCTRL+M, </v>
      </c>
      <c r="I16" t="s">
        <v>44</v>
      </c>
      <c r="J16" t="str">
        <f>IF(Table2[[#This Row],[Menu]]="","",CONCATENATE(B16,D16,E16)&amp;IF(AND(F16=I16,G16=""),F16,H16&amp;I16))</f>
        <v>Menu, AllTools, Add, Generate MAC List...`tCTRL+M, ExpMAC</v>
      </c>
      <c r="K16" t="str">
        <f>IF(AND(A16&lt;&gt;"",F16&lt;&gt;""),Table2[[#This Row],[Command]]&amp;Table2[[#This Row],[Menu, ]]&amp; "Disable, "&amp;IF(G16="",F16,H16),"")</f>
        <v/>
      </c>
      <c r="L16" t="str">
        <f>IF(OR(Table2[[#This Row],[Comment]]="",Table2[[#This Row],[Label Name]]=""),"",Table2[[#This Row],[Label Name]]&amp;":")</f>
        <v/>
      </c>
      <c r="M16" t="str">
        <f>IF(Table2[[#This Row],[Label Name]]="","",Table2[[#This Row],[Label Name]]&amp;":")</f>
        <v>ExpMAC:</v>
      </c>
      <c r="N16" s="8" t="str">
        <f>IF(F16&lt;&gt;"",Table2[[#This Row],[Command]]&amp;Table2[[#This Row],[Menu, ]]&amp; "Disable, "&amp;IF(G16="",F16,H16),"")</f>
        <v xml:space="preserve">Menu, AllTools, Disable, Generate MAC List...`tCTRL+M, </v>
      </c>
      <c r="O16" s="8" t="str">
        <f>SUBSTITUTE(Table2[[#This Row],[Disable All Items]],", Disable,",", Enable,")</f>
        <v xml:space="preserve">Menu, AllTools, Enable, Generate MAC List...`tCTRL+M, </v>
      </c>
    </row>
    <row r="17" spans="1:15" hidden="1" x14ac:dyDescent="0.25">
      <c r="B17" t="s">
        <v>104</v>
      </c>
      <c r="C17" t="s">
        <v>34</v>
      </c>
      <c r="D17" s="6" t="str">
        <f>IF(Table2[[#This Row],[Menu]]="","",Table2[[#This Row],[Menu]]&amp;", ")</f>
        <v xml:space="preserve">AllTools, </v>
      </c>
      <c r="E17" t="s">
        <v>106</v>
      </c>
      <c r="F17" s="4" t="s">
        <v>29</v>
      </c>
      <c r="G17" s="4" t="s">
        <v>192</v>
      </c>
      <c r="H17" s="5" t="str">
        <f t="shared" si="0"/>
        <v xml:space="preserve">Generate Hand Receipt...`tCTRL+H, </v>
      </c>
      <c r="I17" t="s">
        <v>45</v>
      </c>
      <c r="J17" t="str">
        <f>IF(Table2[[#This Row],[Menu]]="","",CONCATENATE(B17,D17,E17)&amp;IF(AND(F17=I17,G17=""),F17,H17&amp;I17))</f>
        <v>Menu, AllTools, Add, Generate Hand Receipt...`tCTRL+H, Full2062</v>
      </c>
      <c r="K17" t="str">
        <f>IF(AND(A17&lt;&gt;"",F17&lt;&gt;""),Table2[[#This Row],[Command]]&amp;Table2[[#This Row],[Menu, ]]&amp; "Disable, "&amp;IF(G17="",F17,H17),"")</f>
        <v/>
      </c>
      <c r="L17" t="str">
        <f>IF(OR(Table2[[#This Row],[Comment]]="",Table2[[#This Row],[Label Name]]=""),"",Table2[[#This Row],[Label Name]]&amp;":")</f>
        <v/>
      </c>
      <c r="M17" t="str">
        <f>IF(Table2[[#This Row],[Label Name]]="","",Table2[[#This Row],[Label Name]]&amp;":")</f>
        <v>Full2062:</v>
      </c>
      <c r="N17" s="8" t="str">
        <f>IF(F17&lt;&gt;"",Table2[[#This Row],[Command]]&amp;Table2[[#This Row],[Menu, ]]&amp; "Disable, "&amp;IF(G17="",F17,H17),"")</f>
        <v xml:space="preserve">Menu, AllTools, Disable, Generate Hand Receipt...`tCTRL+H, </v>
      </c>
      <c r="O17" s="8" t="str">
        <f>SUBSTITUTE(Table2[[#This Row],[Disable All Items]],", Disable,",", Enable,")</f>
        <v xml:space="preserve">Menu, AllTools, Enable, Generate Hand Receipt...`tCTRL+H, </v>
      </c>
    </row>
    <row r="18" spans="1:15" hidden="1" x14ac:dyDescent="0.25">
      <c r="B18" t="s">
        <v>104</v>
      </c>
      <c r="C18" t="s">
        <v>34</v>
      </c>
      <c r="D18" s="6" t="str">
        <f>IF(Table2[[#This Row],[Menu]]="","",Table2[[#This Row],[Menu]]&amp;", ")</f>
        <v xml:space="preserve">AllTools, </v>
      </c>
      <c r="E18" t="s">
        <v>106</v>
      </c>
      <c r="F18" s="4" t="s">
        <v>69</v>
      </c>
      <c r="G18" s="4"/>
      <c r="H18" s="5" t="str">
        <f t="shared" si="0"/>
        <v/>
      </c>
      <c r="J18" t="str">
        <f>IF(Table2[[#This Row],[Menu]]="","",CONCATENATE(B18,D18,E18)&amp;IF(AND(F18=I18,G18=""),F18,H18&amp;I18))</f>
        <v xml:space="preserve">Menu, AllTools, Add, </v>
      </c>
      <c r="K18" t="str">
        <f>IF(AND(A18&lt;&gt;"",F18&lt;&gt;""),Table2[[#This Row],[Command]]&amp;Table2[[#This Row],[Menu, ]]&amp; "Disable, "&amp;IF(G18="",F18,H18),"")</f>
        <v/>
      </c>
      <c r="L18" t="str">
        <f>IF(OR(Table2[[#This Row],[Comment]]="",Table2[[#This Row],[Label Name]]=""),"",Table2[[#This Row],[Label Name]]&amp;":")</f>
        <v/>
      </c>
      <c r="M18" t="str">
        <f>IF(Table2[[#This Row],[Label Name]]="","",Table2[[#This Row],[Label Name]]&amp;":")</f>
        <v/>
      </c>
      <c r="N18" s="8" t="str">
        <f>IF(F18&lt;&gt;"",Table2[[#This Row],[Command]]&amp;Table2[[#This Row],[Menu, ]]&amp; "Disable, "&amp;IF(G18="",F18,H18),"")</f>
        <v/>
      </c>
      <c r="O18" s="8" t="str">
        <f>SUBSTITUTE(Table2[[#This Row],[Disable All Items]],", Disable,",", Enable,")</f>
        <v/>
      </c>
    </row>
    <row r="19" spans="1:15" hidden="1" x14ac:dyDescent="0.25">
      <c r="B19" t="s">
        <v>104</v>
      </c>
      <c r="C19" t="s">
        <v>34</v>
      </c>
      <c r="D19" s="6" t="str">
        <f>IF(Table2[[#This Row],[Menu]]="","",Table2[[#This Row],[Menu]]&amp;", ")</f>
        <v xml:space="preserve">AllTools, </v>
      </c>
      <c r="E19" t="s">
        <v>106</v>
      </c>
      <c r="F19" s="4" t="s">
        <v>22</v>
      </c>
      <c r="G19" s="4"/>
      <c r="H19" s="5" t="str">
        <f t="shared" si="0"/>
        <v xml:space="preserve">Verify Items for Issue..., </v>
      </c>
      <c r="I19" t="s">
        <v>46</v>
      </c>
      <c r="J19" t="str">
        <f>IF(Table2[[#This Row],[Menu]]="","",CONCATENATE(B19,D19,E19)&amp;IF(AND(F19=I19,G19=""),F19,H19&amp;I19))</f>
        <v>Menu, AllTools, Add, Verify Items for Issue..., Verify</v>
      </c>
      <c r="K19" t="str">
        <f>IF(AND(A19&lt;&gt;"",F19&lt;&gt;""),Table2[[#This Row],[Command]]&amp;Table2[[#This Row],[Menu, ]]&amp; "Disable, "&amp;IF(G19="",F19,H19),"")</f>
        <v/>
      </c>
      <c r="L19" t="str">
        <f>IF(OR(Table2[[#This Row],[Comment]]="",Table2[[#This Row],[Label Name]]=""),"",Table2[[#This Row],[Label Name]]&amp;":")</f>
        <v/>
      </c>
      <c r="M19" t="str">
        <f>IF(Table2[[#This Row],[Label Name]]="","",Table2[[#This Row],[Label Name]]&amp;":")</f>
        <v>Verify:</v>
      </c>
      <c r="N19" s="8" t="str">
        <f>IF(F19&lt;&gt;"",Table2[[#This Row],[Command]]&amp;Table2[[#This Row],[Menu, ]]&amp; "Disable, "&amp;IF(G19="",F19,H19),"")</f>
        <v>Menu, AllTools, Disable, Verify Items for Issue...</v>
      </c>
      <c r="O19" s="8" t="str">
        <f>SUBSTITUTE(Table2[[#This Row],[Disable All Items]],", Disable,",", Enable,")</f>
        <v>Menu, AllTools, Enable, Verify Items for Issue...</v>
      </c>
    </row>
    <row r="20" spans="1:15" x14ac:dyDescent="0.25">
      <c r="A20" t="s">
        <v>52</v>
      </c>
      <c r="B20" t="s">
        <v>104</v>
      </c>
      <c r="C20" t="s">
        <v>34</v>
      </c>
      <c r="D20" s="6" t="str">
        <f>IF(Table2[[#This Row],[Menu]]="","",Table2[[#This Row],[Menu]]&amp;", ")</f>
        <v xml:space="preserve">AllTools, </v>
      </c>
      <c r="E20" t="s">
        <v>106</v>
      </c>
      <c r="F20" s="4" t="s">
        <v>26</v>
      </c>
      <c r="G20" s="4"/>
      <c r="H20" s="5" t="str">
        <f t="shared" si="0"/>
        <v xml:space="preserve">Deadline Items..., </v>
      </c>
      <c r="I20" t="s">
        <v>47</v>
      </c>
      <c r="J20" t="str">
        <f>IF(Table2[[#This Row],[Menu]]="","",CONCATENATE(B20,D20,E20)&amp;IF(AND(F20=I20,G20=""),F20,H20&amp;I20))</f>
        <v>Menu, AllTools, Add, Deadline Items..., Deadline</v>
      </c>
      <c r="K20" t="str">
        <f>IF(AND(A20&lt;&gt;"",F20&lt;&gt;""),Table2[[#This Row],[Command]]&amp;Table2[[#This Row],[Menu, ]]&amp; "Disable, "&amp;IF(G20="",F20,H20),"")</f>
        <v>Menu, AllTools, Disable, Deadline Items...</v>
      </c>
      <c r="L20" t="str">
        <f>IF(OR(Table2[[#This Row],[Comment]]="",Table2[[#This Row],[Label Name]]=""),"",Table2[[#This Row],[Label Name]]&amp;":")</f>
        <v>Deadline:</v>
      </c>
      <c r="M20" t="str">
        <f>IF(Table2[[#This Row],[Label Name]]="","",Table2[[#This Row],[Label Name]]&amp;":")</f>
        <v>Deadline:</v>
      </c>
      <c r="N20" s="8" t="str">
        <f>IF(F20&lt;&gt;"",Table2[[#This Row],[Command]]&amp;Table2[[#This Row],[Menu, ]]&amp; "Disable, "&amp;IF(G20="",F20,H20),"")</f>
        <v>Menu, AllTools, Disable, Deadline Items...</v>
      </c>
      <c r="O20" s="8" t="str">
        <f>SUBSTITUTE(Table2[[#This Row],[Disable All Items]],", Disable,",", Enable,")</f>
        <v>Menu, AllTools, Enable, Deadline Items...</v>
      </c>
    </row>
    <row r="21" spans="1:15" hidden="1" x14ac:dyDescent="0.25">
      <c r="B21" t="s">
        <v>104</v>
      </c>
      <c r="C21" t="s">
        <v>34</v>
      </c>
      <c r="D21" s="6" t="str">
        <f>IF(Table2[[#This Row],[Menu]]="","",Table2[[#This Row],[Menu]]&amp;", ")</f>
        <v xml:space="preserve">AllTools, </v>
      </c>
      <c r="E21" t="s">
        <v>106</v>
      </c>
      <c r="F21" s="4" t="s">
        <v>69</v>
      </c>
      <c r="G21" s="4"/>
      <c r="H21" s="5" t="str">
        <f t="shared" si="0"/>
        <v/>
      </c>
      <c r="J21" t="str">
        <f>IF(Table2[[#This Row],[Menu]]="","",CONCATENATE(B21,D21,E21)&amp;IF(AND(F21=I21,G21=""),F21,H21&amp;I21))</f>
        <v xml:space="preserve">Menu, AllTools, Add, </v>
      </c>
      <c r="K21" t="str">
        <f>IF(AND(A21&lt;&gt;"",F21&lt;&gt;""),Table2[[#This Row],[Command]]&amp;Table2[[#This Row],[Menu, ]]&amp; "Disable, "&amp;IF(G21="",F21,H21),"")</f>
        <v/>
      </c>
      <c r="L21" t="str">
        <f>IF(OR(Table2[[#This Row],[Comment]]="",Table2[[#This Row],[Label Name]]=""),"",Table2[[#This Row],[Label Name]]&amp;":")</f>
        <v/>
      </c>
      <c r="M21" t="str">
        <f>IF(Table2[[#This Row],[Label Name]]="","",Table2[[#This Row],[Label Name]]&amp;":")</f>
        <v/>
      </c>
      <c r="N21" s="8" t="str">
        <f>IF(F21&lt;&gt;"",Table2[[#This Row],[Command]]&amp;Table2[[#This Row],[Menu, ]]&amp; "Disable, "&amp;IF(G21="",F21,H21),"")</f>
        <v/>
      </c>
      <c r="O21" s="8" t="str">
        <f>SUBSTITUTE(Table2[[#This Row],[Disable All Items]],", Disable,",", Enable,")</f>
        <v/>
      </c>
    </row>
    <row r="22" spans="1:15" x14ac:dyDescent="0.25">
      <c r="A22" t="s">
        <v>52</v>
      </c>
      <c r="B22" t="s">
        <v>104</v>
      </c>
      <c r="C22" t="s">
        <v>34</v>
      </c>
      <c r="D22" s="6" t="str">
        <f>IF(Table2[[#This Row],[Menu]]="","",Table2[[#This Row],[Menu]]&amp;", ")</f>
        <v xml:space="preserve">AllTools, </v>
      </c>
      <c r="E22" t="s">
        <v>106</v>
      </c>
      <c r="F22" s="4" t="s">
        <v>27</v>
      </c>
      <c r="G22" s="4" t="s">
        <v>188</v>
      </c>
      <c r="H22" s="5" t="str">
        <f t="shared" si="0"/>
        <v xml:space="preserve">Generate Number Reports...`tCTRL+F7, </v>
      </c>
      <c r="I22" t="s">
        <v>48</v>
      </c>
      <c r="J22" t="str">
        <f>IF(Table2[[#This Row],[Menu]]="","",CONCATENATE(B22,D22,E22)&amp;IF(AND(F22=I22,G22=""),F22,H22&amp;I22))</f>
        <v>Menu, AllTools, Add, Generate Number Reports...`tCTRL+F7, RunReports</v>
      </c>
      <c r="K22" t="str">
        <f>IF(AND(A22&lt;&gt;"",F22&lt;&gt;""),Table2[[#This Row],[Command]]&amp;Table2[[#This Row],[Menu, ]]&amp; "Disable, "&amp;IF(G22="",F22,H22),"")</f>
        <v xml:space="preserve">Menu, AllTools, Disable, Generate Number Reports...`tCTRL+F7, </v>
      </c>
      <c r="L22" t="str">
        <f>IF(OR(Table2[[#This Row],[Comment]]="",Table2[[#This Row],[Label Name]]=""),"",Table2[[#This Row],[Label Name]]&amp;":")</f>
        <v>RunReports:</v>
      </c>
      <c r="M22" t="str">
        <f>IF(Table2[[#This Row],[Label Name]]="","",Table2[[#This Row],[Label Name]]&amp;":")</f>
        <v>RunReports:</v>
      </c>
      <c r="N22" s="8" t="str">
        <f>IF(F22&lt;&gt;"",Table2[[#This Row],[Command]]&amp;Table2[[#This Row],[Menu, ]]&amp; "Disable, "&amp;IF(G22="",F22,H22),"")</f>
        <v xml:space="preserve">Menu, AllTools, Disable, Generate Number Reports...`tCTRL+F7, </v>
      </c>
      <c r="O22" s="8" t="str">
        <f>SUBSTITUTE(Table2[[#This Row],[Disable All Items]],", Disable,",", Enable,")</f>
        <v xml:space="preserve">Menu, AllTools, Enable, Generate Number Reports...`tCTRL+F7, </v>
      </c>
    </row>
    <row r="23" spans="1:15" hidden="1" x14ac:dyDescent="0.25">
      <c r="D23" s="6" t="str">
        <f>IF(Table2[[#This Row],[Menu]]="","",Table2[[#This Row],[Menu]]&amp;", ")</f>
        <v/>
      </c>
      <c r="F23" s="4" t="s">
        <v>69</v>
      </c>
      <c r="G23" s="4"/>
      <c r="H23" s="5" t="str">
        <f t="shared" si="0"/>
        <v/>
      </c>
      <c r="J23" t="str">
        <f>IF(Table2[[#This Row],[Menu]]="","",CONCATENATE(B23,D23,E23)&amp;IF(AND(F23=I23,G23=""),F23,H23&amp;I23))</f>
        <v/>
      </c>
      <c r="K23" t="str">
        <f>IF(AND(A23&lt;&gt;"",F23&lt;&gt;""),Table2[[#This Row],[Command]]&amp;Table2[[#This Row],[Menu, ]]&amp; "Disable, "&amp;IF(G23="",F23,H23),"")</f>
        <v/>
      </c>
      <c r="L23" t="str">
        <f>IF(OR(Table2[[#This Row],[Comment]]="",Table2[[#This Row],[Label Name]]=""),"",Table2[[#This Row],[Label Name]]&amp;":")</f>
        <v/>
      </c>
      <c r="M23" t="str">
        <f>IF(Table2[[#This Row],[Label Name]]="","",Table2[[#This Row],[Label Name]]&amp;":")</f>
        <v/>
      </c>
      <c r="N23" s="8" t="str">
        <f>IF(F23&lt;&gt;"",Table2[[#This Row],[Command]]&amp;Table2[[#This Row],[Menu, ]]&amp; "Disable, "&amp;IF(G23="",F23,H23),"")</f>
        <v/>
      </c>
      <c r="O23" s="8" t="str">
        <f>SUBSTITUTE(Table2[[#This Row],[Disable All Items]],", Disable,",", Enable,")</f>
        <v/>
      </c>
    </row>
    <row r="24" spans="1:15" x14ac:dyDescent="0.25">
      <c r="A24" t="s">
        <v>52</v>
      </c>
      <c r="B24" t="s">
        <v>104</v>
      </c>
      <c r="C24" t="s">
        <v>35</v>
      </c>
      <c r="D24" s="6" t="str">
        <f>IF(Table2[[#This Row],[Menu]]="","",Table2[[#This Row],[Menu]]&amp;", ")</f>
        <v xml:space="preserve">ATIEdit, </v>
      </c>
      <c r="E24" t="s">
        <v>106</v>
      </c>
      <c r="F24" s="4" t="s">
        <v>11</v>
      </c>
      <c r="G24" s="4" t="s">
        <v>189</v>
      </c>
      <c r="H24" s="5" t="str">
        <f t="shared" si="0"/>
        <v xml:space="preserve">Undo Last Inventory Change`tCTRL+ALT+SHIFT+Z, </v>
      </c>
      <c r="I24" t="s">
        <v>56</v>
      </c>
      <c r="J24" t="str">
        <f>IF(Table2[[#This Row],[Menu]]="","",CONCATENATE(B24,D24,E24)&amp;IF(AND(F24=I24,G24=""),F24,H24&amp;I24))</f>
        <v>Menu, ATIEdit, Add, Undo Last Inventory Change`tCTRL+ALT+SHIFT+Z, UndoChange</v>
      </c>
      <c r="K24" t="str">
        <f>IF(AND(A24&lt;&gt;"",F24&lt;&gt;""),Table2[[#This Row],[Command]]&amp;Table2[[#This Row],[Menu, ]]&amp; "Disable, "&amp;IF(G24="",F24,H24),"")</f>
        <v xml:space="preserve">Menu, ATIEdit, Disable, Undo Last Inventory Change`tCTRL+ALT+SHIFT+Z, </v>
      </c>
      <c r="L24" t="str">
        <f>IF(OR(Table2[[#This Row],[Comment]]="",Table2[[#This Row],[Label Name]]=""),"",Table2[[#This Row],[Label Name]]&amp;":")</f>
        <v>UndoChange:</v>
      </c>
      <c r="M24" t="str">
        <f>IF(Table2[[#This Row],[Label Name]]="","",Table2[[#This Row],[Label Name]]&amp;":")</f>
        <v>UndoChange:</v>
      </c>
      <c r="N24" s="8" t="str">
        <f>IF(F24&lt;&gt;"",Table2[[#This Row],[Command]]&amp;Table2[[#This Row],[Menu, ]]&amp; "Disable, "&amp;IF(G24="",F24,H24),"")</f>
        <v xml:space="preserve">Menu, ATIEdit, Disable, Undo Last Inventory Change`tCTRL+ALT+SHIFT+Z, </v>
      </c>
      <c r="O24" s="8" t="str">
        <f>SUBSTITUTE(Table2[[#This Row],[Disable All Items]],", Disable,",", Enable,")</f>
        <v xml:space="preserve">Menu, ATIEdit, Enable, Undo Last Inventory Change`tCTRL+ALT+SHIFT+Z, </v>
      </c>
    </row>
    <row r="25" spans="1:15" hidden="1" x14ac:dyDescent="0.25">
      <c r="A25" t="s">
        <v>52</v>
      </c>
      <c r="B25" t="s">
        <v>104</v>
      </c>
      <c r="C25" t="s">
        <v>35</v>
      </c>
      <c r="D25" s="6" t="str">
        <f>IF(Table2[[#This Row],[Menu]]="","",Table2[[#This Row],[Menu]]&amp;", ")</f>
        <v xml:space="preserve">ATIEdit, </v>
      </c>
      <c r="E25" t="s">
        <v>106</v>
      </c>
      <c r="F25" s="4" t="s">
        <v>69</v>
      </c>
      <c r="G25" s="4"/>
      <c r="H25" s="5" t="str">
        <f t="shared" si="0"/>
        <v/>
      </c>
      <c r="J25" t="str">
        <f>IF(Table2[[#This Row],[Menu]]="","",CONCATENATE(B25,D25,E25)&amp;IF(AND(F25=I25,G25=""),F25,H25&amp;I25))</f>
        <v xml:space="preserve">Menu, ATIEdit, Add, </v>
      </c>
      <c r="K25" t="str">
        <f>IF(AND(A25&lt;&gt;"",F25&lt;&gt;""),Table2[[#This Row],[Command]]&amp;Table2[[#This Row],[Menu, ]]&amp; "Disable, "&amp;IF(G25="",F25,H25),"")</f>
        <v/>
      </c>
      <c r="L25" t="str">
        <f>IF(OR(Table2[[#This Row],[Comment]]="",Table2[[#This Row],[Label Name]]=""),"",Table2[[#This Row],[Label Name]]&amp;":")</f>
        <v/>
      </c>
      <c r="M25" t="str">
        <f>IF(Table2[[#This Row],[Label Name]]="","",Table2[[#This Row],[Label Name]]&amp;":")</f>
        <v/>
      </c>
      <c r="N25" s="8" t="str">
        <f>IF(F25&lt;&gt;"",Table2[[#This Row],[Command]]&amp;Table2[[#This Row],[Menu, ]]&amp; "Disable, "&amp;IF(G25="",F25,H25),"")</f>
        <v/>
      </c>
      <c r="O25" s="8" t="str">
        <f>SUBSTITUTE(Table2[[#This Row],[Disable All Items]],", Disable,",", Enable,")</f>
        <v/>
      </c>
    </row>
    <row r="26" spans="1:15" hidden="1" x14ac:dyDescent="0.25">
      <c r="B26" t="s">
        <v>104</v>
      </c>
      <c r="C26" t="s">
        <v>35</v>
      </c>
      <c r="D26" s="6" t="str">
        <f>IF(Table2[[#This Row],[Menu]]="","",Table2[[#This Row],[Menu]]&amp;", ")</f>
        <v xml:space="preserve">ATIEdit, </v>
      </c>
      <c r="E26" t="s">
        <v>106</v>
      </c>
      <c r="F26" s="4" t="s">
        <v>7</v>
      </c>
      <c r="G26" s="4" t="s">
        <v>167</v>
      </c>
      <c r="H26" s="5" t="str">
        <f t="shared" si="0"/>
        <v xml:space="preserve">Undo Last Queue Addition`tCTRL+Z, </v>
      </c>
      <c r="I26" t="s">
        <v>53</v>
      </c>
      <c r="J26" t="str">
        <f>IF(Table2[[#This Row],[Menu]]="","",CONCATENATE(B26,D26,E26)&amp;IF(AND(F26=I26,G26=""),F26,H26&amp;I26))</f>
        <v>Menu, ATIEdit, Add, Undo Last Queue Addition`tCTRL+Z, undo</v>
      </c>
      <c r="K26" t="str">
        <f>IF(AND(A26&lt;&gt;"",F26&lt;&gt;""),Table2[[#This Row],[Command]]&amp;Table2[[#This Row],[Menu, ]]&amp; "Disable, "&amp;IF(G26="",F26,H26),"")</f>
        <v/>
      </c>
      <c r="L26" t="str">
        <f>IF(OR(Table2[[#This Row],[Comment]]="",Table2[[#This Row],[Label Name]]=""),"",Table2[[#This Row],[Label Name]]&amp;":")</f>
        <v/>
      </c>
      <c r="M26" t="str">
        <f>IF(Table2[[#This Row],[Label Name]]="","",Table2[[#This Row],[Label Name]]&amp;":")</f>
        <v>undo:</v>
      </c>
      <c r="N26" s="8" t="str">
        <f>IF(F26&lt;&gt;"",Table2[[#This Row],[Command]]&amp;Table2[[#This Row],[Menu, ]]&amp; "Disable, "&amp;IF(G26="",F26,H26),"")</f>
        <v xml:space="preserve">Menu, ATIEdit, Disable, Undo Last Queue Addition`tCTRL+Z, </v>
      </c>
      <c r="O26" s="8" t="str">
        <f>SUBSTITUTE(Table2[[#This Row],[Disable All Items]],", Disable,",", Enable,")</f>
        <v xml:space="preserve">Menu, ATIEdit, Enable, Undo Last Queue Addition`tCTRL+Z, </v>
      </c>
    </row>
    <row r="27" spans="1:15" hidden="1" x14ac:dyDescent="0.25">
      <c r="B27" t="s">
        <v>104</v>
      </c>
      <c r="C27" t="s">
        <v>35</v>
      </c>
      <c r="D27" s="6" t="str">
        <f>IF(Table2[[#This Row],[Menu]]="","",Table2[[#This Row],[Menu]]&amp;", ")</f>
        <v xml:space="preserve">ATIEdit, </v>
      </c>
      <c r="E27" t="s">
        <v>106</v>
      </c>
      <c r="F27" s="4" t="s">
        <v>6</v>
      </c>
      <c r="G27" s="4"/>
      <c r="H27" s="5" t="str">
        <f t="shared" si="0"/>
        <v xml:space="preserve">Clear Queue, </v>
      </c>
      <c r="I27" t="s">
        <v>54</v>
      </c>
      <c r="J27" t="str">
        <f>IF(Table2[[#This Row],[Menu]]="","",CONCATENATE(B27,D27,E27)&amp;IF(AND(F27=I27,G27=""),F27,H27&amp;I27))</f>
        <v>Menu, ATIEdit, Add, Clear Queue, clear</v>
      </c>
      <c r="K27" t="str">
        <f>IF(AND(A27&lt;&gt;"",F27&lt;&gt;""),Table2[[#This Row],[Command]]&amp;Table2[[#This Row],[Menu, ]]&amp; "Disable, "&amp;IF(G27="",F27,H27),"")</f>
        <v/>
      </c>
      <c r="L27" t="str">
        <f>IF(OR(Table2[[#This Row],[Comment]]="",Table2[[#This Row],[Label Name]]=""),"",Table2[[#This Row],[Label Name]]&amp;":")</f>
        <v/>
      </c>
      <c r="M27" t="str">
        <f>IF(Table2[[#This Row],[Label Name]]="","",Table2[[#This Row],[Label Name]]&amp;":")</f>
        <v>clear:</v>
      </c>
      <c r="N27" s="8" t="str">
        <f>IF(F27&lt;&gt;"",Table2[[#This Row],[Command]]&amp;Table2[[#This Row],[Menu, ]]&amp; "Disable, "&amp;IF(G27="",F27,H27),"")</f>
        <v>Menu, ATIEdit, Disable, Clear Queue</v>
      </c>
      <c r="O27" s="8" t="str">
        <f>SUBSTITUTE(Table2[[#This Row],[Disable All Items]],", Disable,",", Enable,")</f>
        <v>Menu, ATIEdit, Enable, Clear Queue</v>
      </c>
    </row>
    <row r="28" spans="1:15" hidden="1" x14ac:dyDescent="0.25">
      <c r="D28" s="7" t="str">
        <f>IF(Table2[[#This Row],[Menu]]="","",Table2[[#This Row],[Menu]]&amp;", ")</f>
        <v/>
      </c>
      <c r="F28" s="4"/>
      <c r="G28" s="4"/>
      <c r="H28" s="5" t="str">
        <f t="shared" si="0"/>
        <v/>
      </c>
      <c r="J28" s="8" t="str">
        <f>IF(Table2[[#This Row],[Menu]]="","",CONCATENATE(B28,D28,E28)&amp;IF(AND(F28=I28,G28=""),F28,H28&amp;I28))</f>
        <v/>
      </c>
      <c r="K28" t="str">
        <f>IF(AND(A28&lt;&gt;"",F28&lt;&gt;""),Table2[[#This Row],[Command]]&amp;Table2[[#This Row],[Menu, ]]&amp; "Disable, "&amp;IF(G28="",F28,H28),"")</f>
        <v/>
      </c>
      <c r="L28" s="8" t="str">
        <f>IF(OR(Table2[[#This Row],[Comment]]="",Table2[[#This Row],[Label Name]]=""),"",Table2[[#This Row],[Label Name]]&amp;":")</f>
        <v/>
      </c>
      <c r="M28" s="8" t="str">
        <f>IF(Table2[[#This Row],[Label Name]]="","",Table2[[#This Row],[Label Name]]&amp;":")</f>
        <v/>
      </c>
      <c r="N28" s="8" t="str">
        <f>IF(F28&lt;&gt;"",Table2[[#This Row],[Command]]&amp;Table2[[#This Row],[Menu, ]]&amp; "Disable, "&amp;IF(G28="",F28,H28),"")</f>
        <v/>
      </c>
      <c r="O28" s="8" t="str">
        <f>SUBSTITUTE(Table2[[#This Row],[Disable All Items]],", Disable,",", Enable,")</f>
        <v/>
      </c>
    </row>
    <row r="29" spans="1:15" hidden="1" x14ac:dyDescent="0.25">
      <c r="B29" t="s">
        <v>104</v>
      </c>
      <c r="C29" t="s">
        <v>173</v>
      </c>
      <c r="D29" s="7" t="str">
        <f>IF(Table2[[#This Row],[Menu]]="","",Table2[[#This Row],[Menu]]&amp;", ")</f>
        <v xml:space="preserve">ATIAdd, </v>
      </c>
      <c r="E29" t="s">
        <v>106</v>
      </c>
      <c r="F29" s="4" t="s">
        <v>21</v>
      </c>
      <c r="G29" s="4" t="s">
        <v>180</v>
      </c>
      <c r="H29" s="5" t="str">
        <f t="shared" si="0"/>
        <v xml:space="preserve">Register Item Code...`tCTRL+F2, </v>
      </c>
      <c r="I29" t="s">
        <v>42</v>
      </c>
      <c r="J29" s="8" t="str">
        <f>IF(Table2[[#This Row],[Menu]]="","",CONCATENATE(B29,D29,E29)&amp;IF(AND(F29=I29,G29=""),F29,H29&amp;I29))</f>
        <v>Menu, ATIAdd, Add, Register Item Code...`tCTRL+F2, RegisterItem</v>
      </c>
      <c r="K29" t="str">
        <f>IF(AND(A29&lt;&gt;"",F29&lt;&gt;""),Table2[[#This Row],[Command]]&amp;Table2[[#This Row],[Menu, ]]&amp; "Disable, "&amp;IF(G29="",F29,H29),"")</f>
        <v/>
      </c>
      <c r="L29" s="8" t="str">
        <f>IF(OR(Table2[[#This Row],[Comment]]="",Table2[[#This Row],[Label Name]]=""),"",Table2[[#This Row],[Label Name]]&amp;":")</f>
        <v/>
      </c>
      <c r="M29" s="8" t="str">
        <f>IF(Table2[[#This Row],[Label Name]]="","",Table2[[#This Row],[Label Name]]&amp;":")</f>
        <v>RegisterItem:</v>
      </c>
      <c r="N29" s="8" t="str">
        <f>IF(F29&lt;&gt;"",Table2[[#This Row],[Command]]&amp;Table2[[#This Row],[Menu, ]]&amp; "Disable, "&amp;IF(G29="",F29,H29),"")</f>
        <v xml:space="preserve">Menu, ATIAdd, Disable, Register Item Code...`tCTRL+F2, </v>
      </c>
      <c r="O29" s="8" t="str">
        <f>SUBSTITUTE(Table2[[#This Row],[Disable All Items]],", Disable,",", Enable,")</f>
        <v xml:space="preserve">Menu, ATIAdd, Enable, Register Item Code...`tCTRL+F2, </v>
      </c>
    </row>
    <row r="30" spans="1:15" hidden="1" x14ac:dyDescent="0.25">
      <c r="B30" t="s">
        <v>104</v>
      </c>
      <c r="C30" t="s">
        <v>173</v>
      </c>
      <c r="D30" s="7" t="str">
        <f>IF(Table2[[#This Row],[Menu]]="","",Table2[[#This Row],[Menu]]&amp;", ")</f>
        <v xml:space="preserve">ATIAdd, </v>
      </c>
      <c r="E30" t="s">
        <v>106</v>
      </c>
      <c r="F30" s="4"/>
      <c r="G30" s="4"/>
      <c r="H30" s="5" t="str">
        <f t="shared" si="0"/>
        <v/>
      </c>
      <c r="I30" s="4"/>
      <c r="J30" s="8" t="str">
        <f>IF(Table2[[#This Row],[Menu]]="","",CONCATENATE(B30,D30,E30)&amp;IF(AND(F30=I30,G30=""),F30,H30&amp;I30))</f>
        <v xml:space="preserve">Menu, ATIAdd, Add, </v>
      </c>
      <c r="K30" t="str">
        <f>IF(AND(A30&lt;&gt;"",F30&lt;&gt;""),Table2[[#This Row],[Command]]&amp;Table2[[#This Row],[Menu, ]]&amp; "Disable, "&amp;IF(G30="",F30,H30),"")</f>
        <v/>
      </c>
      <c r="L30" s="8" t="str">
        <f>IF(OR(Table2[[#This Row],[Comment]]="",Table2[[#This Row],[Label Name]]=""),"",Table2[[#This Row],[Label Name]]&amp;":")</f>
        <v/>
      </c>
      <c r="M30" s="8" t="str">
        <f>IF(Table2[[#This Row],[Label Name]]="","",Table2[[#This Row],[Label Name]]&amp;":")</f>
        <v/>
      </c>
      <c r="N30" s="8" t="str">
        <f>IF(F30&lt;&gt;"",Table2[[#This Row],[Command]]&amp;Table2[[#This Row],[Menu, ]]&amp; "Disable, "&amp;IF(G30="",F30,H30),"")</f>
        <v/>
      </c>
      <c r="O30" s="8" t="str">
        <f>SUBSTITUTE(Table2[[#This Row],[Disable All Items]],", Disable,",", Enable,")</f>
        <v/>
      </c>
    </row>
    <row r="31" spans="1:15" hidden="1" x14ac:dyDescent="0.25">
      <c r="B31" t="s">
        <v>104</v>
      </c>
      <c r="C31" t="s">
        <v>173</v>
      </c>
      <c r="D31" s="7" t="str">
        <f>IF(Table2[[#This Row],[Menu]]="","",Table2[[#This Row],[Menu]]&amp;", ")</f>
        <v xml:space="preserve">ATIAdd, </v>
      </c>
      <c r="E31" t="s">
        <v>106</v>
      </c>
      <c r="F31" s="4" t="s">
        <v>175</v>
      </c>
      <c r="G31" s="4" t="s">
        <v>181</v>
      </c>
      <c r="H31" s="5" t="str">
        <f t="shared" si="0"/>
        <v xml:space="preserve">Add Item Without Serial Number`tCTRL+F3, </v>
      </c>
      <c r="I31" s="4" t="s">
        <v>174</v>
      </c>
      <c r="J31" s="8" t="str">
        <f>IF(Table2[[#This Row],[Menu]]="","",CONCATENATE(B31,D31,E31)&amp;IF(AND(F31=I31,G31=""),F31,H31&amp;I31))</f>
        <v>Menu, ATIAdd, Add, Add Item Without Serial Number`tCTRL+F3, NoSNAddGui</v>
      </c>
      <c r="K31" t="str">
        <f>IF(AND(A31&lt;&gt;"",F31&lt;&gt;""),Table2[[#This Row],[Command]]&amp;Table2[[#This Row],[Menu, ]]&amp; "Disable, "&amp;IF(G31="",F31,H31),"")</f>
        <v/>
      </c>
      <c r="L31" s="8" t="str">
        <f>IF(OR(Table2[[#This Row],[Comment]]="",Table2[[#This Row],[Label Name]]=""),"",Table2[[#This Row],[Label Name]]&amp;":")</f>
        <v/>
      </c>
      <c r="M31" s="8" t="str">
        <f>IF(Table2[[#This Row],[Label Name]]="","",Table2[[#This Row],[Label Name]]&amp;":")</f>
        <v>NoSNAddGui:</v>
      </c>
      <c r="N31" s="8" t="str">
        <f>IF(F31&lt;&gt;"",Table2[[#This Row],[Command]]&amp;Table2[[#This Row],[Menu, ]]&amp; "Disable, "&amp;IF(G31="",F31,H31),"")</f>
        <v xml:space="preserve">Menu, ATIAdd, Disable, Add Item Without Serial Number`tCTRL+F3, </v>
      </c>
      <c r="O31" s="8" t="str">
        <f>SUBSTITUTE(Table2[[#This Row],[Disable All Items]],", Disable,",", Enable,")</f>
        <v xml:space="preserve">Menu, ATIAdd, Enable, Add Item Without Serial Number`tCTRL+F3, </v>
      </c>
    </row>
    <row r="32" spans="1:15" hidden="1" x14ac:dyDescent="0.25">
      <c r="B32" t="s">
        <v>104</v>
      </c>
      <c r="C32" t="s">
        <v>173</v>
      </c>
      <c r="D32" s="7" t="str">
        <f>IF(Table2[[#This Row],[Menu]]="","",Table2[[#This Row],[Menu]]&amp;", ")</f>
        <v xml:space="preserve">ATIAdd, </v>
      </c>
      <c r="E32" t="s">
        <v>106</v>
      </c>
      <c r="F32" s="4" t="s">
        <v>177</v>
      </c>
      <c r="G32" s="4" t="s">
        <v>182</v>
      </c>
      <c r="H32" s="5" t="str">
        <f t="shared" si="0"/>
        <v xml:space="preserve">Add Issuable Location`tCTRL+F4, </v>
      </c>
      <c r="I32" s="4" t="s">
        <v>176</v>
      </c>
      <c r="J32" s="8" t="str">
        <f>IF(Table2[[#This Row],[Menu]]="","",CONCATENATE(B32,D32,E32)&amp;IF(AND(F32=I32,G32=""),F32,H32&amp;I32))</f>
        <v>Menu, ATIAdd, Add, Add Issuable Location`tCTRL+F4, AddIL</v>
      </c>
      <c r="K32" t="str">
        <f>IF(AND(A32&lt;&gt;"",F32&lt;&gt;""),Table2[[#This Row],[Command]]&amp;Table2[[#This Row],[Menu, ]]&amp; "Disable, "&amp;IF(G32="",F32,H32),"")</f>
        <v/>
      </c>
      <c r="L32" s="8" t="str">
        <f>IF(OR(Table2[[#This Row],[Comment]]="",Table2[[#This Row],[Label Name]]=""),"",Table2[[#This Row],[Label Name]]&amp;":")</f>
        <v/>
      </c>
      <c r="M32" s="8" t="str">
        <f>IF(Table2[[#This Row],[Label Name]]="","",Table2[[#This Row],[Label Name]]&amp;":")</f>
        <v>AddIL:</v>
      </c>
      <c r="N32" s="8" t="str">
        <f>IF(F32&lt;&gt;"",Table2[[#This Row],[Command]]&amp;Table2[[#This Row],[Menu, ]]&amp; "Disable, "&amp;IF(G32="",F32,H32),"")</f>
        <v xml:space="preserve">Menu, ATIAdd, Disable, Add Issuable Location`tCTRL+F4, </v>
      </c>
      <c r="O32" s="8" t="str">
        <f>SUBSTITUTE(Table2[[#This Row],[Disable All Items]],", Disable,",", Enable,")</f>
        <v xml:space="preserve">Menu, ATIAdd, Enable, Add Issuable Location`tCTRL+F4, </v>
      </c>
    </row>
    <row r="33" spans="1:15" hidden="1" x14ac:dyDescent="0.25">
      <c r="D33" s="6" t="str">
        <f>IF(Table2[[#This Row],[Menu]]="","",Table2[[#This Row],[Menu]]&amp;", ")</f>
        <v/>
      </c>
      <c r="F33" s="4" t="s">
        <v>69</v>
      </c>
      <c r="G33" s="4"/>
      <c r="H33" s="5" t="str">
        <f t="shared" si="0"/>
        <v/>
      </c>
      <c r="J33" t="str">
        <f>IF(Table2[[#This Row],[Menu]]="","",CONCATENATE(B33,D33,E33)&amp;IF(AND(F33=I33,G33=""),F33,H33&amp;I33))</f>
        <v/>
      </c>
      <c r="K33" t="str">
        <f>IF(AND(A33&lt;&gt;"",F33&lt;&gt;""),Table2[[#This Row],[Command]]&amp;Table2[[#This Row],[Menu, ]]&amp; "Disable, "&amp;IF(G33="",F33,H33),"")</f>
        <v/>
      </c>
      <c r="L33" t="str">
        <f>IF(OR(Table2[[#This Row],[Comment]]="",Table2[[#This Row],[Label Name]]=""),"",Table2[[#This Row],[Label Name]]&amp;":")</f>
        <v/>
      </c>
      <c r="M33" t="str">
        <f>IF(Table2[[#This Row],[Label Name]]="","",Table2[[#This Row],[Label Name]]&amp;":")</f>
        <v/>
      </c>
      <c r="N33" s="8" t="str">
        <f>IF(F33&lt;&gt;"",Table2[[#This Row],[Command]]&amp;Table2[[#This Row],[Menu, ]]&amp; "Disable, "&amp;IF(G33="",F33,H33),"")</f>
        <v/>
      </c>
      <c r="O33" s="8" t="str">
        <f>SUBSTITUTE(Table2[[#This Row],[Disable All Items]],", Disable,",", Enable,")</f>
        <v/>
      </c>
    </row>
    <row r="34" spans="1:15" x14ac:dyDescent="0.25">
      <c r="A34" t="s">
        <v>52</v>
      </c>
      <c r="B34" t="s">
        <v>104</v>
      </c>
      <c r="C34" t="s">
        <v>36</v>
      </c>
      <c r="D34" s="6" t="str">
        <f>IF(Table2[[#This Row],[Menu]]="","",Table2[[#This Row],[Menu]]&amp;", ")</f>
        <v xml:space="preserve">FIEdit, </v>
      </c>
      <c r="E34" t="s">
        <v>106</v>
      </c>
      <c r="F34" s="4" t="s">
        <v>11</v>
      </c>
      <c r="G34" s="4" t="s">
        <v>189</v>
      </c>
      <c r="H34" s="5" t="str">
        <f t="shared" si="0"/>
        <v xml:space="preserve">Undo Last Inventory Change`tCTRL+ALT+SHIFT+Z, </v>
      </c>
      <c r="I34" t="s">
        <v>56</v>
      </c>
      <c r="J34" t="str">
        <f>IF(Table2[[#This Row],[Menu]]="","",CONCATENATE(B34,D34,E34)&amp;IF(AND(F34=I34,G34=""),F34,H34&amp;I34))</f>
        <v>Menu, FIEdit, Add, Undo Last Inventory Change`tCTRL+ALT+SHIFT+Z, UndoChange</v>
      </c>
      <c r="K34" t="str">
        <f>IF(AND(A34&lt;&gt;"",F34&lt;&gt;""),Table2[[#This Row],[Command]]&amp;Table2[[#This Row],[Menu, ]]&amp; "Disable, "&amp;IF(G34="",F34,H34),"")</f>
        <v xml:space="preserve">Menu, FIEdit, Disable, Undo Last Inventory Change`tCTRL+ALT+SHIFT+Z, </v>
      </c>
      <c r="L34" t="str">
        <f>IF(OR(Table2[[#This Row],[Comment]]="",Table2[[#This Row],[Label Name]]=""),"",Table2[[#This Row],[Label Name]]&amp;":")</f>
        <v>UndoChange:</v>
      </c>
      <c r="M34" t="str">
        <f>IF(Table2[[#This Row],[Label Name]]="","",Table2[[#This Row],[Label Name]]&amp;":")</f>
        <v>UndoChange:</v>
      </c>
      <c r="N34" s="8" t="str">
        <f>IF(F34&lt;&gt;"",Table2[[#This Row],[Command]]&amp;Table2[[#This Row],[Menu, ]]&amp; "Disable, "&amp;IF(G34="",F34,H34),"")</f>
        <v xml:space="preserve">Menu, FIEdit, Disable, Undo Last Inventory Change`tCTRL+ALT+SHIFT+Z, </v>
      </c>
      <c r="O34" s="8" t="str">
        <f>SUBSTITUTE(Table2[[#This Row],[Disable All Items]],", Disable,",", Enable,")</f>
        <v xml:space="preserve">Menu, FIEdit, Enable, Undo Last Inventory Change`tCTRL+ALT+SHIFT+Z, </v>
      </c>
    </row>
    <row r="35" spans="1:15" hidden="1" x14ac:dyDescent="0.25">
      <c r="A35" t="s">
        <v>52</v>
      </c>
      <c r="B35" t="s">
        <v>104</v>
      </c>
      <c r="C35" t="s">
        <v>36</v>
      </c>
      <c r="D35" s="6" t="str">
        <f>IF(Table2[[#This Row],[Menu]]="","",Table2[[#This Row],[Menu]]&amp;", ")</f>
        <v xml:space="preserve">FIEdit, </v>
      </c>
      <c r="E35" t="s">
        <v>106</v>
      </c>
      <c r="F35" s="4" t="s">
        <v>69</v>
      </c>
      <c r="G35" s="4"/>
      <c r="H35" s="5" t="str">
        <f t="shared" si="0"/>
        <v/>
      </c>
      <c r="J35" t="str">
        <f>IF(Table2[[#This Row],[Menu]]="","",CONCATENATE(B35,D35,E35)&amp;IF(AND(F35=I35,G35=""),F35,H35&amp;I35))</f>
        <v xml:space="preserve">Menu, FIEdit, Add, </v>
      </c>
      <c r="K35" t="str">
        <f>IF(AND(A35&lt;&gt;"",F35&lt;&gt;""),Table2[[#This Row],[Command]]&amp;Table2[[#This Row],[Menu, ]]&amp; "Disable, "&amp;IF(G35="",F35,H35),"")</f>
        <v/>
      </c>
      <c r="L35" t="str">
        <f>IF(OR(Table2[[#This Row],[Comment]]="",Table2[[#This Row],[Label Name]]=""),"",Table2[[#This Row],[Label Name]]&amp;":")</f>
        <v/>
      </c>
      <c r="M35" t="str">
        <f>IF(Table2[[#This Row],[Label Name]]="","",Table2[[#This Row],[Label Name]]&amp;":")</f>
        <v/>
      </c>
      <c r="N35" s="8" t="str">
        <f>IF(F35&lt;&gt;"",Table2[[#This Row],[Command]]&amp;Table2[[#This Row],[Menu, ]]&amp; "Disable, "&amp;IF(G35="",F35,H35),"")</f>
        <v/>
      </c>
      <c r="O35" s="8" t="str">
        <f>SUBSTITUTE(Table2[[#This Row],[Disable All Items]],", Disable,",", Enable,")</f>
        <v/>
      </c>
    </row>
    <row r="36" spans="1:15" hidden="1" x14ac:dyDescent="0.25">
      <c r="B36" t="s">
        <v>104</v>
      </c>
      <c r="C36" t="s">
        <v>36</v>
      </c>
      <c r="D36" s="6" t="str">
        <f>IF(Table2[[#This Row],[Menu]]="","",Table2[[#This Row],[Menu]]&amp;", ")</f>
        <v xml:space="preserve">FIEdit, </v>
      </c>
      <c r="E36" t="s">
        <v>106</v>
      </c>
      <c r="F36" s="4" t="s">
        <v>12</v>
      </c>
      <c r="G36" s="4"/>
      <c r="H36" s="5" t="str">
        <f t="shared" si="0"/>
        <v xml:space="preserve">Make Changes, </v>
      </c>
      <c r="I36" t="s">
        <v>57</v>
      </c>
      <c r="J36" t="str">
        <f>IF(Table2[[#This Row],[Menu]]="","",CONCATENATE(B36,D36,E36)&amp;IF(AND(F36=I36,G36=""),F36,H36&amp;I36))</f>
        <v>Menu, FIEdit, Add, Make Changes, MakeChanges</v>
      </c>
      <c r="K36" t="str">
        <f>IF(AND(A36&lt;&gt;"",F36&lt;&gt;""),Table2[[#This Row],[Command]]&amp;Table2[[#This Row],[Menu, ]]&amp; "Disable, "&amp;IF(G36="",F36,H36),"")</f>
        <v/>
      </c>
      <c r="L36" t="str">
        <f>IF(OR(Table2[[#This Row],[Comment]]="",Table2[[#This Row],[Label Name]]=""),"",Table2[[#This Row],[Label Name]]&amp;":")</f>
        <v/>
      </c>
      <c r="M36" t="str">
        <f>IF(Table2[[#This Row],[Label Name]]="","",Table2[[#This Row],[Label Name]]&amp;":")</f>
        <v>MakeChanges:</v>
      </c>
      <c r="N36" s="8" t="str">
        <f>IF(F36&lt;&gt;"",Table2[[#This Row],[Command]]&amp;Table2[[#This Row],[Menu, ]]&amp; "Disable, "&amp;IF(G36="",F36,H36),"")</f>
        <v>Menu, FIEdit, Disable, Make Changes</v>
      </c>
      <c r="O36" s="8" t="str">
        <f>SUBSTITUTE(Table2[[#This Row],[Disable All Items]],", Disable,",", Enable,")</f>
        <v>Menu, FIEdit, Enable, Make Changes</v>
      </c>
    </row>
    <row r="37" spans="1:15" hidden="1" x14ac:dyDescent="0.25">
      <c r="B37" t="s">
        <v>104</v>
      </c>
      <c r="C37" t="s">
        <v>36</v>
      </c>
      <c r="D37" s="6" t="str">
        <f>IF(Table2[[#This Row],[Menu]]="","",Table2[[#This Row],[Menu]]&amp;", ")</f>
        <v xml:space="preserve">FIEdit, </v>
      </c>
      <c r="E37" t="s">
        <v>106</v>
      </c>
      <c r="F37" s="4" t="s">
        <v>61</v>
      </c>
      <c r="G37" s="4"/>
      <c r="H37" s="5" t="str">
        <f t="shared" ref="H37:H54" si="1">IF(F37="","",IF(G37="",F37&amp;", ",F37&amp;"`t"&amp;SUBSTITUTE(SUBSTITUTE(SUBSTITUTE(G37,"+","SHIFT+"),"!","ALT+"),"^","CTRL+")&amp;", "))</f>
        <v xml:space="preserve">Apply Changes, </v>
      </c>
      <c r="I37" t="s">
        <v>63</v>
      </c>
      <c r="J37" t="str">
        <f>IF(Table2[[#This Row],[Menu]]="","",CONCATENATE(B37,D37,E37)&amp;IF(AND(F37=I37,G37=""),F37,H37&amp;I37))</f>
        <v>Menu, FIEdit, Add, Apply Changes, ApplyChanges</v>
      </c>
      <c r="K37" t="str">
        <f>IF(AND(A37&lt;&gt;"",F37&lt;&gt;""),Table2[[#This Row],[Command]]&amp;Table2[[#This Row],[Menu, ]]&amp; "Disable, "&amp;IF(G37="",F37,H37),"")</f>
        <v/>
      </c>
      <c r="L37" t="str">
        <f>IF(OR(Table2[[#This Row],[Comment]]="",Table2[[#This Row],[Label Name]]=""),"",Table2[[#This Row],[Label Name]]&amp;":")</f>
        <v/>
      </c>
      <c r="M37" t="str">
        <f>IF(Table2[[#This Row],[Label Name]]="","",Table2[[#This Row],[Label Name]]&amp;":")</f>
        <v>ApplyChanges:</v>
      </c>
      <c r="N37" s="8" t="str">
        <f>IF(F37&lt;&gt;"",Table2[[#This Row],[Command]]&amp;Table2[[#This Row],[Menu, ]]&amp; "Disable, "&amp;IF(G37="",F37,H37),"")</f>
        <v>Menu, FIEdit, Disable, Apply Changes</v>
      </c>
      <c r="O37" s="8" t="str">
        <f>SUBSTITUTE(Table2[[#This Row],[Disable All Items]],", Disable,",", Enable,")</f>
        <v>Menu, FIEdit, Enable, Apply Changes</v>
      </c>
    </row>
    <row r="38" spans="1:15" hidden="1" x14ac:dyDescent="0.25">
      <c r="B38" t="s">
        <v>104</v>
      </c>
      <c r="C38" t="s">
        <v>36</v>
      </c>
      <c r="D38" s="6" t="str">
        <f>IF(Table2[[#This Row],[Menu]]="","",Table2[[#This Row],[Menu]]&amp;", ")</f>
        <v xml:space="preserve">FIEdit, </v>
      </c>
      <c r="E38" t="s">
        <v>106</v>
      </c>
      <c r="F38" s="4" t="s">
        <v>62</v>
      </c>
      <c r="G38" s="4" t="s">
        <v>168</v>
      </c>
      <c r="H38" s="5" t="str">
        <f t="shared" si="1"/>
        <v xml:space="preserve">Cancel Making Changes`tEsc, </v>
      </c>
      <c r="I38" t="s">
        <v>64</v>
      </c>
      <c r="J38" t="str">
        <f>IF(Table2[[#This Row],[Menu]]="","",CONCATENATE(B38,D38,E38)&amp;IF(AND(F38=I38,G38=""),F38,H38&amp;I38))</f>
        <v>Menu, FIEdit, Add, Cancel Making Changes`tEsc, CancelChanges</v>
      </c>
      <c r="K38" t="str">
        <f>IF(AND(A38&lt;&gt;"",F38&lt;&gt;""),Table2[[#This Row],[Command]]&amp;Table2[[#This Row],[Menu, ]]&amp; "Disable, "&amp;IF(G38="",F38,H38),"")</f>
        <v/>
      </c>
      <c r="L38" t="str">
        <f>IF(OR(Table2[[#This Row],[Comment]]="",Table2[[#This Row],[Label Name]]=""),"",Table2[[#This Row],[Label Name]]&amp;":")</f>
        <v/>
      </c>
      <c r="M38" t="str">
        <f>IF(Table2[[#This Row],[Label Name]]="","",Table2[[#This Row],[Label Name]]&amp;":")</f>
        <v>CancelChanges:</v>
      </c>
      <c r="N38" s="8" t="str">
        <f>IF(F38&lt;&gt;"",Table2[[#This Row],[Command]]&amp;Table2[[#This Row],[Menu, ]]&amp; "Disable, "&amp;IF(G38="",F38,H38),"")</f>
        <v xml:space="preserve">Menu, FIEdit, Disable, Cancel Making Changes`tEsc, </v>
      </c>
      <c r="O38" s="8" t="str">
        <f>SUBSTITUTE(Table2[[#This Row],[Disable All Items]],", Disable,",", Enable,")</f>
        <v xml:space="preserve">Menu, FIEdit, Enable, Cancel Making Changes`tEsc, </v>
      </c>
    </row>
    <row r="39" spans="1:15" hidden="1" x14ac:dyDescent="0.25">
      <c r="D39" s="7" t="str">
        <f>IF(Table2[[#This Row],[Menu]]="","",Table2[[#This Row],[Menu]]&amp;", ")</f>
        <v/>
      </c>
      <c r="F39" s="4"/>
      <c r="G39" s="4"/>
      <c r="H39" s="5" t="str">
        <f t="shared" si="1"/>
        <v/>
      </c>
      <c r="J39" s="8" t="str">
        <f>IF(Table2[[#This Row],[Menu]]="","",CONCATENATE(B39,D39,E39)&amp;IF(AND(F39=I39,G39=""),F39,H39&amp;I39))</f>
        <v/>
      </c>
      <c r="K39" t="str">
        <f>IF(AND(A39&lt;&gt;"",F39&lt;&gt;""),Table2[[#This Row],[Command]]&amp;Table2[[#This Row],[Menu, ]]&amp; "Disable, "&amp;IF(G39="",F39,H39),"")</f>
        <v/>
      </c>
      <c r="L39" s="8" t="str">
        <f>IF(OR(Table2[[#This Row],[Comment]]="",Table2[[#This Row],[Label Name]]=""),"",Table2[[#This Row],[Label Name]]&amp;":")</f>
        <v/>
      </c>
      <c r="M39" s="8" t="str">
        <f>IF(Table2[[#This Row],[Label Name]]="","",Table2[[#This Row],[Label Name]]&amp;":")</f>
        <v/>
      </c>
      <c r="N39" s="8" t="str">
        <f>IF(F39&lt;&gt;"",Table2[[#This Row],[Command]]&amp;Table2[[#This Row],[Menu, ]]&amp; "Disable, "&amp;IF(G39="",F39,H39),"")</f>
        <v/>
      </c>
      <c r="O39" s="8" t="str">
        <f>SUBSTITUTE(Table2[[#This Row],[Disable All Items]],", Disable,",", Enable,")</f>
        <v/>
      </c>
    </row>
    <row r="40" spans="1:15" x14ac:dyDescent="0.25">
      <c r="A40" t="s">
        <v>52</v>
      </c>
      <c r="B40" t="s">
        <v>104</v>
      </c>
      <c r="C40" t="s">
        <v>37</v>
      </c>
      <c r="D40" s="6" t="str">
        <f>IF(Table2[[#This Row],[Menu]]="","",Table2[[#This Row],[Menu]]&amp;", ")</f>
        <v xml:space="preserve">OHIEdit, </v>
      </c>
      <c r="E40" t="s">
        <v>106</v>
      </c>
      <c r="F40" s="4" t="s">
        <v>11</v>
      </c>
      <c r="G40" s="4" t="s">
        <v>189</v>
      </c>
      <c r="H40" s="5" t="str">
        <f t="shared" si="1"/>
        <v xml:space="preserve">Undo Last Inventory Change`tCTRL+ALT+SHIFT+Z, </v>
      </c>
      <c r="I40" t="s">
        <v>56</v>
      </c>
      <c r="J40" t="str">
        <f>IF(Table2[[#This Row],[Menu]]="","",CONCATENATE(B40,D40,E40)&amp;IF(AND(F40=I40,G40=""),F40,H40&amp;I40))</f>
        <v>Menu, OHIEdit, Add, Undo Last Inventory Change`tCTRL+ALT+SHIFT+Z, UndoChange</v>
      </c>
      <c r="K40" t="str">
        <f>IF(AND(A40&lt;&gt;"",F40&lt;&gt;""),Table2[[#This Row],[Command]]&amp;Table2[[#This Row],[Menu, ]]&amp; "Disable, "&amp;IF(G40="",F40,H40),"")</f>
        <v xml:space="preserve">Menu, OHIEdit, Disable, Undo Last Inventory Change`tCTRL+ALT+SHIFT+Z, </v>
      </c>
      <c r="L40" t="str">
        <f>IF(OR(Table2[[#This Row],[Comment]]="",Table2[[#This Row],[Label Name]]=""),"",Table2[[#This Row],[Label Name]]&amp;":")</f>
        <v>UndoChange:</v>
      </c>
      <c r="M40" t="str">
        <f>IF(Table2[[#This Row],[Label Name]]="","",Table2[[#This Row],[Label Name]]&amp;":")</f>
        <v>UndoChange:</v>
      </c>
      <c r="N40" s="8" t="str">
        <f>IF(F40&lt;&gt;"",Table2[[#This Row],[Command]]&amp;Table2[[#This Row],[Menu, ]]&amp; "Disable, "&amp;IF(G40="",F40,H40),"")</f>
        <v xml:space="preserve">Menu, OHIEdit, Disable, Undo Last Inventory Change`tCTRL+ALT+SHIFT+Z, </v>
      </c>
      <c r="O40" s="8" t="str">
        <f>SUBSTITUTE(Table2[[#This Row],[Disable All Items]],", Disable,",", Enable,")</f>
        <v xml:space="preserve">Menu, OHIEdit, Enable, Undo Last Inventory Change`tCTRL+ALT+SHIFT+Z, </v>
      </c>
    </row>
    <row r="41" spans="1:15" hidden="1" x14ac:dyDescent="0.25">
      <c r="A41" t="s">
        <v>52</v>
      </c>
      <c r="B41" t="s">
        <v>104</v>
      </c>
      <c r="C41" t="s">
        <v>37</v>
      </c>
      <c r="D41" s="6" t="str">
        <f>IF(Table2[[#This Row],[Menu]]="","",Table2[[#This Row],[Menu]]&amp;", ")</f>
        <v xml:space="preserve">OHIEdit, </v>
      </c>
      <c r="E41" t="s">
        <v>106</v>
      </c>
      <c r="F41" s="4" t="s">
        <v>69</v>
      </c>
      <c r="G41" s="4"/>
      <c r="H41" s="5" t="str">
        <f t="shared" si="1"/>
        <v/>
      </c>
      <c r="J41" t="str">
        <f>IF(Table2[[#This Row],[Menu]]="","",CONCATENATE(B41,D41,E41)&amp;IF(AND(F41=I41,G41=""),F41,H41&amp;I41))</f>
        <v xml:space="preserve">Menu, OHIEdit, Add, </v>
      </c>
      <c r="K41" t="str">
        <f>IF(AND(A41&lt;&gt;"",F41&lt;&gt;""),Table2[[#This Row],[Command]]&amp;Table2[[#This Row],[Menu, ]]&amp; "Disable, "&amp;IF(G41="",F41,H41),"")</f>
        <v/>
      </c>
      <c r="L41" t="str">
        <f>IF(OR(Table2[[#This Row],[Comment]]="",Table2[[#This Row],[Label Name]]=""),"",Table2[[#This Row],[Label Name]]&amp;":")</f>
        <v/>
      </c>
      <c r="M41" t="str">
        <f>IF(Table2[[#This Row],[Label Name]]="","",Table2[[#This Row],[Label Name]]&amp;":")</f>
        <v/>
      </c>
      <c r="N41" s="8" t="str">
        <f>IF(F41&lt;&gt;"",Table2[[#This Row],[Command]]&amp;Table2[[#This Row],[Menu, ]]&amp; "Disable, "&amp;IF(G41="",F41,H41),"")</f>
        <v/>
      </c>
      <c r="O41" s="8" t="str">
        <f>SUBSTITUTE(Table2[[#This Row],[Disable All Items]],", Disable,",", Enable,")</f>
        <v/>
      </c>
    </row>
    <row r="42" spans="1:15" x14ac:dyDescent="0.25">
      <c r="A42" t="s">
        <v>52</v>
      </c>
      <c r="B42" t="s">
        <v>104</v>
      </c>
      <c r="C42" t="s">
        <v>37</v>
      </c>
      <c r="D42" s="6" t="str">
        <f>IF(Table2[[#This Row],[Menu]]="","",Table2[[#This Row],[Menu]]&amp;", ")</f>
        <v xml:space="preserve">OHIEdit, </v>
      </c>
      <c r="E42" t="s">
        <v>106</v>
      </c>
      <c r="F42" s="4" t="s">
        <v>23</v>
      </c>
      <c r="G42" s="4" t="s">
        <v>165</v>
      </c>
      <c r="H42" s="5" t="str">
        <f t="shared" si="1"/>
        <v xml:space="preserve">Select All`tCTRL+A, </v>
      </c>
      <c r="I42" t="s">
        <v>58</v>
      </c>
      <c r="J42" t="str">
        <f>IF(Table2[[#This Row],[Menu]]="","",CONCATENATE(B42,D42,E42)&amp;IF(AND(F42=I42,G42=""),F42,H42&amp;I42))</f>
        <v>Menu, OHIEdit, Add, Select All`tCTRL+A, OHSelAll</v>
      </c>
      <c r="K42" t="str">
        <f>IF(AND(A42&lt;&gt;"",F42&lt;&gt;""),Table2[[#This Row],[Command]]&amp;Table2[[#This Row],[Menu, ]]&amp; "Disable, "&amp;IF(G42="",F42,H42),"")</f>
        <v xml:space="preserve">Menu, OHIEdit, Disable, Select All`tCTRL+A, </v>
      </c>
      <c r="L42" t="str">
        <f>IF(OR(Table2[[#This Row],[Comment]]="",Table2[[#This Row],[Label Name]]=""),"",Table2[[#This Row],[Label Name]]&amp;":")</f>
        <v>OHSelAll:</v>
      </c>
      <c r="M42" t="str">
        <f>IF(Table2[[#This Row],[Label Name]]="","",Table2[[#This Row],[Label Name]]&amp;":")</f>
        <v>OHSelAll:</v>
      </c>
      <c r="N42" s="8" t="str">
        <f>IF(F42&lt;&gt;"",Table2[[#This Row],[Command]]&amp;Table2[[#This Row],[Menu, ]]&amp; "Disable, "&amp;IF(G42="",F42,H42),"")</f>
        <v xml:space="preserve">Menu, OHIEdit, Disable, Select All`tCTRL+A, </v>
      </c>
      <c r="O42" s="8" t="str">
        <f>SUBSTITUTE(Table2[[#This Row],[Disable All Items]],", Disable,",", Enable,")</f>
        <v xml:space="preserve">Menu, OHIEdit, Enable, Select All`tCTRL+A, </v>
      </c>
    </row>
    <row r="43" spans="1:15" x14ac:dyDescent="0.25">
      <c r="A43" t="s">
        <v>52</v>
      </c>
      <c r="B43" t="s">
        <v>104</v>
      </c>
      <c r="C43" t="s">
        <v>37</v>
      </c>
      <c r="D43" s="6" t="str">
        <f>IF(Table2[[#This Row],[Menu]]="","",Table2[[#This Row],[Menu]]&amp;", ")</f>
        <v xml:space="preserve">OHIEdit, </v>
      </c>
      <c r="E43" t="s">
        <v>106</v>
      </c>
      <c r="F43" s="4" t="s">
        <v>24</v>
      </c>
      <c r="G43" s="4"/>
      <c r="H43" s="5" t="str">
        <f t="shared" si="1"/>
        <v xml:space="preserve">Select None, </v>
      </c>
      <c r="I43" t="s">
        <v>59</v>
      </c>
      <c r="J43" t="str">
        <f>IF(Table2[[#This Row],[Menu]]="","",CONCATENATE(B43,D43,E43)&amp;IF(AND(F43=I43,G43=""),F43,H43&amp;I43))</f>
        <v>Menu, OHIEdit, Add, Select None, OHSelN</v>
      </c>
      <c r="K43" t="str">
        <f>IF(AND(A43&lt;&gt;"",F43&lt;&gt;""),Table2[[#This Row],[Command]]&amp;Table2[[#This Row],[Menu, ]]&amp; "Disable, "&amp;IF(G43="",F43,H43),"")</f>
        <v>Menu, OHIEdit, Disable, Select None</v>
      </c>
      <c r="L43" t="str">
        <f>IF(OR(Table2[[#This Row],[Comment]]="",Table2[[#This Row],[Label Name]]=""),"",Table2[[#This Row],[Label Name]]&amp;":")</f>
        <v>OHSelN:</v>
      </c>
      <c r="M43" t="str">
        <f>IF(Table2[[#This Row],[Label Name]]="","",Table2[[#This Row],[Label Name]]&amp;":")</f>
        <v>OHSelN:</v>
      </c>
      <c r="N43" s="8" t="str">
        <f>IF(F43&lt;&gt;"",Table2[[#This Row],[Command]]&amp;Table2[[#This Row],[Menu, ]]&amp; "Disable, "&amp;IF(G43="",F43,H43),"")</f>
        <v>Menu, OHIEdit, Disable, Select None</v>
      </c>
      <c r="O43" s="8" t="str">
        <f>SUBSTITUTE(Table2[[#This Row],[Disable All Items]],", Disable,",", Enable,")</f>
        <v>Menu, OHIEdit, Enable, Select None</v>
      </c>
    </row>
    <row r="44" spans="1:15" hidden="1" x14ac:dyDescent="0.25">
      <c r="D44" s="6" t="str">
        <f>IF(Table2[[#This Row],[Menu]]="","",Table2[[#This Row],[Menu]]&amp;", ")</f>
        <v/>
      </c>
      <c r="F44" s="4" t="s">
        <v>69</v>
      </c>
      <c r="G44" s="4"/>
      <c r="H44" s="5" t="str">
        <f t="shared" si="1"/>
        <v/>
      </c>
      <c r="J44" t="str">
        <f>IF(Table2[[#This Row],[Menu]]="","",CONCATENATE(B44,D44,E44)&amp;IF(AND(F44=I44,G44=""),F44,H44&amp;I44))</f>
        <v/>
      </c>
      <c r="K44" t="str">
        <f>IF(AND(A44&lt;&gt;"",F44&lt;&gt;""),Table2[[#This Row],[Command]]&amp;Table2[[#This Row],[Menu, ]]&amp; "Disable, "&amp;IF(G44="",F44,H44),"")</f>
        <v/>
      </c>
      <c r="L44" t="str">
        <f>IF(OR(Table2[[#This Row],[Comment]]="",Table2[[#This Row],[Label Name]]=""),"",Table2[[#This Row],[Label Name]]&amp;":")</f>
        <v/>
      </c>
      <c r="M44" t="str">
        <f>IF(Table2[[#This Row],[Label Name]]="","",Table2[[#This Row],[Label Name]]&amp;":")</f>
        <v/>
      </c>
      <c r="N44" s="8" t="str">
        <f>IF(F44&lt;&gt;"",Table2[[#This Row],[Command]]&amp;Table2[[#This Row],[Menu, ]]&amp; "Disable, "&amp;IF(G44="",F44,H44),"")</f>
        <v/>
      </c>
      <c r="O44" s="8" t="str">
        <f>SUBSTITUTE(Table2[[#This Row],[Disable All Items]],", Disable,",", Enable,")</f>
        <v/>
      </c>
    </row>
    <row r="45" spans="1:15" x14ac:dyDescent="0.25">
      <c r="A45" t="s">
        <v>52</v>
      </c>
      <c r="B45" t="s">
        <v>104</v>
      </c>
      <c r="C45" t="s">
        <v>38</v>
      </c>
      <c r="D45" s="6" t="str">
        <f>IF(Table2[[#This Row],[Menu]]="","",Table2[[#This Row],[Menu]]&amp;", ")</f>
        <v xml:space="preserve">TIEdit, </v>
      </c>
      <c r="E45" t="s">
        <v>106</v>
      </c>
      <c r="F45" s="4" t="s">
        <v>11</v>
      </c>
      <c r="G45" s="4" t="s">
        <v>189</v>
      </c>
      <c r="H45" s="5" t="str">
        <f t="shared" si="1"/>
        <v xml:space="preserve">Undo Last Inventory Change`tCTRL+ALT+SHIFT+Z, </v>
      </c>
      <c r="I45" t="s">
        <v>56</v>
      </c>
      <c r="J45" t="str">
        <f>IF(Table2[[#This Row],[Menu]]="","",CONCATENATE(B45,D45,E45)&amp;IF(AND(F45=I45,G45=""),F45,H45&amp;I45))</f>
        <v>Menu, TIEdit, Add, Undo Last Inventory Change`tCTRL+ALT+SHIFT+Z, UndoChange</v>
      </c>
      <c r="K45" t="str">
        <f>IF(AND(A45&lt;&gt;"",F45&lt;&gt;""),Table2[[#This Row],[Command]]&amp;Table2[[#This Row],[Menu, ]]&amp; "Disable, "&amp;IF(G45="",F45,H45),"")</f>
        <v xml:space="preserve">Menu, TIEdit, Disable, Undo Last Inventory Change`tCTRL+ALT+SHIFT+Z, </v>
      </c>
      <c r="L45" t="str">
        <f>IF(OR(Table2[[#This Row],[Comment]]="",Table2[[#This Row],[Label Name]]=""),"",Table2[[#This Row],[Label Name]]&amp;":")</f>
        <v>UndoChange:</v>
      </c>
      <c r="M45" t="str">
        <f>IF(Table2[[#This Row],[Label Name]]="","",Table2[[#This Row],[Label Name]]&amp;":")</f>
        <v>UndoChange:</v>
      </c>
      <c r="N45" s="8" t="str">
        <f>IF(F45&lt;&gt;"",Table2[[#This Row],[Command]]&amp;Table2[[#This Row],[Menu, ]]&amp; "Disable, "&amp;IF(G45="",F45,H45),"")</f>
        <v xml:space="preserve">Menu, TIEdit, Disable, Undo Last Inventory Change`tCTRL+ALT+SHIFT+Z, </v>
      </c>
      <c r="O45" s="8" t="str">
        <f>SUBSTITUTE(Table2[[#This Row],[Disable All Items]],", Disable,",", Enable,")</f>
        <v xml:space="preserve">Menu, TIEdit, Enable, Undo Last Inventory Change`tCTRL+ALT+SHIFT+Z, </v>
      </c>
    </row>
    <row r="46" spans="1:15" hidden="1" x14ac:dyDescent="0.25">
      <c r="B46" t="s">
        <v>104</v>
      </c>
      <c r="C46" t="s">
        <v>38</v>
      </c>
      <c r="D46" s="6" t="str">
        <f>IF(Table2[[#This Row],[Menu]]="","",Table2[[#This Row],[Menu]]&amp;", ")</f>
        <v xml:space="preserve">TIEdit, </v>
      </c>
      <c r="E46" t="s">
        <v>106</v>
      </c>
      <c r="F46" s="4" t="s">
        <v>69</v>
      </c>
      <c r="G46" s="4"/>
      <c r="H46" s="5" t="str">
        <f t="shared" si="1"/>
        <v/>
      </c>
      <c r="J46" t="str">
        <f>IF(Table2[[#This Row],[Menu]]="","",CONCATENATE(B46,D46,E46)&amp;IF(AND(F46=I46,G46=""),F46,H46&amp;I46))</f>
        <v xml:space="preserve">Menu, TIEdit, Add, </v>
      </c>
      <c r="K46" t="str">
        <f>IF(AND(A46&lt;&gt;"",F46&lt;&gt;""),Table2[[#This Row],[Command]]&amp;Table2[[#This Row],[Menu, ]]&amp; "Disable, "&amp;IF(G46="",F46,H46),"")</f>
        <v/>
      </c>
      <c r="L46" t="str">
        <f>IF(OR(Table2[[#This Row],[Comment]]="",Table2[[#This Row],[Label Name]]=""),"",Table2[[#This Row],[Label Name]]&amp;":")</f>
        <v/>
      </c>
      <c r="M46" t="str">
        <f>IF(Table2[[#This Row],[Label Name]]="","",Table2[[#This Row],[Label Name]]&amp;":")</f>
        <v/>
      </c>
      <c r="N46" s="8" t="str">
        <f>IF(F46&lt;&gt;"",Table2[[#This Row],[Command]]&amp;Table2[[#This Row],[Menu, ]]&amp; "Disable, "&amp;IF(G46="",F46,H46),"")</f>
        <v/>
      </c>
      <c r="O46" s="8" t="str">
        <f>SUBSTITUTE(Table2[[#This Row],[Disable All Items]],", Disable,",", Enable,")</f>
        <v/>
      </c>
    </row>
    <row r="47" spans="1:15" x14ac:dyDescent="0.25">
      <c r="A47" t="s">
        <v>52</v>
      </c>
      <c r="B47" t="s">
        <v>104</v>
      </c>
      <c r="C47" t="s">
        <v>38</v>
      </c>
      <c r="D47" s="6" t="str">
        <f>IF(Table2[[#This Row],[Menu]]="","",Table2[[#This Row],[Menu]]&amp;", ")</f>
        <v xml:space="preserve">TIEdit, </v>
      </c>
      <c r="E47" t="s">
        <v>106</v>
      </c>
      <c r="F47" s="4" t="s">
        <v>23</v>
      </c>
      <c r="G47" s="4" t="s">
        <v>165</v>
      </c>
      <c r="H47" s="5" t="str">
        <f t="shared" si="1"/>
        <v xml:space="preserve">Select All`tCTRL+A, </v>
      </c>
      <c r="I47" t="s">
        <v>60</v>
      </c>
      <c r="J47" t="str">
        <f>IF(Table2[[#This Row],[Menu]]="","",CONCATENATE(B47,D47,E47)&amp;IF(AND(F47=I47,G47=""),F47,H47&amp;I47))</f>
        <v>Menu, TIEdit, Add, Select All`tCTRL+A, TISelAll</v>
      </c>
      <c r="K47" t="str">
        <f>IF(AND(A47&lt;&gt;"",F47&lt;&gt;""),Table2[[#This Row],[Command]]&amp;Table2[[#This Row],[Menu, ]]&amp; "Disable, "&amp;IF(G47="",F47,H47),"")</f>
        <v xml:space="preserve">Menu, TIEdit, Disable, Select All`tCTRL+A, </v>
      </c>
      <c r="L47" t="str">
        <f>IF(OR(Table2[[#This Row],[Comment]]="",Table2[[#This Row],[Label Name]]=""),"",Table2[[#This Row],[Label Name]]&amp;":")</f>
        <v>TISelAll:</v>
      </c>
      <c r="M47" t="str">
        <f>IF(Table2[[#This Row],[Label Name]]="","",Table2[[#This Row],[Label Name]]&amp;":")</f>
        <v>TISelAll:</v>
      </c>
      <c r="N47" s="8" t="str">
        <f>IF(F47&lt;&gt;"",Table2[[#This Row],[Command]]&amp;Table2[[#This Row],[Menu, ]]&amp; "Disable, "&amp;IF(G47="",F47,H47),"")</f>
        <v xml:space="preserve">Menu, TIEdit, Disable, Select All`tCTRL+A, </v>
      </c>
      <c r="O47" s="8" t="str">
        <f>SUBSTITUTE(Table2[[#This Row],[Disable All Items]],", Disable,",", Enable,")</f>
        <v xml:space="preserve">Menu, TIEdit, Enable, Select All`tCTRL+A, </v>
      </c>
    </row>
    <row r="48" spans="1:15" hidden="1" x14ac:dyDescent="0.25">
      <c r="B48" t="s">
        <v>104</v>
      </c>
      <c r="C48" t="s">
        <v>38</v>
      </c>
      <c r="D48" s="6" t="str">
        <f>IF(Table2[[#This Row],[Menu]]="","",Table2[[#This Row],[Menu]]&amp;", ")</f>
        <v xml:space="preserve">TIEdit, </v>
      </c>
      <c r="E48" t="s">
        <v>106</v>
      </c>
      <c r="F48" s="4" t="s">
        <v>25</v>
      </c>
      <c r="G48" s="4"/>
      <c r="H48" s="5" t="str">
        <f t="shared" si="1"/>
        <v xml:space="preserve">Clear Scanned Serials and Selections, </v>
      </c>
      <c r="I48" t="s">
        <v>68</v>
      </c>
      <c r="J48" t="str">
        <f>IF(Table2[[#This Row],[Menu]]="","",CONCATENATE(B48,D48,E48)&amp;IF(AND(F48=I48,G48=""),F48,H48&amp;I48))</f>
        <v>Menu, TIEdit, Add, Clear Scanned Serials and Selections, TIClear</v>
      </c>
      <c r="K48" t="str">
        <f>IF(AND(A48&lt;&gt;"",F48&lt;&gt;""),Table2[[#This Row],[Command]]&amp;Table2[[#This Row],[Menu, ]]&amp; "Disable, "&amp;IF(G48="",F48,H48),"")</f>
        <v/>
      </c>
      <c r="L48" t="str">
        <f>IF(OR(Table2[[#This Row],[Comment]]="",Table2[[#This Row],[Label Name]]=""),"",Table2[[#This Row],[Label Name]]&amp;":")</f>
        <v/>
      </c>
      <c r="M48" t="str">
        <f>IF(Table2[[#This Row],[Label Name]]="","",Table2[[#This Row],[Label Name]]&amp;":")</f>
        <v>TIClear:</v>
      </c>
      <c r="N48" s="8" t="str">
        <f>IF(F48&lt;&gt;"",Table2[[#This Row],[Command]]&amp;Table2[[#This Row],[Menu, ]]&amp; "Disable, "&amp;IF(G48="",F48,H48),"")</f>
        <v>Menu, TIEdit, Disable, Clear Scanned Serials and Selections</v>
      </c>
      <c r="O48" s="8" t="str">
        <f>SUBSTITUTE(Table2[[#This Row],[Disable All Items]],", Disable,",", Enable,")</f>
        <v>Menu, TIEdit, Enable, Clear Scanned Serials and Selections</v>
      </c>
    </row>
    <row r="49" spans="1:15" hidden="1" x14ac:dyDescent="0.25">
      <c r="D49" s="6" t="str">
        <f>IF(Table2[[#This Row],[Menu]]="","",Table2[[#This Row],[Menu]]&amp;", ")</f>
        <v/>
      </c>
      <c r="F49" s="4"/>
      <c r="G49" s="4"/>
      <c r="H49" s="5" t="str">
        <f t="shared" si="1"/>
        <v/>
      </c>
      <c r="J49" t="str">
        <f>IF(Table2[[#This Row],[Menu]]="","",CONCATENATE(B49,D49,E49)&amp;IF(AND(F49=I49,G49=""),F49,H49&amp;I49))</f>
        <v/>
      </c>
      <c r="K49" t="str">
        <f>IF(AND(A49&lt;&gt;"",F49&lt;&gt;""),Table2[[#This Row],[Command]]&amp;Table2[[#This Row],[Menu, ]]&amp; "Disable, "&amp;IF(G49="",F49,H49),"")</f>
        <v/>
      </c>
      <c r="L49" t="str">
        <f>IF(OR(Table2[[#This Row],[Comment]]="",Table2[[#This Row],[Label Name]]=""),"",Table2[[#This Row],[Label Name]]&amp;":")</f>
        <v/>
      </c>
      <c r="M49" t="str">
        <f>IF(Table2[[#This Row],[Label Name]]="","",Table2[[#This Row],[Label Name]]&amp;":")</f>
        <v/>
      </c>
      <c r="N49" s="8" t="str">
        <f>IF(F49&lt;&gt;"",Table2[[#This Row],[Command]]&amp;Table2[[#This Row],[Menu, ]]&amp; "Disable, "&amp;IF(G49="",F49,H49),"")</f>
        <v/>
      </c>
      <c r="O49" s="8" t="str">
        <f>SUBSTITUTE(Table2[[#This Row],[Disable All Items]],", Disable,",", Enable,")</f>
        <v/>
      </c>
    </row>
    <row r="50" spans="1:15" x14ac:dyDescent="0.25">
      <c r="A50" t="s">
        <v>52</v>
      </c>
      <c r="B50" t="s">
        <v>104</v>
      </c>
      <c r="C50" t="s">
        <v>159</v>
      </c>
      <c r="D50" s="6" t="str">
        <f>IF(Table2[[#This Row],[Menu]]="","",Table2[[#This Row],[Menu]]&amp;", ")</f>
        <v xml:space="preserve">HelpMenu, </v>
      </c>
      <c r="E50" t="s">
        <v>106</v>
      </c>
      <c r="F50" s="4" t="s">
        <v>162</v>
      </c>
      <c r="G50" s="4" t="s">
        <v>183</v>
      </c>
      <c r="H50" s="5" t="str">
        <f t="shared" si="1"/>
        <v xml:space="preserve">Guide`tCTRL+F1, </v>
      </c>
      <c r="I50" s="4" t="s">
        <v>162</v>
      </c>
      <c r="J50" t="str">
        <f>IF(Table2[[#This Row],[Menu]]="","",CONCATENATE(B50,D50,E50)&amp;IF(AND(F50=I50,G50=""),F50,H50&amp;I50))</f>
        <v>Menu, HelpMenu, Add, Guide`tCTRL+F1, Guide</v>
      </c>
      <c r="K50" t="str">
        <f>IF(AND(A50&lt;&gt;"",F50&lt;&gt;""),Table2[[#This Row],[Command]]&amp;Table2[[#This Row],[Menu, ]]&amp; "Disable, "&amp;IF(G50="",F50,H50),"")</f>
        <v xml:space="preserve">Menu, HelpMenu, Disable, Guide`tCTRL+F1, </v>
      </c>
      <c r="L50" t="str">
        <f>IF(OR(Table2[[#This Row],[Comment]]="",Table2[[#This Row],[Label Name]]=""),"",Table2[[#This Row],[Label Name]]&amp;":")</f>
        <v>Guide:</v>
      </c>
      <c r="M50" t="str">
        <f>IF(Table2[[#This Row],[Label Name]]="","",Table2[[#This Row],[Label Name]]&amp;":")</f>
        <v>Guide:</v>
      </c>
      <c r="N50" s="8" t="str">
        <f>IF(F50&lt;&gt;"",Table2[[#This Row],[Command]]&amp;Table2[[#This Row],[Menu, ]]&amp; "Disable, "&amp;IF(G50="",F50,H50),"")</f>
        <v xml:space="preserve">Menu, HelpMenu, Disable, Guide`tCTRL+F1, </v>
      </c>
      <c r="O50" s="8" t="str">
        <f>SUBSTITUTE(Table2[[#This Row],[Disable All Items]],", Disable,",", Enable,")</f>
        <v xml:space="preserve">Menu, HelpMenu, Enable, Guide`tCTRL+F1, </v>
      </c>
    </row>
    <row r="51" spans="1:15" hidden="1" x14ac:dyDescent="0.25">
      <c r="A51" t="s">
        <v>52</v>
      </c>
      <c r="B51" t="s">
        <v>104</v>
      </c>
      <c r="C51" t="s">
        <v>159</v>
      </c>
      <c r="D51" s="7" t="str">
        <f>IF(Table2[[#This Row],[Menu]]="","",Table2[[#This Row],[Menu]]&amp;", ")</f>
        <v xml:space="preserve">HelpMenu, </v>
      </c>
      <c r="E51" t="s">
        <v>106</v>
      </c>
      <c r="F51" s="4"/>
      <c r="G51" s="4"/>
      <c r="H51" s="5" t="str">
        <f t="shared" si="1"/>
        <v/>
      </c>
      <c r="I51" s="4"/>
      <c r="J51" t="str">
        <f>IF(Table2[[#This Row],[Menu]]="","",CONCATENATE(B51,D51,E51)&amp;IF(AND(F51=I51,G51=""),F51,H51&amp;I51))</f>
        <v xml:space="preserve">Menu, HelpMenu, Add, </v>
      </c>
      <c r="K51" t="str">
        <f>IF(AND(A51&lt;&gt;"",F51&lt;&gt;""),Table2[[#This Row],[Command]]&amp;Table2[[#This Row],[Menu, ]]&amp; "Disable, "&amp;IF(G51="",F51,H51),"")</f>
        <v/>
      </c>
      <c r="L51" t="str">
        <f>IF(OR(Table2[[#This Row],[Comment]]="",Table2[[#This Row],[Label Name]]=""),"",Table2[[#This Row],[Label Name]]&amp;":")</f>
        <v/>
      </c>
      <c r="M51" t="str">
        <f>IF(Table2[[#This Row],[Label Name]]="","",Table2[[#This Row],[Label Name]]&amp;":")</f>
        <v/>
      </c>
      <c r="N51" s="8" t="str">
        <f>IF(F51&lt;&gt;"",Table2[[#This Row],[Command]]&amp;Table2[[#This Row],[Menu, ]]&amp; "Disable, "&amp;IF(G51="",F51,H51),"")</f>
        <v/>
      </c>
      <c r="O51" s="8" t="str">
        <f>SUBSTITUTE(Table2[[#This Row],[Disable All Items]],", Disable,",", Enable,")</f>
        <v/>
      </c>
    </row>
    <row r="52" spans="1:15" x14ac:dyDescent="0.25">
      <c r="A52" t="s">
        <v>52</v>
      </c>
      <c r="B52" t="s">
        <v>104</v>
      </c>
      <c r="C52" t="s">
        <v>159</v>
      </c>
      <c r="D52" s="7" t="str">
        <f>IF(Table2[[#This Row],[Menu]]="","",Table2[[#This Row],[Menu]]&amp;", ")</f>
        <v xml:space="preserve">HelpMenu, </v>
      </c>
      <c r="E52" t="s">
        <v>106</v>
      </c>
      <c r="F52" s="4" t="s">
        <v>163</v>
      </c>
      <c r="G52" s="4"/>
      <c r="H52" s="5" t="str">
        <f t="shared" si="1"/>
        <v xml:space="preserve">Changelog, </v>
      </c>
      <c r="I52" s="4" t="s">
        <v>163</v>
      </c>
      <c r="J52" t="str">
        <f>IF(Table2[[#This Row],[Menu]]="","",CONCATENATE(B52,D52,E52)&amp;IF(AND(F52=I52,G52=""),F52,H52&amp;I52))</f>
        <v>Menu, HelpMenu, Add, Changelog</v>
      </c>
      <c r="K52" t="str">
        <f>IF(AND(A52&lt;&gt;"",F52&lt;&gt;""),Table2[[#This Row],[Command]]&amp;Table2[[#This Row],[Menu, ]]&amp; "Disable, "&amp;IF(G52="",F52,H52),"")</f>
        <v>Menu, HelpMenu, Disable, Changelog</v>
      </c>
      <c r="L52" t="str">
        <f>IF(OR(Table2[[#This Row],[Comment]]="",Table2[[#This Row],[Label Name]]=""),"",Table2[[#This Row],[Label Name]]&amp;":")</f>
        <v>Changelog:</v>
      </c>
      <c r="M52" t="str">
        <f>IF(Table2[[#This Row],[Label Name]]="","",Table2[[#This Row],[Label Name]]&amp;":")</f>
        <v>Changelog:</v>
      </c>
      <c r="N52" s="8" t="str">
        <f>IF(F52&lt;&gt;"",Table2[[#This Row],[Command]]&amp;Table2[[#This Row],[Menu, ]]&amp; "Disable, "&amp;IF(G52="",F52,H52),"")</f>
        <v>Menu, HelpMenu, Disable, Changelog</v>
      </c>
      <c r="O52" s="8" t="str">
        <f>SUBSTITUTE(Table2[[#This Row],[Disable All Items]],", Disable,",", Enable,")</f>
        <v>Menu, HelpMenu, Enable, Changelog</v>
      </c>
    </row>
    <row r="53" spans="1:15" hidden="1" x14ac:dyDescent="0.25">
      <c r="A53" t="s">
        <v>52</v>
      </c>
      <c r="B53" t="s">
        <v>104</v>
      </c>
      <c r="C53" t="s">
        <v>159</v>
      </c>
      <c r="D53" s="7" t="str">
        <f>IF(Table2[[#This Row],[Menu]]="","",Table2[[#This Row],[Menu]]&amp;", ")</f>
        <v xml:space="preserve">HelpMenu, </v>
      </c>
      <c r="E53" t="s">
        <v>106</v>
      </c>
      <c r="F53" s="4"/>
      <c r="G53" s="4"/>
      <c r="H53" s="5" t="str">
        <f t="shared" si="1"/>
        <v/>
      </c>
      <c r="I53" s="4"/>
      <c r="J53" t="str">
        <f>IF(Table2[[#This Row],[Menu]]="","",CONCATENATE(B53,D53,E53)&amp;IF(AND(F53=I53,G53=""),F53,H53&amp;I53))</f>
        <v xml:space="preserve">Menu, HelpMenu, Add, </v>
      </c>
      <c r="K53" t="str">
        <f>IF(AND(A53&lt;&gt;"",F53&lt;&gt;""),Table2[[#This Row],[Command]]&amp;Table2[[#This Row],[Menu, ]]&amp; "Disable, "&amp;IF(G53="",F53,H53),"")</f>
        <v/>
      </c>
      <c r="L53" t="str">
        <f>IF(OR(Table2[[#This Row],[Comment]]="",Table2[[#This Row],[Label Name]]=""),"",Table2[[#This Row],[Label Name]]&amp;":")</f>
        <v/>
      </c>
      <c r="M53" t="str">
        <f>IF(Table2[[#This Row],[Label Name]]="","",Table2[[#This Row],[Label Name]]&amp;":")</f>
        <v/>
      </c>
      <c r="N53" s="8" t="str">
        <f>IF(F53&lt;&gt;"",Table2[[#This Row],[Command]]&amp;Table2[[#This Row],[Menu, ]]&amp; "Disable, "&amp;IF(G53="",F53,H53),"")</f>
        <v/>
      </c>
      <c r="O53" s="8" t="str">
        <f>SUBSTITUTE(Table2[[#This Row],[Disable All Items]],", Disable,",", Enable,")</f>
        <v/>
      </c>
    </row>
    <row r="54" spans="1:15" x14ac:dyDescent="0.25">
      <c r="A54" t="s">
        <v>52</v>
      </c>
      <c r="B54" t="s">
        <v>104</v>
      </c>
      <c r="C54" t="s">
        <v>159</v>
      </c>
      <c r="D54" s="7" t="str">
        <f>IF(Table2[[#This Row],[Menu]]="","",Table2[[#This Row],[Menu]]&amp;", ")</f>
        <v xml:space="preserve">HelpMenu, </v>
      </c>
      <c r="E54" t="s">
        <v>106</v>
      </c>
      <c r="F54" s="4" t="s">
        <v>164</v>
      </c>
      <c r="G54" s="4"/>
      <c r="H54" s="5" t="str">
        <f t="shared" si="1"/>
        <v xml:space="preserve">About, </v>
      </c>
      <c r="I54" s="4" t="s">
        <v>164</v>
      </c>
      <c r="J54" t="str">
        <f>IF(Table2[[#This Row],[Menu]]="","",CONCATENATE(B54,D54,E54)&amp;IF(AND(F54=I54,G54=""),F54,H54&amp;I54))</f>
        <v>Menu, HelpMenu, Add, About</v>
      </c>
      <c r="K54" t="str">
        <f>IF(AND(A54&lt;&gt;"",F54&lt;&gt;""),Table2[[#This Row],[Command]]&amp;Table2[[#This Row],[Menu, ]]&amp; "Disable, "&amp;IF(G54="",F54,H54),"")</f>
        <v>Menu, HelpMenu, Disable, About</v>
      </c>
      <c r="L54" t="str">
        <f>IF(OR(Table2[[#This Row],[Comment]]="",Table2[[#This Row],[Label Name]]=""),"",Table2[[#This Row],[Label Name]]&amp;":")</f>
        <v>About:</v>
      </c>
      <c r="M54" t="str">
        <f>IF(Table2[[#This Row],[Label Name]]="","",Table2[[#This Row],[Label Name]]&amp;":")</f>
        <v>About:</v>
      </c>
      <c r="N54" s="8" t="str">
        <f>IF(F54&lt;&gt;"",Table2[[#This Row],[Command]]&amp;Table2[[#This Row],[Menu, ]]&amp; "Disable, "&amp;IF(G54="",F54,H54),"")</f>
        <v>Menu, HelpMenu, Disable, About</v>
      </c>
      <c r="O54" s="8" t="str">
        <f>SUBSTITUTE(Table2[[#This Row],[Disable All Items]],", Disable,",", Enable,")</f>
        <v>Menu, HelpMenu, Enable, About</v>
      </c>
    </row>
    <row r="55" spans="1:15" x14ac:dyDescent="0.25">
      <c r="F55" s="4"/>
      <c r="G55" s="4"/>
      <c r="H55" s="5"/>
      <c r="I55" t="s">
        <v>69</v>
      </c>
      <c r="J55" t="str">
        <f>IF(D55="","",CONCATENATE(A55,B55,D55,E55)&amp;IF(AND(F55=I55,G55=""),F55,H55&amp;I55))</f>
        <v/>
      </c>
      <c r="K55" t="str">
        <f>IF(D55="","",CONCATENATE(B55,D55,E55)&amp;IF(AND(F55=I55,G55=""),F55,H55&amp;I55))</f>
        <v/>
      </c>
      <c r="L55" t="str">
        <f>IF(AND(A55&lt;&gt;"",F55&lt;&gt;""),"Menu, Disable, "&amp;F55,"")</f>
        <v/>
      </c>
      <c r="M55" t="str">
        <f>IF(AND(A55&lt;&gt;"",F55&lt;&gt;""),"Menu, Disable, "&amp;IF(G55="",F55,H55),"")</f>
        <v/>
      </c>
    </row>
    <row r="56" spans="1:15" x14ac:dyDescent="0.25">
      <c r="F56" s="4"/>
      <c r="G56" s="4"/>
      <c r="H56" s="5"/>
    </row>
    <row r="57" spans="1:15" x14ac:dyDescent="0.25">
      <c r="F57" s="4"/>
      <c r="G57" s="4"/>
      <c r="H57" s="5"/>
    </row>
    <row r="58" spans="1:15" x14ac:dyDescent="0.25">
      <c r="F58" s="4"/>
      <c r="G58" s="4"/>
      <c r="H58" s="5"/>
    </row>
    <row r="59" spans="1:15" x14ac:dyDescent="0.25">
      <c r="F59" s="4"/>
      <c r="G59" s="4"/>
      <c r="H59" s="5"/>
    </row>
    <row r="60" spans="1:15" x14ac:dyDescent="0.25">
      <c r="F60" s="4"/>
      <c r="G60" s="4"/>
      <c r="H60" s="5"/>
    </row>
    <row r="61" spans="1:15" x14ac:dyDescent="0.25">
      <c r="F61" s="4"/>
      <c r="G61" s="4"/>
      <c r="H61" s="5"/>
    </row>
    <row r="62" spans="1:15" x14ac:dyDescent="0.25">
      <c r="F62" s="4"/>
      <c r="G62" s="4"/>
      <c r="H62" s="5"/>
    </row>
    <row r="63" spans="1:15" x14ac:dyDescent="0.25">
      <c r="F63" s="4"/>
      <c r="G63" s="4"/>
      <c r="H63" s="5"/>
    </row>
    <row r="64" spans="1:15" x14ac:dyDescent="0.25">
      <c r="F64" s="4"/>
      <c r="G64" s="4"/>
      <c r="H64" s="5"/>
    </row>
    <row r="65" spans="1:15" x14ac:dyDescent="0.25">
      <c r="B65" t="s">
        <v>104</v>
      </c>
      <c r="C65" t="str">
        <f>SUBSTITUTE(D65,",","")</f>
        <v xml:space="preserve">ATIMenu </v>
      </c>
      <c r="D65" t="s">
        <v>136</v>
      </c>
      <c r="E65" t="s">
        <v>106</v>
      </c>
      <c r="F65" s="4" t="s">
        <v>65</v>
      </c>
      <c r="G65" s="4"/>
      <c r="H65" s="5" t="str">
        <f t="shared" ref="H65:H81" si="2">IF(F65="","",IF(G65="",F65&amp;", ",F65&amp;"`t"&amp;SUBSTITUTE(SUBSTITUTE(G65,"!","ALT"),"^","CTRL+")&amp;", "))</f>
        <v xml:space="preserve">&amp;File, </v>
      </c>
      <c r="I65" t="s">
        <v>71</v>
      </c>
      <c r="J65" t="str">
        <f>IF(D65="","",CONCATENATE(A65,B65,D65,E65)&amp;IF(AND(F65=I65,G65=""),F65,H65&amp;I65))</f>
        <v>Menu, ATIMenu, Add, &amp;File, :AllFile</v>
      </c>
      <c r="K65" t="str">
        <f>IF(D65="","",CONCATENATE(B65,D65,E65)&amp;IF(AND(F65=I65,G65=""),F65,H65&amp;I65))</f>
        <v>Menu, ATIMenu, Add, &amp;File, :AllFile</v>
      </c>
      <c r="L65" t="str">
        <f>IF(AND(A65&lt;&gt;"",F65&lt;&gt;""),B65&amp;D65&amp;"Disable, "&amp;F65,"")</f>
        <v/>
      </c>
      <c r="M65" t="str">
        <f>IF(AND(A65&lt;&gt;"",F65&lt;&gt;""),"Menu, Disable, "&amp;IF(G65="",F65,H65),"")</f>
        <v/>
      </c>
      <c r="O65" t="str">
        <f t="shared" ref="O65:O68" si="3">SUBSTITUTE(L65,"&amp;","")</f>
        <v/>
      </c>
    </row>
    <row r="66" spans="1:15" x14ac:dyDescent="0.25">
      <c r="B66" t="s">
        <v>104</v>
      </c>
      <c r="C66" t="str">
        <f t="shared" ref="C66:C82" si="4">SUBSTITUTE(D66,",","")</f>
        <v xml:space="preserve">ATIMenu </v>
      </c>
      <c r="D66" t="s">
        <v>136</v>
      </c>
      <c r="E66" t="s">
        <v>106</v>
      </c>
      <c r="F66" s="4" t="s">
        <v>66</v>
      </c>
      <c r="G66" s="4"/>
      <c r="H66" s="5" t="str">
        <f t="shared" si="2"/>
        <v xml:space="preserve">&amp;Tools, </v>
      </c>
      <c r="I66" t="s">
        <v>72</v>
      </c>
      <c r="J66" t="str">
        <f>IF(D66="","",CONCATENATE(A66,B66,D66,E66)&amp;IF(AND(F66=I66,G66=""),F66,H66&amp;I66))</f>
        <v>Menu, ATIMenu, Add, &amp;Tools, :AllTools</v>
      </c>
      <c r="K66" t="str">
        <f>IF(D66="","",CONCATENATE(B66,D66,E66)&amp;IF(AND(F66=I66,G66=""),F66,H66&amp;I66))</f>
        <v>Menu, ATIMenu, Add, &amp;Tools, :AllTools</v>
      </c>
      <c r="L66" t="str">
        <f>IF(AND(A66&lt;&gt;"",F66&lt;&gt;""),B66&amp;D66&amp;"Disable, "&amp;F66,"")</f>
        <v/>
      </c>
      <c r="M66" t="str">
        <f>IF(AND(A66&lt;&gt;"",F66&lt;&gt;""),"Menu, Disable, "&amp;IF(G66="",F66,H66),"")</f>
        <v/>
      </c>
      <c r="O66" t="str">
        <f t="shared" si="3"/>
        <v/>
      </c>
    </row>
    <row r="67" spans="1:15" x14ac:dyDescent="0.25">
      <c r="B67" t="s">
        <v>104</v>
      </c>
      <c r="C67" t="str">
        <f t="shared" si="4"/>
        <v xml:space="preserve">ATIMenu </v>
      </c>
      <c r="D67" t="s">
        <v>136</v>
      </c>
      <c r="E67" t="s">
        <v>106</v>
      </c>
      <c r="F67" s="4" t="s">
        <v>67</v>
      </c>
      <c r="G67" s="4"/>
      <c r="H67" s="5" t="str">
        <f t="shared" si="2"/>
        <v xml:space="preserve">&amp;Edit, </v>
      </c>
      <c r="I67" t="s">
        <v>73</v>
      </c>
      <c r="J67" t="str">
        <f>IF(D67="","",CONCATENATE(A67,B67,D67,E67)&amp;IF(AND(F67=I67,G67=""),F67,H67&amp;I67))</f>
        <v>Menu, ATIMenu, Add, &amp;Edit, :ATIEdit</v>
      </c>
      <c r="K67" t="str">
        <f>IF(D67="","",CONCATENATE(B67,D67,E67)&amp;IF(AND(F67=I67,G67=""),F67,H67&amp;I67))</f>
        <v>Menu, ATIMenu, Add, &amp;Edit, :ATIEdit</v>
      </c>
      <c r="L67" t="str">
        <f>IF(AND(A67&lt;&gt;"",F67&lt;&gt;""),B67&amp;D67&amp;"Disable, "&amp;F67,"")</f>
        <v/>
      </c>
      <c r="M67" t="str">
        <f>IF(AND(A67&lt;&gt;"",F67&lt;&gt;""),"Menu, Disable, "&amp;IF(G67="",F67,H67),"")</f>
        <v/>
      </c>
      <c r="O67" t="str">
        <f t="shared" si="3"/>
        <v/>
      </c>
    </row>
    <row r="68" spans="1:15" x14ac:dyDescent="0.25">
      <c r="B68" t="s">
        <v>104</v>
      </c>
      <c r="C68" t="str">
        <f t="shared" si="4"/>
        <v xml:space="preserve">ATIMenu </v>
      </c>
      <c r="D68" t="s">
        <v>136</v>
      </c>
      <c r="E68" t="s">
        <v>106</v>
      </c>
      <c r="F68" s="4" t="s">
        <v>172</v>
      </c>
      <c r="G68" s="4"/>
      <c r="H68" s="5" t="str">
        <f t="shared" ref="H68" si="5">IF(F68="","",IF(G68="",F68&amp;", ",F68&amp;"`t"&amp;SUBSTITUTE(SUBSTITUTE(G68,"!","ALT"),"^","CTRL+")&amp;", "))</f>
        <v xml:space="preserve">&amp;Add…, </v>
      </c>
      <c r="I68" t="s">
        <v>171</v>
      </c>
      <c r="J68" t="str">
        <f>IF(D68="","",CONCATENATE(A68,B68,D68,E68)&amp;IF(AND(F68=I68,G68=""),F68,H68&amp;I68))</f>
        <v>Menu, ATIMenu, Add, &amp;Add…, :ATIAdd</v>
      </c>
      <c r="K68" t="str">
        <f>IF(D68="","",CONCATENATE(B68,D68,E68)&amp;IF(AND(F68=I68,G68=""),F68,H68&amp;I68))</f>
        <v>Menu, ATIMenu, Add, &amp;Add…, :ATIAdd</v>
      </c>
      <c r="L68" t="str">
        <f>IF(AND(A68&lt;&gt;"",F68&lt;&gt;""),B68&amp;D68&amp;"Disable, "&amp;F68,"")</f>
        <v/>
      </c>
      <c r="M68" t="str">
        <f>IF(AND(A68&lt;&gt;"",F68&lt;&gt;""),"Menu, Disable, "&amp;IF(G68="",F68,H68),"")</f>
        <v/>
      </c>
      <c r="O68" t="str">
        <f t="shared" si="3"/>
        <v/>
      </c>
    </row>
    <row r="69" spans="1:15" x14ac:dyDescent="0.25">
      <c r="A69" t="s">
        <v>52</v>
      </c>
      <c r="B69" t="s">
        <v>104</v>
      </c>
      <c r="C69" t="str">
        <f t="shared" si="4"/>
        <v xml:space="preserve">ATIMenu </v>
      </c>
      <c r="D69" t="s">
        <v>136</v>
      </c>
      <c r="E69" t="s">
        <v>106</v>
      </c>
      <c r="F69" s="4" t="s">
        <v>161</v>
      </c>
      <c r="G69" s="4"/>
      <c r="H69" s="5" t="str">
        <f t="shared" si="2"/>
        <v xml:space="preserve">&amp;Help, </v>
      </c>
      <c r="I69" t="s">
        <v>160</v>
      </c>
      <c r="J69" t="str">
        <f>IF(D69="","",CONCATENATE(A69,B69,D69,E69)&amp;IF(AND(F69=I69,G69=""),F69,H69&amp;I69))</f>
        <v>;~ Menu, ATIMenu, Add, &amp;Help, :HelpMenu</v>
      </c>
      <c r="K69" t="str">
        <f>IF(D69="","",CONCATENATE(B69,D69,E69)&amp;IF(AND(F69=I69,G69=""),F69,H69&amp;I69))</f>
        <v>Menu, ATIMenu, Add, &amp;Help, :HelpMenu</v>
      </c>
      <c r="L69" t="str">
        <f>IF(AND(A69&lt;&gt;"",F69&lt;&gt;""),B69&amp;D69&amp;"Disable, "&amp;F69,"")</f>
        <v>Menu, ATIMenu, Disable, &amp;Help</v>
      </c>
      <c r="M69" t="str">
        <f>IF(AND(A69&lt;&gt;"",F69&lt;&gt;""),"Menu, Disable, "&amp;IF(G69="",F69,H69),"")</f>
        <v>Menu, Disable, &amp;Help</v>
      </c>
      <c r="O69" t="str">
        <f>SUBSTITUTE(L69,"&amp;","")</f>
        <v>Menu, ATIMenu, Disable, Help</v>
      </c>
    </row>
    <row r="70" spans="1:15" x14ac:dyDescent="0.25">
      <c r="B70" t="s">
        <v>104</v>
      </c>
      <c r="C70" t="str">
        <f t="shared" si="4"/>
        <v xml:space="preserve">FIMenu </v>
      </c>
      <c r="D70" t="s">
        <v>137</v>
      </c>
      <c r="E70" t="s">
        <v>106</v>
      </c>
      <c r="F70" s="4" t="s">
        <v>65</v>
      </c>
      <c r="G70" s="4"/>
      <c r="H70" s="5" t="str">
        <f t="shared" si="2"/>
        <v xml:space="preserve">&amp;File, </v>
      </c>
      <c r="I70" t="s">
        <v>71</v>
      </c>
      <c r="J70" t="str">
        <f>IF(D70="","",CONCATENATE(A70,B70,D70,E70)&amp;IF(AND(F70=I70,G70=""),F70,H70&amp;I70))</f>
        <v>Menu, FIMenu, Add, &amp;File, :AllFile</v>
      </c>
      <c r="K70" t="str">
        <f>IF(D70="","",CONCATENATE(B70,D70,E70)&amp;IF(AND(F70=I70,G70=""),F70,H70&amp;I70))</f>
        <v>Menu, FIMenu, Add, &amp;File, :AllFile</v>
      </c>
      <c r="L70" t="str">
        <f>IF(AND(A70&lt;&gt;"",F70&lt;&gt;""),B70&amp;D70&amp;"Disable, "&amp;F70,"")</f>
        <v/>
      </c>
      <c r="M70" t="str">
        <f>IF(AND(A70&lt;&gt;"",F70&lt;&gt;""),"Menu, Disable, "&amp;IF(G70="",F70,H70),"")</f>
        <v/>
      </c>
      <c r="O70" t="str">
        <f t="shared" ref="O70:O81" si="6">SUBSTITUTE(L70,"&amp;","")</f>
        <v/>
      </c>
    </row>
    <row r="71" spans="1:15" x14ac:dyDescent="0.25">
      <c r="B71" t="s">
        <v>104</v>
      </c>
      <c r="C71" t="str">
        <f t="shared" si="4"/>
        <v xml:space="preserve">FIMenu </v>
      </c>
      <c r="D71" t="s">
        <v>137</v>
      </c>
      <c r="E71" t="s">
        <v>106</v>
      </c>
      <c r="F71" s="4" t="s">
        <v>66</v>
      </c>
      <c r="G71" s="4"/>
      <c r="H71" s="5" t="str">
        <f t="shared" si="2"/>
        <v xml:space="preserve">&amp;Tools, </v>
      </c>
      <c r="I71" t="s">
        <v>72</v>
      </c>
      <c r="J71" t="str">
        <f>IF(D71="","",CONCATENATE(A71,B71,D71,E71)&amp;IF(AND(F71=I71,G71=""),F71,H71&amp;I71))</f>
        <v>Menu, FIMenu, Add, &amp;Tools, :AllTools</v>
      </c>
      <c r="K71" t="str">
        <f>IF(D71="","",CONCATENATE(B71,D71,E71)&amp;IF(AND(F71=I71,G71=""),F71,H71&amp;I71))</f>
        <v>Menu, FIMenu, Add, &amp;Tools, :AllTools</v>
      </c>
      <c r="L71" t="str">
        <f>IF(AND(A71&lt;&gt;"",F71&lt;&gt;""),B71&amp;D71&amp;"Disable, "&amp;F71,"")</f>
        <v/>
      </c>
      <c r="M71" t="str">
        <f>IF(AND(A71&lt;&gt;"",F71&lt;&gt;""),"Menu, Disable, "&amp;IF(G71="",F71,H71),"")</f>
        <v/>
      </c>
      <c r="O71" t="str">
        <f t="shared" si="6"/>
        <v/>
      </c>
    </row>
    <row r="72" spans="1:15" x14ac:dyDescent="0.25">
      <c r="B72" t="s">
        <v>104</v>
      </c>
      <c r="C72" t="str">
        <f t="shared" si="4"/>
        <v xml:space="preserve">FIMenu </v>
      </c>
      <c r="D72" t="s">
        <v>137</v>
      </c>
      <c r="E72" t="s">
        <v>106</v>
      </c>
      <c r="F72" s="4" t="s">
        <v>67</v>
      </c>
      <c r="G72" s="4"/>
      <c r="H72" s="5" t="str">
        <f t="shared" si="2"/>
        <v xml:space="preserve">&amp;Edit, </v>
      </c>
      <c r="I72" t="s">
        <v>74</v>
      </c>
      <c r="J72" t="str">
        <f>IF(D72="","",CONCATENATE(A72,B72,D72,E72)&amp;IF(AND(F72=I72,G72=""),F72,H72&amp;I72))</f>
        <v>Menu, FIMenu, Add, &amp;Edit, :FIEdit</v>
      </c>
      <c r="K72" t="str">
        <f>IF(D72="","",CONCATENATE(B72,D72,E72)&amp;IF(AND(F72=I72,G72=""),F72,H72&amp;I72))</f>
        <v>Menu, FIMenu, Add, &amp;Edit, :FIEdit</v>
      </c>
      <c r="L72" t="str">
        <f>IF(AND(A72&lt;&gt;"",F72&lt;&gt;""),B72&amp;D72&amp;"Disable, "&amp;F72,"")</f>
        <v/>
      </c>
      <c r="M72" t="str">
        <f>IF(AND(A72&lt;&gt;"",F72&lt;&gt;""),"Menu, Disable, "&amp;IF(G72="",F72,H72),"")</f>
        <v/>
      </c>
      <c r="O72" t="str">
        <f t="shared" si="6"/>
        <v/>
      </c>
    </row>
    <row r="73" spans="1:15" x14ac:dyDescent="0.25">
      <c r="A73" t="s">
        <v>52</v>
      </c>
      <c r="B73" t="s">
        <v>104</v>
      </c>
      <c r="C73" t="str">
        <f t="shared" si="4"/>
        <v xml:space="preserve">FIMenu </v>
      </c>
      <c r="D73" t="s">
        <v>137</v>
      </c>
      <c r="E73" t="s">
        <v>106</v>
      </c>
      <c r="F73" s="4" t="s">
        <v>161</v>
      </c>
      <c r="G73" s="4"/>
      <c r="H73" s="5" t="str">
        <f t="shared" si="2"/>
        <v xml:space="preserve">&amp;Help, </v>
      </c>
      <c r="I73" t="s">
        <v>160</v>
      </c>
      <c r="J73" t="str">
        <f>IF(D73="","",CONCATENATE(A73,B73,D73,E73)&amp;IF(AND(F73=I73,G73=""),F73,H73&amp;I73))</f>
        <v>;~ Menu, FIMenu, Add, &amp;Help, :HelpMenu</v>
      </c>
      <c r="K73" t="str">
        <f>IF(D73="","",CONCATENATE(B73,D73,E73)&amp;IF(AND(F73=I73,G73=""),F73,H73&amp;I73))</f>
        <v>Menu, FIMenu, Add, &amp;Help, :HelpMenu</v>
      </c>
      <c r="L73" t="str">
        <f>IF(AND(A73&lt;&gt;"",F73&lt;&gt;""),B73&amp;D73&amp;"Disable, "&amp;F73,"")</f>
        <v>Menu, FIMenu, Disable, &amp;Help</v>
      </c>
      <c r="M73" t="str">
        <f>IF(AND(A73&lt;&gt;"",F73&lt;&gt;""),"Menu, Disable, "&amp;IF(G73="",F73,H73),"")</f>
        <v>Menu, Disable, &amp;Help</v>
      </c>
      <c r="O73" t="str">
        <f t="shared" si="6"/>
        <v>Menu, FIMenu, Disable, Help</v>
      </c>
    </row>
    <row r="74" spans="1:15" x14ac:dyDescent="0.25">
      <c r="B74" t="s">
        <v>104</v>
      </c>
      <c r="C74" t="str">
        <f t="shared" si="4"/>
        <v xml:space="preserve">OHIMenu </v>
      </c>
      <c r="D74" t="s">
        <v>138</v>
      </c>
      <c r="E74" t="s">
        <v>106</v>
      </c>
      <c r="F74" s="4" t="s">
        <v>65</v>
      </c>
      <c r="G74" s="4"/>
      <c r="H74" s="5" t="str">
        <f t="shared" si="2"/>
        <v xml:space="preserve">&amp;File, </v>
      </c>
      <c r="I74" t="s">
        <v>71</v>
      </c>
      <c r="J74" t="str">
        <f>IF(D74="","",CONCATENATE(A74,B74,D74,E74)&amp;IF(AND(F74=I74,G74=""),F74,H74&amp;I74))</f>
        <v>Menu, OHIMenu, Add, &amp;File, :AllFile</v>
      </c>
      <c r="K74" t="str">
        <f>IF(D74="","",CONCATENATE(B74,D74,E74)&amp;IF(AND(F74=I74,G74=""),F74,H74&amp;I74))</f>
        <v>Menu, OHIMenu, Add, &amp;File, :AllFile</v>
      </c>
      <c r="L74" t="str">
        <f>IF(AND(A74&lt;&gt;"",F74&lt;&gt;""),B74&amp;D74&amp;"Disable, "&amp;F74,"")</f>
        <v/>
      </c>
      <c r="M74" t="str">
        <f>IF(AND(A74&lt;&gt;"",F74&lt;&gt;""),"Menu, Disable, "&amp;IF(G74="",F74,H74),"")</f>
        <v/>
      </c>
      <c r="O74" t="str">
        <f t="shared" si="6"/>
        <v/>
      </c>
    </row>
    <row r="75" spans="1:15" x14ac:dyDescent="0.25">
      <c r="B75" t="s">
        <v>104</v>
      </c>
      <c r="C75" t="str">
        <f t="shared" si="4"/>
        <v xml:space="preserve">OHIMenu </v>
      </c>
      <c r="D75" t="s">
        <v>138</v>
      </c>
      <c r="E75" t="s">
        <v>106</v>
      </c>
      <c r="F75" s="4" t="s">
        <v>66</v>
      </c>
      <c r="G75" s="4"/>
      <c r="H75" s="5" t="str">
        <f t="shared" si="2"/>
        <v xml:space="preserve">&amp;Tools, </v>
      </c>
      <c r="I75" t="s">
        <v>72</v>
      </c>
      <c r="J75" t="str">
        <f>IF(D75="","",CONCATENATE(A75,B75,D75,E75)&amp;IF(AND(F75=I75,G75=""),F75,H75&amp;I75))</f>
        <v>Menu, OHIMenu, Add, &amp;Tools, :AllTools</v>
      </c>
      <c r="K75" t="str">
        <f>IF(D75="","",CONCATENATE(B75,D75,E75)&amp;IF(AND(F75=I75,G75=""),F75,H75&amp;I75))</f>
        <v>Menu, OHIMenu, Add, &amp;Tools, :AllTools</v>
      </c>
      <c r="L75" t="str">
        <f>IF(AND(A75&lt;&gt;"",F75&lt;&gt;""),B75&amp;D75&amp;"Disable, "&amp;F75,"")</f>
        <v/>
      </c>
      <c r="M75" t="str">
        <f>IF(AND(A75&lt;&gt;"",F75&lt;&gt;""),"Menu, Disable, "&amp;IF(G75="",F75,H75),"")</f>
        <v/>
      </c>
      <c r="O75" t="str">
        <f t="shared" si="6"/>
        <v/>
      </c>
    </row>
    <row r="76" spans="1:15" x14ac:dyDescent="0.25">
      <c r="A76" t="s">
        <v>52</v>
      </c>
      <c r="B76" t="s">
        <v>104</v>
      </c>
      <c r="C76" t="str">
        <f t="shared" si="4"/>
        <v xml:space="preserve">OHIMenu </v>
      </c>
      <c r="D76" t="s">
        <v>138</v>
      </c>
      <c r="E76" t="s">
        <v>106</v>
      </c>
      <c r="F76" s="4" t="s">
        <v>67</v>
      </c>
      <c r="G76" s="4"/>
      <c r="H76" s="5" t="str">
        <f t="shared" si="2"/>
        <v xml:space="preserve">&amp;Edit, </v>
      </c>
      <c r="I76" t="s">
        <v>75</v>
      </c>
      <c r="J76" t="str">
        <f>IF(D76="","",CONCATENATE(A76,B76,D76,E76)&amp;IF(AND(F76=I76,G76=""),F76,H76&amp;I76))</f>
        <v>;~ Menu, OHIMenu, Add, &amp;Edit, :OHIEdit</v>
      </c>
      <c r="K76" t="str">
        <f>IF(D76="","",CONCATENATE(B76,D76,E76)&amp;IF(AND(F76=I76,G76=""),F76,H76&amp;I76))</f>
        <v>Menu, OHIMenu, Add, &amp;Edit, :OHIEdit</v>
      </c>
      <c r="L76" t="str">
        <f>IF(AND(A76&lt;&gt;"",F76&lt;&gt;""),B76&amp;D76&amp;"Disable, "&amp;F76,"")</f>
        <v>Menu, OHIMenu, Disable, &amp;Edit</v>
      </c>
      <c r="M76" t="str">
        <f>IF(AND(A76&lt;&gt;"",F76&lt;&gt;""),"Menu, Disable, "&amp;IF(G76="",F76,H76),"")</f>
        <v>Menu, Disable, &amp;Edit</v>
      </c>
      <c r="O76" t="str">
        <f t="shared" si="6"/>
        <v>Menu, OHIMenu, Disable, Edit</v>
      </c>
    </row>
    <row r="77" spans="1:15" x14ac:dyDescent="0.25">
      <c r="A77" t="s">
        <v>52</v>
      </c>
      <c r="B77" t="s">
        <v>104</v>
      </c>
      <c r="C77" t="str">
        <f t="shared" si="4"/>
        <v xml:space="preserve">OHIMenu </v>
      </c>
      <c r="D77" t="s">
        <v>138</v>
      </c>
      <c r="E77" t="s">
        <v>106</v>
      </c>
      <c r="F77" s="4" t="s">
        <v>161</v>
      </c>
      <c r="G77" s="4"/>
      <c r="H77" s="5" t="str">
        <f t="shared" si="2"/>
        <v xml:space="preserve">&amp;Help, </v>
      </c>
      <c r="I77" t="s">
        <v>160</v>
      </c>
      <c r="J77" t="str">
        <f>IF(D77="","",CONCATENATE(A77,B77,D77,E77)&amp;IF(AND(F77=I77,G77=""),F77,H77&amp;I77))</f>
        <v>;~ Menu, OHIMenu, Add, &amp;Help, :HelpMenu</v>
      </c>
      <c r="K77" t="str">
        <f>IF(D77="","",CONCATENATE(B77,D77,E77)&amp;IF(AND(F77=I77,G77=""),F77,H77&amp;I77))</f>
        <v>Menu, OHIMenu, Add, &amp;Help, :HelpMenu</v>
      </c>
      <c r="L77" t="str">
        <f>IF(AND(A77&lt;&gt;"",F77&lt;&gt;""),B77&amp;D77&amp;"Disable, "&amp;F77,"")</f>
        <v>Menu, OHIMenu, Disable, &amp;Help</v>
      </c>
      <c r="M77" t="str">
        <f>IF(AND(A77&lt;&gt;"",F77&lt;&gt;""),"Menu, Disable, "&amp;IF(G77="",F77,H77),"")</f>
        <v>Menu, Disable, &amp;Help</v>
      </c>
      <c r="O77" t="str">
        <f t="shared" si="6"/>
        <v>Menu, OHIMenu, Disable, Help</v>
      </c>
    </row>
    <row r="78" spans="1:15" x14ac:dyDescent="0.25">
      <c r="B78" t="s">
        <v>104</v>
      </c>
      <c r="C78" t="str">
        <f t="shared" si="4"/>
        <v xml:space="preserve">TIMenu </v>
      </c>
      <c r="D78" t="s">
        <v>139</v>
      </c>
      <c r="E78" t="s">
        <v>106</v>
      </c>
      <c r="F78" s="4" t="s">
        <v>65</v>
      </c>
      <c r="G78" s="4"/>
      <c r="H78" s="5" t="str">
        <f t="shared" si="2"/>
        <v xml:space="preserve">&amp;File, </v>
      </c>
      <c r="I78" t="s">
        <v>71</v>
      </c>
      <c r="J78" t="str">
        <f>IF(D78="","",CONCATENATE(A78,B78,D78,E78)&amp;IF(AND(F78=I78,G78=""),F78,H78&amp;I78))</f>
        <v>Menu, TIMenu, Add, &amp;File, :AllFile</v>
      </c>
      <c r="K78" t="str">
        <f>IF(D78="","",CONCATENATE(B78,D78,E78)&amp;IF(AND(F78=I78,G78=""),F78,H78&amp;I78))</f>
        <v>Menu, TIMenu, Add, &amp;File, :AllFile</v>
      </c>
      <c r="L78" t="str">
        <f>IF(AND(A78&lt;&gt;"",F78&lt;&gt;""),B78&amp;D78&amp;"Disable, "&amp;F78,"")</f>
        <v/>
      </c>
      <c r="M78" t="str">
        <f>IF(AND(A78&lt;&gt;"",F78&lt;&gt;""),"Menu, Disable, "&amp;IF(G78="",F78,H78),"")</f>
        <v/>
      </c>
      <c r="O78" t="str">
        <f t="shared" si="6"/>
        <v/>
      </c>
    </row>
    <row r="79" spans="1:15" x14ac:dyDescent="0.25">
      <c r="B79" t="s">
        <v>104</v>
      </c>
      <c r="C79" t="str">
        <f t="shared" si="4"/>
        <v xml:space="preserve">TIMenu </v>
      </c>
      <c r="D79" t="s">
        <v>139</v>
      </c>
      <c r="E79" t="s">
        <v>106</v>
      </c>
      <c r="F79" s="4" t="s">
        <v>66</v>
      </c>
      <c r="G79" s="4"/>
      <c r="H79" s="5" t="str">
        <f t="shared" si="2"/>
        <v xml:space="preserve">&amp;Tools, </v>
      </c>
      <c r="I79" t="s">
        <v>72</v>
      </c>
      <c r="J79" t="str">
        <f>IF(D79="","",CONCATENATE(A79,B79,D79,E79)&amp;IF(AND(F79=I79,G79=""),F79,H79&amp;I79))</f>
        <v>Menu, TIMenu, Add, &amp;Tools, :AllTools</v>
      </c>
      <c r="K79" t="str">
        <f>IF(D79="","",CONCATENATE(B79,D79,E79)&amp;IF(AND(F79=I79,G79=""),F79,H79&amp;I79))</f>
        <v>Menu, TIMenu, Add, &amp;Tools, :AllTools</v>
      </c>
      <c r="L79" t="str">
        <f>IF(AND(A79&lt;&gt;"",F79&lt;&gt;""),B79&amp;D79&amp;"Disable, "&amp;F79,"")</f>
        <v/>
      </c>
      <c r="M79" t="str">
        <f>IF(AND(A79&lt;&gt;"",F79&lt;&gt;""),"Menu, Disable, "&amp;IF(G79="",F79,H79),"")</f>
        <v/>
      </c>
      <c r="O79" t="str">
        <f t="shared" si="6"/>
        <v/>
      </c>
    </row>
    <row r="80" spans="1:15" x14ac:dyDescent="0.25">
      <c r="B80" t="s">
        <v>104</v>
      </c>
      <c r="C80" t="str">
        <f t="shared" si="4"/>
        <v xml:space="preserve">TIMenu </v>
      </c>
      <c r="D80" t="s">
        <v>139</v>
      </c>
      <c r="E80" t="s">
        <v>106</v>
      </c>
      <c r="F80" s="4" t="s">
        <v>67</v>
      </c>
      <c r="G80" s="4"/>
      <c r="H80" s="5" t="str">
        <f t="shared" si="2"/>
        <v xml:space="preserve">&amp;Edit, </v>
      </c>
      <c r="I80" t="s">
        <v>76</v>
      </c>
      <c r="J80" t="str">
        <f>IF(D80="","",CONCATENATE(A80,B80,D80,E80)&amp;IF(AND(F80=I80,G80=""),F80,H80&amp;I80))</f>
        <v>Menu, TIMenu, Add, &amp;Edit, :TIEdit</v>
      </c>
      <c r="K80" t="str">
        <f>IF(D80="","",CONCATENATE(B80,D80,E80)&amp;IF(AND(F80=I80,G80=""),F80,H80&amp;I80))</f>
        <v>Menu, TIMenu, Add, &amp;Edit, :TIEdit</v>
      </c>
      <c r="L80" t="str">
        <f>IF(AND(A80&lt;&gt;"",F80&lt;&gt;""),B80&amp;D80&amp;"Disable, "&amp;F80,"")</f>
        <v/>
      </c>
      <c r="M80" t="str">
        <f>IF(AND(A80&lt;&gt;"",F80&lt;&gt;""),"Menu, Disable, "&amp;IF(G80="",F80,H80),"")</f>
        <v/>
      </c>
      <c r="O80" t="str">
        <f t="shared" si="6"/>
        <v/>
      </c>
    </row>
    <row r="81" spans="1:15" x14ac:dyDescent="0.25">
      <c r="A81" t="s">
        <v>52</v>
      </c>
      <c r="B81" t="s">
        <v>104</v>
      </c>
      <c r="C81" t="str">
        <f t="shared" si="4"/>
        <v xml:space="preserve">TIMenu </v>
      </c>
      <c r="D81" t="s">
        <v>139</v>
      </c>
      <c r="E81" t="s">
        <v>106</v>
      </c>
      <c r="F81" s="4" t="s">
        <v>161</v>
      </c>
      <c r="G81" s="4"/>
      <c r="H81" s="5" t="str">
        <f t="shared" si="2"/>
        <v xml:space="preserve">&amp;Help, </v>
      </c>
      <c r="I81" t="s">
        <v>160</v>
      </c>
      <c r="J81" t="str">
        <f>IF(D81="","",CONCATENATE(A81,B81,D81,E81)&amp;IF(AND(F81=I81,G81=""),F81,H81&amp;I81))</f>
        <v>;~ Menu, TIMenu, Add, &amp;Help, :HelpMenu</v>
      </c>
      <c r="K81" t="str">
        <f>IF(D81="","",CONCATENATE(B81,D81,E81)&amp;IF(AND(F81=I81,G81=""),F81,H81&amp;I81))</f>
        <v>Menu, TIMenu, Add, &amp;Help, :HelpMenu</v>
      </c>
      <c r="L81" t="str">
        <f>IF(AND(A81&lt;&gt;"",F81&lt;&gt;""),B81&amp;D81&amp;"Disable, "&amp;F81,"")</f>
        <v>Menu, TIMenu, Disable, &amp;Help</v>
      </c>
      <c r="M81" t="str">
        <f>IF(AND(A81&lt;&gt;"",F81&lt;&gt;""),"Menu, Disable, "&amp;IF(G81="",F81,H81),"")</f>
        <v>Menu, Disable, &amp;Help</v>
      </c>
      <c r="O81" t="str">
        <f t="shared" si="6"/>
        <v>Menu, TIMenu, Disable, Help</v>
      </c>
    </row>
    <row r="82" spans="1:15" x14ac:dyDescent="0.25">
      <c r="C82" t="str">
        <f t="shared" si="4"/>
        <v/>
      </c>
      <c r="F82" s="4"/>
      <c r="G82" s="4"/>
      <c r="H82" s="5"/>
      <c r="J82" t="str">
        <f>IF(D82="","",CONCATENATE(A82,B82,D82,E82)&amp;IF(AND(F82=I82,G82=""),F82,H82&amp;I82))</f>
        <v/>
      </c>
      <c r="K82" t="str">
        <f>IF(D82="","",CONCATENATE(B82,D82,E82)&amp;IF(AND(F82=I82,G82=""),F82,H82&amp;I82))</f>
        <v/>
      </c>
      <c r="L82" t="str">
        <f>IF(AND(A82&lt;&gt;"",F82&lt;&gt;""),"Menu, Disable, "&amp;F82,"")</f>
        <v/>
      </c>
      <c r="M82" t="str">
        <f>IF(AND(A82&lt;&gt;"",F82&lt;&gt;""),"Menu, Disable, "&amp;IF(G82="",F82,H82),"")</f>
        <v/>
      </c>
    </row>
    <row r="83" spans="1:15" x14ac:dyDescent="0.25">
      <c r="B83" t="s">
        <v>140</v>
      </c>
      <c r="C83" t="s">
        <v>104</v>
      </c>
      <c r="D83" t="s">
        <v>104</v>
      </c>
      <c r="E83" t="s">
        <v>141</v>
      </c>
      <c r="G83" s="4"/>
      <c r="H83" s="5"/>
      <c r="J83" t="str">
        <f>IF(D83="","",CONCATENATE(A83,B83,D83,E83)&amp;IF(AND(F83=I83,G83=""),F83,H83&amp;I83))</f>
        <v>Gui, Menu, ATIMenu</v>
      </c>
      <c r="K83" t="str">
        <f>IF(D83="","",CONCATENATE(B83,D83,E83)&amp;IF(AND(F83=I83,G83=""),F83,H83&amp;I83))</f>
        <v>Gui, Menu, ATIMenu</v>
      </c>
      <c r="L83" t="str">
        <f>IF(AND(A83&lt;&gt;"",F83&lt;&gt;""),"Menu, Disable, "&amp;F83,"")</f>
        <v/>
      </c>
      <c r="M83" t="str">
        <f>IF(AND(A83&lt;&gt;"",F83&lt;&gt;""),"Menu, Disable, "&amp;IF(G83="",F83,H83),"")</f>
        <v/>
      </c>
    </row>
    <row r="84" spans="1:15" x14ac:dyDescent="0.25">
      <c r="B84" t="s">
        <v>140</v>
      </c>
      <c r="C84" t="s">
        <v>104</v>
      </c>
      <c r="D84" t="s">
        <v>104</v>
      </c>
      <c r="E84" t="s">
        <v>142</v>
      </c>
      <c r="G84" s="4"/>
      <c r="H84" s="5"/>
      <c r="J84" t="str">
        <f>IF(D84="","",CONCATENATE(A84,B84,D84,E84)&amp;IF(AND(F84=I84,G84=""),F84,H84&amp;I84))</f>
        <v>Gui, Menu, FIMenu</v>
      </c>
      <c r="K84" t="str">
        <f>IF(D84="","",CONCATENATE(B84,D84,E84)&amp;IF(AND(F84=I84,G84=""),F84,H84&amp;I84))</f>
        <v>Gui, Menu, FIMenu</v>
      </c>
      <c r="L84" t="str">
        <f>IF(AND(A84&lt;&gt;"",F84&lt;&gt;""),"Menu, Disable, "&amp;F84,"")</f>
        <v/>
      </c>
      <c r="M84" t="str">
        <f>IF(AND(A84&lt;&gt;"",F84&lt;&gt;""),"Menu, Disable, "&amp;IF(G84="",F84,H84),"")</f>
        <v/>
      </c>
    </row>
    <row r="85" spans="1:15" x14ac:dyDescent="0.25">
      <c r="B85" t="s">
        <v>140</v>
      </c>
      <c r="C85" t="s">
        <v>104</v>
      </c>
      <c r="D85" t="s">
        <v>104</v>
      </c>
      <c r="E85" t="s">
        <v>143</v>
      </c>
      <c r="G85" s="4"/>
      <c r="H85" s="5"/>
      <c r="J85" t="str">
        <f>IF(D85="","",CONCATENATE(A85,B85,D85,E85)&amp;IF(AND(F85=I85,G85=""),F85,H85&amp;I85))</f>
        <v>Gui, Menu, OHIMenu</v>
      </c>
      <c r="K85" t="str">
        <f>IF(D85="","",CONCATENATE(B85,D85,E85)&amp;IF(AND(F85=I85,G85=""),F85,H85&amp;I85))</f>
        <v>Gui, Menu, OHIMenu</v>
      </c>
      <c r="L85" t="str">
        <f>IF(AND(A85&lt;&gt;"",F85&lt;&gt;""),"Menu, Disable, "&amp;F85,"")</f>
        <v/>
      </c>
      <c r="M85" t="str">
        <f>IF(AND(A85&lt;&gt;"",F85&lt;&gt;""),"Menu, Disable, "&amp;IF(G85="",F85,H85),"")</f>
        <v/>
      </c>
    </row>
    <row r="86" spans="1:15" x14ac:dyDescent="0.25">
      <c r="B86" t="s">
        <v>140</v>
      </c>
      <c r="C86" t="s">
        <v>104</v>
      </c>
      <c r="D86" t="s">
        <v>104</v>
      </c>
      <c r="E86" t="s">
        <v>144</v>
      </c>
      <c r="G86" s="4"/>
      <c r="H86" s="5"/>
      <c r="J86" t="str">
        <f>IF(D86="","",CONCATENATE(A86,B86,D86,E86)&amp;IF(AND(F86=I86,G86=""),F86,H86&amp;I86))</f>
        <v>Gui, Menu, TIMenu</v>
      </c>
      <c r="K86" t="str">
        <f>IF(D86="","",CONCATENATE(B86,D86,E86)&amp;IF(AND(F86=I86,G86=""),F86,H86&amp;I86))</f>
        <v>Gui, Menu, TIMenu</v>
      </c>
      <c r="L86" t="str">
        <f>IF(AND(A86&lt;&gt;"",F86&lt;&gt;""),"Menu, Disable, "&amp;F86,"")</f>
        <v/>
      </c>
      <c r="M86" t="str">
        <f>IF(AND(A86&lt;&gt;"",F86&lt;&gt;""),"Menu, Disable, "&amp;IF(G86="",F86,H86),"")</f>
        <v/>
      </c>
    </row>
    <row r="97" spans="5:7" ht="75" x14ac:dyDescent="0.25">
      <c r="E97" t="s">
        <v>33</v>
      </c>
      <c r="F97" s="9" t="str">
        <f t="shared" ref="F97:F99" si="7">"Build_"&amp;E97&amp;"()"&amp;CHAR(10)&amp;"{"&amp;CHAR(10)&amp;"Global "&amp;E97&amp;CHAR(10)&amp;CHAR(10)&amp;"}"</f>
        <v>Build_AllFile()
{
Global AllFile
}</v>
      </c>
      <c r="G97" t="str">
        <f t="shared" ref="G97:G99" si="8">"Build_"&amp;E97&amp;"()"</f>
        <v>Build_AllFile()</v>
      </c>
    </row>
    <row r="98" spans="5:7" ht="75" x14ac:dyDescent="0.25">
      <c r="E98" t="s">
        <v>34</v>
      </c>
      <c r="F98" s="9" t="str">
        <f t="shared" si="7"/>
        <v>Build_AllTools()
{
Global AllTools
}</v>
      </c>
      <c r="G98" t="str">
        <f t="shared" si="8"/>
        <v>Build_AllTools()</v>
      </c>
    </row>
    <row r="99" spans="5:7" ht="75" x14ac:dyDescent="0.25">
      <c r="E99" t="s">
        <v>35</v>
      </c>
      <c r="F99" s="9" t="str">
        <f t="shared" si="7"/>
        <v>Build_ATIEdit()
{
Global ATIEdit
}</v>
      </c>
      <c r="G99" t="str">
        <f t="shared" si="8"/>
        <v>Build_ATIEdit()</v>
      </c>
    </row>
    <row r="100" spans="5:7" ht="75" x14ac:dyDescent="0.25">
      <c r="E100" t="s">
        <v>36</v>
      </c>
      <c r="F100" s="9" t="str">
        <f>"Build_"&amp;E100&amp;"()"&amp;CHAR(10)&amp;"{"&amp;CHAR(10)&amp;"Global "&amp;E100&amp;CHAR(10)&amp;CHAR(10)&amp;"}"</f>
        <v>Build_FIEdit()
{
Global FIEdit
}</v>
      </c>
      <c r="G100" t="str">
        <f>"Build_"&amp;E100&amp;"()"</f>
        <v>Build_FIEdit()</v>
      </c>
    </row>
    <row r="101" spans="5:7" ht="75" x14ac:dyDescent="0.25">
      <c r="E101" t="s">
        <v>173</v>
      </c>
      <c r="F101" s="9" t="str">
        <f t="shared" ref="F101:F104" si="9">"Build_"&amp;E101&amp;"()"&amp;CHAR(10)&amp;"{"&amp;CHAR(10)&amp;"Global "&amp;E101&amp;CHAR(10)&amp;CHAR(10)&amp;"}"</f>
        <v>Build_ATIAdd()
{
Global ATIAdd
}</v>
      </c>
      <c r="G101" t="str">
        <f t="shared" ref="G101:G104" si="10">"Build_"&amp;E101&amp;"()"</f>
        <v>Build_ATIAdd()</v>
      </c>
    </row>
    <row r="102" spans="5:7" ht="75" x14ac:dyDescent="0.25">
      <c r="E102" t="s">
        <v>37</v>
      </c>
      <c r="F102" s="9" t="str">
        <f t="shared" si="9"/>
        <v>Build_OHIEdit()
{
Global OHIEdit
}</v>
      </c>
      <c r="G102" t="str">
        <f t="shared" si="10"/>
        <v>Build_OHIEdit()</v>
      </c>
    </row>
    <row r="103" spans="5:7" ht="75" x14ac:dyDescent="0.25">
      <c r="E103" t="s">
        <v>38</v>
      </c>
      <c r="F103" s="9" t="str">
        <f t="shared" si="9"/>
        <v>Build_TIEdit()
{
Global TIEdit
}</v>
      </c>
      <c r="G103" t="str">
        <f t="shared" si="10"/>
        <v>Build_TIEdit()</v>
      </c>
    </row>
    <row r="104" spans="5:7" ht="75" x14ac:dyDescent="0.25">
      <c r="E104" t="s">
        <v>159</v>
      </c>
      <c r="F104" s="9" t="str">
        <f t="shared" si="9"/>
        <v>Build_HelpMenu()
{
Global HelpMenu
}</v>
      </c>
      <c r="G104" t="str">
        <f t="shared" si="10"/>
        <v>Build_HelpMenu()</v>
      </c>
    </row>
  </sheetData>
  <conditionalFormatting sqref="I37">
    <cfRule type="duplicateValues" dxfId="10" priority="6"/>
  </conditionalFormatting>
  <conditionalFormatting sqref="I38 I28">
    <cfRule type="duplicateValues" dxfId="9" priority="5"/>
  </conditionalFormatting>
  <conditionalFormatting sqref="I24:I25">
    <cfRule type="duplicateValues" dxfId="8" priority="4"/>
  </conditionalFormatting>
  <conditionalFormatting sqref="I40:I41">
    <cfRule type="duplicateValues" dxfId="7" priority="3"/>
  </conditionalFormatting>
  <conditionalFormatting sqref="I45:I46">
    <cfRule type="duplicateValues" dxfId="6" priority="2"/>
  </conditionalFormatting>
  <conditionalFormatting sqref="F5:F54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6.7109375" customWidth="1"/>
  </cols>
  <sheetData>
    <row r="1" spans="1:3" x14ac:dyDescent="0.25">
      <c r="A1" t="s">
        <v>33</v>
      </c>
      <c r="B1" t="str">
        <f>"Global "</f>
        <v xml:space="preserve">Global </v>
      </c>
    </row>
    <row r="2" spans="1:3" x14ac:dyDescent="0.25">
      <c r="A2" t="s">
        <v>34</v>
      </c>
      <c r="B2" s="10" t="str">
        <f>CONCATENATE("AllFile, ","AllTools, ","ATIEdit, ","FIEdit, ","ATIAdd, ","OHIEdit, ","TIEdit, ","HelpMenu")</f>
        <v>AllFile, AllTools, ATIEdit, FIEdit, ATIAdd, OHIEdit, TIEdit, HelpMenu</v>
      </c>
    </row>
    <row r="3" spans="1:3" x14ac:dyDescent="0.25">
      <c r="A3" t="s">
        <v>35</v>
      </c>
    </row>
    <row r="4" spans="1:3" x14ac:dyDescent="0.25">
      <c r="A4" t="s">
        <v>36</v>
      </c>
      <c r="C4" t="str">
        <f>B1&amp;B2</f>
        <v>Global AllFile, AllTools, ATIEdit, FIEdit, ATIAdd, OHIEdit, TIEdit, HelpMenu</v>
      </c>
    </row>
    <row r="5" spans="1:3" x14ac:dyDescent="0.25">
      <c r="A5" t="s">
        <v>173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159</v>
      </c>
    </row>
    <row r="9" spans="1:3" x14ac:dyDescent="0.25">
      <c r="A9" t="str">
        <f>TRIM(B9)</f>
        <v>ATIMenu</v>
      </c>
      <c r="B9" t="s">
        <v>184</v>
      </c>
    </row>
    <row r="10" spans="1:3" x14ac:dyDescent="0.25">
      <c r="A10" t="str">
        <f t="shared" ref="A10:A12" si="0">TRIM(B10)</f>
        <v>FIMenu</v>
      </c>
      <c r="B10" t="s">
        <v>185</v>
      </c>
    </row>
    <row r="11" spans="1:3" x14ac:dyDescent="0.25">
      <c r="A11" t="str">
        <f t="shared" si="0"/>
        <v>OHIMenu</v>
      </c>
      <c r="B11" t="s">
        <v>186</v>
      </c>
    </row>
    <row r="12" spans="1:3" x14ac:dyDescent="0.25">
      <c r="A12" t="str">
        <f t="shared" si="0"/>
        <v>TIMenu</v>
      </c>
      <c r="B12" t="s">
        <v>187</v>
      </c>
    </row>
    <row r="20" spans="1:3" ht="105" x14ac:dyDescent="0.25">
      <c r="A20" t="s">
        <v>33</v>
      </c>
      <c r="B20" t="str">
        <f t="shared" ref="B20:B22" si="1">"Build_"&amp;A20&amp;"()"</f>
        <v>Build_AllFile()</v>
      </c>
      <c r="C20" s="9" t="str">
        <f>"Build_"&amp;A20&amp;"()"&amp;CHAR(10)&amp;"{"&amp;CHAR(10)&amp;"Global "&amp;A20&amp;CHAR(10)&amp;CHAR(10)&amp;"}"</f>
        <v>Build_AllFile()
{
Global AllFile
}</v>
      </c>
    </row>
    <row r="21" spans="1:3" ht="105" x14ac:dyDescent="0.25">
      <c r="A21" t="s">
        <v>34</v>
      </c>
      <c r="B21" t="str">
        <f t="shared" si="1"/>
        <v>Build_AllTools()</v>
      </c>
      <c r="C21" s="9" t="str">
        <f>"Build_"&amp;A21&amp;"()"&amp;CHAR(10)&amp;"{"&amp;CHAR(10)&amp;"Global "&amp;A21&amp;CHAR(10)&amp;CHAR(10)&amp;"}"</f>
        <v>Build_AllTools()
{
Global AllTools
}</v>
      </c>
    </row>
    <row r="22" spans="1:3" ht="105" x14ac:dyDescent="0.25">
      <c r="A22" t="s">
        <v>35</v>
      </c>
      <c r="B22" t="str">
        <f t="shared" si="1"/>
        <v>Build_ATIEdit()</v>
      </c>
      <c r="C22" s="9" t="str">
        <f>"Build_"&amp;A22&amp;"()"&amp;CHAR(10)&amp;"{"&amp;CHAR(10)&amp;"Global "&amp;A22&amp;CHAR(10)&amp;CHAR(10)&amp;"}"</f>
        <v>Build_ATIEdit()
{
Global ATIEdit
}</v>
      </c>
    </row>
    <row r="23" spans="1:3" ht="105" x14ac:dyDescent="0.25">
      <c r="A23" t="s">
        <v>36</v>
      </c>
      <c r="B23" t="str">
        <f>"Build_"&amp;A23&amp;"()"</f>
        <v>Build_FIEdit()</v>
      </c>
      <c r="C23" s="9" t="str">
        <f>"Build_"&amp;A23&amp;"()"&amp;CHAR(10)&amp;"{"&amp;CHAR(10)&amp;"Global "&amp;A23&amp;CHAR(10)&amp;CHAR(10)&amp;"}"</f>
        <v>Build_FIEdit()
{
Global FIEdit
}</v>
      </c>
    </row>
    <row r="24" spans="1:3" ht="105" x14ac:dyDescent="0.25">
      <c r="A24" t="s">
        <v>173</v>
      </c>
      <c r="B24" t="str">
        <f t="shared" ref="B24:B27" si="2">"Build_"&amp;A24&amp;"()"</f>
        <v>Build_ATIAdd()</v>
      </c>
      <c r="C24" s="9" t="str">
        <f>"Build_"&amp;A24&amp;"()"&amp;CHAR(10)&amp;"{"&amp;CHAR(10)&amp;"Global "&amp;A24&amp;CHAR(10)&amp;CHAR(10)&amp;"}"</f>
        <v>Build_ATIAdd()
{
Global ATIAdd
}</v>
      </c>
    </row>
    <row r="25" spans="1:3" ht="105" x14ac:dyDescent="0.25">
      <c r="A25" t="s">
        <v>37</v>
      </c>
      <c r="B25" t="str">
        <f t="shared" si="2"/>
        <v>Build_OHIEdit()</v>
      </c>
      <c r="C25" s="9" t="str">
        <f>"Build_"&amp;A25&amp;"()"&amp;CHAR(10)&amp;"{"&amp;CHAR(10)&amp;"Global "&amp;A25&amp;CHAR(10)&amp;CHAR(10)&amp;"}"</f>
        <v>Build_OHIEdit()
{
Global OHIEdit
}</v>
      </c>
    </row>
    <row r="26" spans="1:3" ht="105" x14ac:dyDescent="0.25">
      <c r="A26" t="s">
        <v>38</v>
      </c>
      <c r="B26" t="str">
        <f t="shared" si="2"/>
        <v>Build_TIEdit()</v>
      </c>
      <c r="C26" s="9" t="str">
        <f>"Build_"&amp;A26&amp;"()"&amp;CHAR(10)&amp;"{"&amp;CHAR(10)&amp;"Global "&amp;A26&amp;CHAR(10)&amp;CHAR(10)&amp;"}"</f>
        <v>Build_TIEdit()
{
Global TIEdit
}</v>
      </c>
    </row>
    <row r="27" spans="1:3" ht="135" x14ac:dyDescent="0.25">
      <c r="A27" t="s">
        <v>159</v>
      </c>
      <c r="B27" t="str">
        <f t="shared" si="2"/>
        <v>Build_HelpMenu()</v>
      </c>
      <c r="C27" s="9" t="str">
        <f>"Build_"&amp;A27&amp;"()"&amp;CHAR(10)&amp;"{"&amp;CHAR(10)&amp;"Global "&amp;A27&amp;CHAR(10)&amp;CHAR(10)&amp;"}"</f>
        <v>Build_HelpMenu()
{
Global HelpMenu
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Spikes</dc:creator>
  <cp:lastModifiedBy>Spikes</cp:lastModifiedBy>
  <dcterms:created xsi:type="dcterms:W3CDTF">2016-06-17T07:59:07Z</dcterms:created>
  <dcterms:modified xsi:type="dcterms:W3CDTF">2016-06-18T08:52:59Z</dcterms:modified>
</cp:coreProperties>
</file>