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al Measures" sheetId="1" r:id="rId4"/>
  </sheets>
  <definedNames/>
  <calcPr/>
</workbook>
</file>

<file path=xl/sharedStrings.xml><?xml version="1.0" encoding="utf-8"?>
<sst xmlns="http://schemas.openxmlformats.org/spreadsheetml/2006/main" count="28" uniqueCount="28">
  <si>
    <t>X</t>
  </si>
  <si>
    <t>Y</t>
  </si>
  <si>
    <t>SCATTER PLOT Y vs. X</t>
  </si>
  <si>
    <t>Optional</t>
  </si>
  <si>
    <t>Use the data to calculate the following measures. 
(All measures shown in red)</t>
  </si>
  <si>
    <r>
      <rPr>
        <rFont val="Arial"/>
        <b/>
        <color rgb="FFFF0000"/>
        <sz val="12.0"/>
      </rPr>
      <t xml:space="preserve">COUNT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</si>
  <si>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SUM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</si>
  <si>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MODE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</si>
  <si>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MEDIAN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</si>
  <si>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</si>
  <si>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</si>
  <si>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MEAN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</si>
  <si>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COVARIANCE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</si>
  <si>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MIN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</si>
  <si>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Calculation</t>
    </r>
  </si>
  <si>
    <r>
      <rPr>
        <rFont val="Arial"/>
        <b/>
        <color rgb="FFFF0000"/>
        <sz val="12.0"/>
      </rPr>
      <t xml:space="preserve">MAX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</si>
  <si>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>CORRELATION</t>
    </r>
    <r>
      <rPr>
        <rFont val="Arial"/>
        <b/>
        <i/>
        <color rgb="FFFF0000"/>
        <sz val="12.0"/>
      </rPr>
      <t xml:space="preserve"> Function</t>
    </r>
  </si>
  <si>
    <r>
      <rPr>
        <rFont val="Arial"/>
        <b/>
        <color rgb="FFFF0000"/>
        <sz val="12.0"/>
      </rPr>
      <t xml:space="preserve">RANGE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</si>
  <si>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Q1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</si>
  <si>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Q2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</si>
  <si>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Q3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</si>
  <si>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IQR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</si>
  <si>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</si>
  <si>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VARIANCE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</si>
  <si>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Calculation</t>
    </r>
  </si>
  <si>
    <r>
      <rPr>
        <rFont val="Arial"/>
        <b/>
        <color rgb="FFFF0000"/>
        <sz val="12.0"/>
      </rPr>
      <t xml:space="preserve">STANDARD DEV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</si>
  <si>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SKEWNESS </t>
    </r>
    <r>
      <rPr>
        <rFont val="Arial"/>
        <b/>
        <i/>
        <color rgb="FFFF0000"/>
        <sz val="12.0"/>
      </rPr>
      <t>Function</t>
    </r>
  </si>
  <si>
    <r>
      <rPr>
        <rFont val="Arial"/>
        <b/>
        <color rgb="FFFF0000"/>
        <sz val="12.0"/>
      </rPr>
      <t xml:space="preserve">KURTOSIS </t>
    </r>
    <r>
      <rPr>
        <rFont val="Arial"/>
        <b/>
        <i/>
        <color rgb="FFFF0000"/>
        <sz val="12.0"/>
      </rPr>
      <t>Function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</si>
</sst>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4.0"/>
      <color rgb="FF000000"/>
      <name val="Arial"/>
    </font>
    <font>
      <b/>
      <sz val="12.0"/>
      <color rgb="FFFF0000"/>
      <name val="Arial"/>
    </font>
    <font>
      <b/>
      <i/>
      <color theme="1"/>
      <name val="Arial"/>
    </font>
    <font>
      <sz val="11.0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FFFF94"/>
        <bgColor rgb="FFFFFF94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1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2" fillId="4" fontId="2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1" fillId="5" fontId="4" numFmtId="0" xfId="0" applyAlignment="1" applyBorder="1" applyFill="1" applyFont="1">
      <alignment readingOrder="0"/>
    </xf>
    <xf borderId="1" fillId="6" fontId="4" numFmtId="0" xfId="0" applyAlignment="1" applyBorder="1" applyFill="1" applyFont="1">
      <alignment readingOrder="0"/>
    </xf>
    <xf borderId="0" fillId="0" fontId="5" numFmtId="0" xfId="0" applyAlignment="1" applyFont="1">
      <alignment horizontal="center" readingOrder="0" shrinkToFit="0" vertical="center" wrapText="1"/>
    </xf>
    <xf borderId="1" fillId="5" fontId="6" numFmtId="0" xfId="0" applyAlignment="1" applyBorder="1" applyFont="1">
      <alignment readingOrder="0"/>
    </xf>
    <xf borderId="3" fillId="4" fontId="2" numFmtId="0" xfId="0" applyAlignment="1" applyBorder="1" applyFont="1">
      <alignment readingOrder="0"/>
    </xf>
    <xf borderId="4" fillId="5" fontId="7" numFmtId="0" xfId="0" applyBorder="1" applyFont="1"/>
    <xf borderId="4" fillId="6" fontId="7" numFmtId="0" xfId="0" applyBorder="1" applyFont="1"/>
    <xf borderId="3" fillId="6" fontId="7" numFmtId="0" xfId="0" applyBorder="1" applyFont="1"/>
    <xf borderId="3" fillId="5" fontId="7" numFmtId="0" xfId="0" applyBorder="1" applyFont="1"/>
    <xf borderId="5" fillId="4" fontId="2" numFmtId="0" xfId="0" applyAlignment="1" applyBorder="1" applyFont="1">
      <alignment readingOrder="0"/>
    </xf>
    <xf borderId="5" fillId="5" fontId="7" numFmtId="2" xfId="0" applyBorder="1" applyFont="1" applyNumberFormat="1"/>
    <xf borderId="5" fillId="6" fontId="7" numFmtId="2" xfId="0" applyBorder="1" applyFont="1" applyNumberFormat="1"/>
    <xf borderId="6" fillId="4" fontId="2" numFmtId="0" xfId="0" applyAlignment="1" applyBorder="1" applyFont="1">
      <alignment readingOrder="0"/>
    </xf>
    <xf borderId="7" fillId="5" fontId="7" numFmtId="2" xfId="0" applyBorder="1" applyFont="1" applyNumberFormat="1"/>
    <xf borderId="8" fillId="6" fontId="7" numFmtId="2" xfId="0" applyBorder="1" applyFont="1" applyNumberFormat="1"/>
    <xf borderId="9" fillId="4" fontId="2" numFmtId="0" xfId="0" applyAlignment="1" applyBorder="1" applyFont="1">
      <alignment readingOrder="0"/>
    </xf>
    <xf borderId="10" fillId="7" fontId="7" numFmtId="0" xfId="0" applyBorder="1" applyFill="1" applyFont="1"/>
    <xf borderId="11" fillId="4" fontId="2" numFmtId="0" xfId="0" applyAlignment="1" applyBorder="1" applyFont="1">
      <alignment readingOrder="0"/>
    </xf>
    <xf borderId="12" fillId="5" fontId="7" numFmtId="2" xfId="0" applyBorder="1" applyFont="1" applyNumberFormat="1"/>
    <xf borderId="13" fillId="4" fontId="2" numFmtId="0" xfId="0" applyAlignment="1" applyBorder="1" applyFont="1">
      <alignment readingOrder="0"/>
    </xf>
    <xf borderId="8" fillId="7" fontId="7" numFmtId="2" xfId="0" applyBorder="1" applyFont="1" applyNumberFormat="1"/>
    <xf borderId="4" fillId="4" fontId="2" numFmtId="0" xfId="0" applyAlignment="1" applyBorder="1" applyFont="1">
      <alignment readingOrder="0"/>
    </xf>
    <xf borderId="10" fillId="7" fontId="7" numFmtId="2" xfId="0" applyBorder="1" applyFont="1" applyNumberFormat="1"/>
    <xf borderId="3" fillId="5" fontId="7" numFmtId="2" xfId="0" applyBorder="1" applyFont="1" applyNumberFormat="1"/>
    <xf borderId="5" fillId="5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b="0">
                <a:solidFill>
                  <a:srgbClr val="757575"/>
                </a:solidFill>
                <a:latin typeface="sans-serif"/>
              </a:rPr>
              <a:t>Scatter Plot (X&amp;Y)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'Statistical Measures'!$B$2:$B$13</c:f>
            </c:numRef>
          </c:xVal>
          <c:yVal>
            <c:numRef>
              <c:f>'Statistical Measures'!$C$2:$C$13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973463"/>
        <c:axId val="252845838"/>
      </c:scatterChart>
      <c:valAx>
        <c:axId val="13999734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 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845838"/>
      </c:valAx>
      <c:valAx>
        <c:axId val="252845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Comic Sans MS"/>
                  </a:defRPr>
                </a:pPr>
                <a:r>
                  <a:rPr b="1">
                    <a:solidFill>
                      <a:srgbClr val="000000"/>
                    </a:solidFill>
                    <a:latin typeface="Comic Sans MS"/>
                  </a:rPr>
                  <a:t>Y 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9734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2095500" cy="20955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  <col customWidth="1" min="2" max="3" width="13.71"/>
    <col customWidth="1" min="5" max="5" width="36.57"/>
    <col customWidth="1" min="10" max="11" width="23.29"/>
  </cols>
  <sheetData>
    <row r="1">
      <c r="B1" s="1" t="s">
        <v>0</v>
      </c>
      <c r="C1" s="2" t="s">
        <v>1</v>
      </c>
      <c r="E1" s="3" t="s">
        <v>2</v>
      </c>
      <c r="F1" s="4" t="s">
        <v>3</v>
      </c>
    </row>
    <row r="2">
      <c r="B2" s="5">
        <v>7.0</v>
      </c>
      <c r="C2" s="6">
        <v>21.0</v>
      </c>
    </row>
    <row r="3">
      <c r="B3" s="5">
        <v>9.0</v>
      </c>
      <c r="C3" s="6">
        <v>26.0</v>
      </c>
    </row>
    <row r="4">
      <c r="B4" s="5">
        <v>10.0</v>
      </c>
      <c r="C4" s="6">
        <v>33.0</v>
      </c>
    </row>
    <row r="5">
      <c r="B5" s="5">
        <v>11.0</v>
      </c>
      <c r="C5" s="6">
        <v>46.0</v>
      </c>
    </row>
    <row r="6">
      <c r="B6" s="5">
        <v>12.0</v>
      </c>
      <c r="C6" s="6">
        <v>46.0</v>
      </c>
    </row>
    <row r="7">
      <c r="B7" s="5">
        <v>12.0</v>
      </c>
      <c r="C7" s="6">
        <v>53.0</v>
      </c>
    </row>
    <row r="8">
      <c r="A8" s="7"/>
      <c r="B8" s="8">
        <v>15.0</v>
      </c>
      <c r="C8" s="6">
        <v>64.0</v>
      </c>
    </row>
    <row r="9">
      <c r="A9" s="7"/>
      <c r="B9" s="5">
        <v>16.0</v>
      </c>
      <c r="C9" s="6">
        <v>72.0</v>
      </c>
    </row>
    <row r="10">
      <c r="B10" s="5">
        <v>16.0</v>
      </c>
      <c r="C10" s="6">
        <v>77.0</v>
      </c>
    </row>
    <row r="11">
      <c r="A11" s="7" t="s">
        <v>4</v>
      </c>
      <c r="B11" s="5">
        <v>18.0</v>
      </c>
      <c r="C11" s="6">
        <v>84.0</v>
      </c>
    </row>
    <row r="12">
      <c r="B12" s="5">
        <v>19.0</v>
      </c>
      <c r="C12" s="6">
        <v>85.0</v>
      </c>
    </row>
    <row r="13">
      <c r="B13" s="5">
        <v>20.0</v>
      </c>
      <c r="C13" s="6">
        <v>90.0</v>
      </c>
    </row>
    <row r="14">
      <c r="A14" s="9" t="s">
        <v>5</v>
      </c>
      <c r="B14" s="10">
        <f t="shared" ref="B14:C14" si="1">COUNT(B2:B13)</f>
        <v>12</v>
      </c>
      <c r="C14" s="11">
        <f t="shared" si="1"/>
        <v>12</v>
      </c>
    </row>
    <row r="15">
      <c r="A15" s="9" t="s">
        <v>6</v>
      </c>
      <c r="B15" s="10">
        <f t="shared" ref="B15:C15" si="2">sum(B2:B13)</f>
        <v>165</v>
      </c>
      <c r="C15" s="12">
        <f t="shared" si="2"/>
        <v>697</v>
      </c>
    </row>
    <row r="16">
      <c r="A16" s="9" t="s">
        <v>7</v>
      </c>
      <c r="B16" s="13">
        <f t="shared" ref="B16:C16" si="3">MODE(B2:B13)</f>
        <v>12</v>
      </c>
      <c r="C16" s="12">
        <f t="shared" si="3"/>
        <v>46</v>
      </c>
    </row>
    <row r="17">
      <c r="A17" s="14" t="s">
        <v>8</v>
      </c>
      <c r="B17" s="15">
        <f t="shared" ref="B17:C17" si="4">MEDIAN(B2:B13)</f>
        <v>13.5</v>
      </c>
      <c r="C17" s="16">
        <f t="shared" si="4"/>
        <v>58.5</v>
      </c>
    </row>
    <row r="18">
      <c r="A18" s="17" t="s">
        <v>9</v>
      </c>
      <c r="B18" s="18">
        <f t="shared" ref="B18:C18" si="5">B15/B14</f>
        <v>13.75</v>
      </c>
      <c r="C18" s="19">
        <f t="shared" si="5"/>
        <v>58.08333333</v>
      </c>
      <c r="E18" s="20" t="s">
        <v>10</v>
      </c>
      <c r="F18" s="21">
        <f>((B2-$B$18)*(C2-$C$18) + (B3-$B$18)*(C3-$C$18) + (B4-$B$18)*(C4-$C$18) + (B5-$B$18)*(C5-$C$18)+ (B6-$B$18)*(C6-$C$18)+ (B7-$B$18)*(C7-$C$18)+ (B8-$B$18)*(C8-$C$18)+ (B9-$B$18)*(C9-$C$18)+ (B10-$B$18)*(C10-$C$18)+ (B11-$B$18)*(C11-$C$18)+ (B12-$B$18)*(C12-$C$18)+ (B13-$B$18)*(C13-$C$18))/11</f>
        <v>99.29545455</v>
      </c>
    </row>
    <row r="19">
      <c r="A19" s="22" t="s">
        <v>11</v>
      </c>
      <c r="B19" s="23">
        <f t="shared" ref="B19:C19" si="6">AVERAGE(B2:B13)</f>
        <v>13.75</v>
      </c>
      <c r="C19" s="19">
        <f t="shared" si="6"/>
        <v>58.08333333</v>
      </c>
      <c r="E19" s="24" t="s">
        <v>12</v>
      </c>
      <c r="F19" s="25">
        <f>_xlfn.COVARIANCE.S(B2:B13,C2:C13)</f>
        <v>99.29545455</v>
      </c>
    </row>
    <row r="20">
      <c r="A20" s="26" t="s">
        <v>13</v>
      </c>
      <c r="B20" s="10">
        <f t="shared" ref="B20:C20" si="7">min(B2:B13)</f>
        <v>7</v>
      </c>
      <c r="C20" s="19">
        <f t="shared" si="7"/>
        <v>21</v>
      </c>
      <c r="E20" s="20" t="s">
        <v>14</v>
      </c>
      <c r="F20" s="27">
        <f>((B2-$B$18)*(C2-$C$18) + (B3-$B$18)*(C3-$C$18) + (B4-$B$18)*(C4-$C$18) + (B5-$B$18)*(C5-$C$18)+ (B6-$B$18)*(C6-$C$18)+ (B7-$B$18)*(C7-$C$18)+ (B8-$B$18)*(C8-$C$18)+ (B9-$B$18)*(C9-$C$18)+ (B10-$B$18)*(C10-$C$18)+ (B11-$B$18)*(C11-$C$18)+ (B12-$B$18)*(C12-$C$18)+ (B13-$B$18)*(C13-$C$18))/(SQRT(B27*11*11*C27))</f>
        <v>0.9883307319</v>
      </c>
    </row>
    <row r="21">
      <c r="A21" s="9" t="s">
        <v>15</v>
      </c>
      <c r="B21" s="13">
        <f t="shared" ref="B21:C21" si="8">max(B2:B13)</f>
        <v>20</v>
      </c>
      <c r="C21" s="19">
        <f t="shared" si="8"/>
        <v>90</v>
      </c>
      <c r="E21" s="24" t="s">
        <v>16</v>
      </c>
      <c r="F21" s="25">
        <f>CORREL(B2:B13,C2:C13)</f>
        <v>0.9883307319</v>
      </c>
    </row>
    <row r="22">
      <c r="A22" s="9" t="s">
        <v>17</v>
      </c>
      <c r="B22" s="13">
        <f t="shared" ref="B22:C22" si="9">B21-B20</f>
        <v>13</v>
      </c>
      <c r="C22" s="19">
        <f t="shared" si="9"/>
        <v>69</v>
      </c>
    </row>
    <row r="23">
      <c r="A23" s="9" t="s">
        <v>18</v>
      </c>
      <c r="B23" s="13">
        <f t="shared" ref="B23:C23" si="10">MEDIAN(B2:B7)</f>
        <v>10.5</v>
      </c>
      <c r="C23" s="19">
        <f t="shared" si="10"/>
        <v>39.5</v>
      </c>
    </row>
    <row r="24">
      <c r="A24" s="9" t="s">
        <v>19</v>
      </c>
      <c r="B24" s="28">
        <f t="shared" ref="B24:C24" si="11">B17</f>
        <v>13.5</v>
      </c>
      <c r="C24" s="19">
        <f t="shared" si="11"/>
        <v>58.5</v>
      </c>
    </row>
    <row r="25">
      <c r="A25" s="9" t="s">
        <v>20</v>
      </c>
      <c r="B25" s="13">
        <f t="shared" ref="B25:C25" si="12">MEDIAN(B8:B13)</f>
        <v>17</v>
      </c>
      <c r="C25" s="19">
        <f t="shared" si="12"/>
        <v>80.5</v>
      </c>
    </row>
    <row r="26">
      <c r="A26" s="14" t="s">
        <v>21</v>
      </c>
      <c r="B26" s="29">
        <f t="shared" ref="B26:C26" si="13">B25-B23</f>
        <v>6.5</v>
      </c>
      <c r="C26" s="19">
        <f t="shared" si="13"/>
        <v>41</v>
      </c>
    </row>
    <row r="27">
      <c r="A27" s="17" t="s">
        <v>22</v>
      </c>
      <c r="B27" s="18">
        <f t="shared" ref="B27:C27" si="14">((B2-B18)^2 +(B3-B18)^2+(B4-B18)^2+(B5-B18)^2+(B6-B18)^2+(B7-B18)^2+(B8-B18)^2+(B9-B18)^2+(B10-B18)^2+(B11-B18)^2+(B12-B18)^2+(B13-B18)^2)/(B14-1)</f>
        <v>17.47727273</v>
      </c>
      <c r="C27" s="19">
        <f t="shared" si="14"/>
        <v>577.5378788</v>
      </c>
    </row>
    <row r="28">
      <c r="A28" s="22" t="s">
        <v>23</v>
      </c>
      <c r="B28" s="23">
        <f t="shared" ref="B28:C28" si="15">VAR(B2:B13)</f>
        <v>17.47727273</v>
      </c>
      <c r="C28" s="19">
        <f t="shared" si="15"/>
        <v>577.5378788</v>
      </c>
    </row>
    <row r="29">
      <c r="A29" s="17" t="s">
        <v>24</v>
      </c>
      <c r="B29" s="18">
        <f t="shared" ref="B29:C29" si="16">B27^0.5</f>
        <v>4.180582821</v>
      </c>
      <c r="C29" s="19">
        <f t="shared" si="16"/>
        <v>24.03201778</v>
      </c>
    </row>
    <row r="30">
      <c r="A30" s="22" t="s">
        <v>25</v>
      </c>
      <c r="B30" s="23">
        <f t="shared" ref="B30:C30" si="17">STDEV(B2:B13)</f>
        <v>4.180582821</v>
      </c>
      <c r="C30" s="19">
        <f t="shared" si="17"/>
        <v>24.03201778</v>
      </c>
    </row>
    <row r="31">
      <c r="A31" s="9" t="s">
        <v>26</v>
      </c>
      <c r="B31" s="13">
        <f t="shared" ref="B31:C31" si="18">SKEW(B2:B13)</f>
        <v>-0.01287766638</v>
      </c>
      <c r="C31" s="19">
        <f t="shared" si="18"/>
        <v>-0.191540125</v>
      </c>
    </row>
    <row r="32">
      <c r="A32" s="9" t="s">
        <v>27</v>
      </c>
      <c r="B32" s="13">
        <f t="shared" ref="B32:C32" si="19">KURT((B2:B13))</f>
        <v>-1.183534705</v>
      </c>
      <c r="C32" s="19">
        <f t="shared" si="19"/>
        <v>-1.401790616</v>
      </c>
    </row>
  </sheetData>
  <mergeCells count="1">
    <mergeCell ref="A11:A13"/>
  </mergeCells>
  <drawing r:id="rId1"/>
</worksheet>
</file>