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P1" sheetId="5" r:id="rId1"/>
    <sheet name="P2" sheetId="4" r:id="rId2"/>
    <sheet name="在職" sheetId="6" r:id="rId3"/>
    <sheet name="離職" sheetId="8" r:id="rId4"/>
    <sheet name="晉升" sheetId="1" r:id="rId5"/>
    <sheet name="加班&amp;請假" sheetId="9" r:id="rId6"/>
  </sheets>
  <externalReferences>
    <externalReference r:id="rId7"/>
    <externalReference r:id="rId8"/>
  </externalReferences>
  <definedNames>
    <definedName name="_xlnm._FilterDatabase" localSheetId="2" hidden="1">在職!$A$91:$I$91</definedName>
  </definedNames>
  <calcPr calcId="145621"/>
</workbook>
</file>

<file path=xl/calcChain.xml><?xml version="1.0" encoding="utf-8"?>
<calcChain xmlns="http://schemas.openxmlformats.org/spreadsheetml/2006/main">
  <c r="O20" i="9" l="1"/>
  <c r="N20" i="9"/>
  <c r="M20" i="9"/>
  <c r="L20" i="9"/>
  <c r="K20" i="9"/>
  <c r="J20" i="9"/>
  <c r="I20" i="9"/>
  <c r="H20" i="9"/>
  <c r="Q19" i="9"/>
  <c r="C19" i="9"/>
  <c r="Q18" i="9"/>
  <c r="P18" i="9"/>
  <c r="C18" i="9"/>
  <c r="Q17" i="9"/>
  <c r="C17" i="9"/>
  <c r="Q16" i="9"/>
  <c r="P16" i="9"/>
  <c r="C16" i="9"/>
  <c r="P15" i="9"/>
  <c r="Q15" i="9"/>
  <c r="C15" i="9"/>
  <c r="Q14" i="9"/>
  <c r="P14" i="9"/>
  <c r="C14" i="9"/>
  <c r="Q13" i="9"/>
  <c r="P13" i="9"/>
  <c r="C13" i="9"/>
  <c r="Q12" i="9"/>
  <c r="P12" i="9"/>
  <c r="C12" i="9"/>
  <c r="P11" i="9"/>
  <c r="C11" i="9"/>
  <c r="Q10" i="9"/>
  <c r="P10" i="9"/>
  <c r="C10" i="9"/>
  <c r="Q9" i="9"/>
  <c r="P9" i="9"/>
  <c r="C9" i="9"/>
  <c r="Q8" i="9"/>
  <c r="P8" i="9"/>
  <c r="C8" i="9"/>
  <c r="P7" i="9"/>
  <c r="C7" i="9"/>
  <c r="Q6" i="9"/>
  <c r="P6" i="9"/>
  <c r="C6" i="9"/>
  <c r="Q5" i="9"/>
  <c r="P5" i="9"/>
  <c r="C5" i="9"/>
  <c r="G20" i="9"/>
  <c r="F20" i="9"/>
  <c r="Q4" i="9"/>
  <c r="D20" i="9"/>
  <c r="C4" i="9"/>
  <c r="C20" i="9" s="1"/>
  <c r="P19" i="9" l="1"/>
  <c r="E20" i="9"/>
  <c r="Q20" i="9" s="1"/>
  <c r="Q7" i="9"/>
  <c r="Q11" i="9"/>
  <c r="P17" i="9"/>
  <c r="P4" i="9"/>
  <c r="P20" i="9" l="1"/>
  <c r="H5" i="1" l="1"/>
  <c r="H6" i="1"/>
  <c r="E157" i="8" l="1"/>
  <c r="D157" i="8"/>
  <c r="C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D120" i="6"/>
  <c r="E120" i="6"/>
  <c r="C120" i="6"/>
  <c r="F94" i="6"/>
  <c r="F109" i="6"/>
  <c r="F103" i="6"/>
  <c r="F95" i="6"/>
  <c r="F100" i="6"/>
  <c r="F104" i="6"/>
  <c r="F93" i="6"/>
  <c r="F105" i="6"/>
  <c r="F92" i="6"/>
  <c r="F110" i="6"/>
  <c r="F98" i="6"/>
  <c r="F111" i="6"/>
  <c r="F101" i="6"/>
  <c r="F112" i="6"/>
  <c r="F113" i="6"/>
  <c r="F99" i="6"/>
  <c r="F102" i="6"/>
  <c r="F106" i="6"/>
  <c r="F107" i="6"/>
  <c r="F114" i="6"/>
  <c r="F96" i="6"/>
  <c r="F115" i="6"/>
  <c r="F116" i="6"/>
  <c r="F117" i="6"/>
  <c r="F118" i="6"/>
  <c r="F108" i="6"/>
  <c r="F119" i="6"/>
  <c r="F97" i="6"/>
  <c r="F157" i="8" l="1"/>
  <c r="E124" i="8"/>
  <c r="D124" i="8"/>
  <c r="C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D88" i="6"/>
  <c r="E88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53" i="6"/>
  <c r="F124" i="8" l="1"/>
  <c r="C88" i="6"/>
  <c r="F120" i="6" s="1"/>
  <c r="F88" i="6" l="1"/>
  <c r="C76" i="8"/>
  <c r="D76" i="8"/>
  <c r="B76" i="8"/>
  <c r="E72" i="8"/>
  <c r="E73" i="8"/>
  <c r="E74" i="8"/>
  <c r="E75" i="8"/>
  <c r="E71" i="8"/>
  <c r="E76" i="8" l="1"/>
  <c r="F75" i="8" s="1"/>
  <c r="D47" i="6"/>
  <c r="C47" i="6"/>
  <c r="B47" i="6"/>
  <c r="E46" i="6"/>
  <c r="E45" i="6"/>
  <c r="E44" i="6"/>
  <c r="C84" i="8"/>
  <c r="D84" i="8"/>
  <c r="B84" i="8"/>
  <c r="E83" i="8"/>
  <c r="E82" i="8"/>
  <c r="E81" i="8"/>
  <c r="E84" i="8" l="1"/>
  <c r="F81" i="8" s="1"/>
  <c r="F72" i="8"/>
  <c r="F74" i="8"/>
  <c r="F71" i="8"/>
  <c r="F73" i="8"/>
  <c r="E47" i="6"/>
  <c r="F47" i="6" s="1"/>
  <c r="C53" i="8"/>
  <c r="D53" i="8"/>
  <c r="E53" i="8"/>
  <c r="F53" i="8"/>
  <c r="G53" i="8"/>
  <c r="H53" i="8"/>
  <c r="I53" i="8"/>
  <c r="J53" i="8"/>
  <c r="K53" i="8"/>
  <c r="L53" i="8"/>
  <c r="B53" i="8"/>
  <c r="D41" i="8"/>
  <c r="C41" i="8"/>
  <c r="B41" i="8"/>
  <c r="E40" i="8"/>
  <c r="E39" i="8"/>
  <c r="E38" i="8"/>
  <c r="E37" i="8"/>
  <c r="E36" i="8"/>
  <c r="E35" i="8"/>
  <c r="E34" i="8"/>
  <c r="E33" i="8"/>
  <c r="F44" i="6" l="1"/>
  <c r="F45" i="6"/>
  <c r="F46" i="6"/>
  <c r="F82" i="8"/>
  <c r="F83" i="8"/>
  <c r="E41" i="8"/>
  <c r="F34" i="8" s="1"/>
  <c r="J19" i="8"/>
  <c r="J20" i="8"/>
  <c r="J21" i="8"/>
  <c r="J22" i="8"/>
  <c r="J23" i="8"/>
  <c r="J24" i="8"/>
  <c r="J25" i="8"/>
  <c r="J26" i="8"/>
  <c r="J27" i="8"/>
  <c r="J28" i="8"/>
  <c r="C29" i="8"/>
  <c r="D29" i="8"/>
  <c r="E29" i="8"/>
  <c r="F29" i="8"/>
  <c r="G29" i="8"/>
  <c r="H29" i="8"/>
  <c r="I29" i="8"/>
  <c r="B29" i="8"/>
  <c r="J18" i="8"/>
  <c r="C14" i="8"/>
  <c r="D14" i="8"/>
  <c r="B14" i="8"/>
  <c r="E3" i="8"/>
  <c r="E4" i="8"/>
  <c r="E5" i="8"/>
  <c r="E6" i="8"/>
  <c r="E7" i="8"/>
  <c r="E8" i="8"/>
  <c r="E9" i="8"/>
  <c r="E10" i="8"/>
  <c r="E11" i="8"/>
  <c r="E14" i="8" l="1"/>
  <c r="F7" i="8" s="1"/>
  <c r="F38" i="8"/>
  <c r="F37" i="8"/>
  <c r="F39" i="8"/>
  <c r="F36" i="8"/>
  <c r="F35" i="8"/>
  <c r="F41" i="8"/>
  <c r="F33" i="8"/>
  <c r="F40" i="8"/>
  <c r="J29" i="8"/>
  <c r="F3" i="8" l="1"/>
  <c r="F4" i="8"/>
  <c r="F14" i="8"/>
  <c r="F8" i="8"/>
  <c r="F12" i="8"/>
  <c r="F10" i="8"/>
  <c r="F5" i="8"/>
  <c r="F13" i="8"/>
  <c r="F9" i="8"/>
  <c r="F11" i="8"/>
  <c r="F6" i="8"/>
  <c r="O6" i="4"/>
  <c r="O2" i="4"/>
  <c r="O10" i="4"/>
  <c r="O14" i="4"/>
  <c r="D14" i="4"/>
  <c r="E14" i="4"/>
  <c r="F14" i="4"/>
  <c r="G14" i="4"/>
  <c r="H14" i="4"/>
  <c r="I14" i="4"/>
  <c r="J14" i="4"/>
  <c r="K14" i="4"/>
  <c r="L14" i="4"/>
  <c r="M14" i="4"/>
  <c r="N14" i="4"/>
  <c r="C14" i="4"/>
  <c r="E33" i="6" l="1"/>
  <c r="E34" i="6"/>
  <c r="E35" i="6"/>
  <c r="E36" i="6"/>
  <c r="E37" i="6"/>
  <c r="E38" i="6"/>
  <c r="E39" i="6"/>
  <c r="C40" i="6"/>
  <c r="D40" i="6"/>
  <c r="B40" i="6"/>
  <c r="E32" i="6"/>
  <c r="E40" i="6" l="1"/>
  <c r="D14" i="6"/>
  <c r="C14" i="6"/>
  <c r="B14" i="6"/>
  <c r="E13" i="6"/>
  <c r="E12" i="6"/>
  <c r="E11" i="6"/>
  <c r="E10" i="6"/>
  <c r="E9" i="6"/>
  <c r="E8" i="6"/>
  <c r="E7" i="6"/>
  <c r="E6" i="6"/>
  <c r="E5" i="6"/>
  <c r="E4" i="6"/>
  <c r="E3" i="6"/>
  <c r="E14" i="6" l="1"/>
  <c r="O11" i="4"/>
  <c r="O7" i="4"/>
  <c r="O3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3" i="4"/>
  <c r="M13" i="4"/>
  <c r="L13" i="4"/>
  <c r="K13" i="4"/>
  <c r="J13" i="4"/>
  <c r="I13" i="4"/>
  <c r="H13" i="4"/>
  <c r="G13" i="4"/>
  <c r="F13" i="4"/>
  <c r="E13" i="4"/>
  <c r="D13" i="4"/>
  <c r="C13" i="4"/>
  <c r="O12" i="4"/>
  <c r="N9" i="4"/>
  <c r="M9" i="4"/>
  <c r="L9" i="4"/>
  <c r="K9" i="4"/>
  <c r="J9" i="4"/>
  <c r="I9" i="4"/>
  <c r="H9" i="4"/>
  <c r="G9" i="4"/>
  <c r="F9" i="4"/>
  <c r="E9" i="4"/>
  <c r="D9" i="4"/>
  <c r="C9" i="4"/>
  <c r="O8" i="4"/>
  <c r="N5" i="4"/>
  <c r="M5" i="4"/>
  <c r="L5" i="4"/>
  <c r="K5" i="4"/>
  <c r="J5" i="4"/>
  <c r="I5" i="4"/>
  <c r="H5" i="4"/>
  <c r="G5" i="4"/>
  <c r="F5" i="4"/>
  <c r="E5" i="4"/>
  <c r="D5" i="4"/>
  <c r="C5" i="4"/>
  <c r="O4" i="4"/>
  <c r="O13" i="4" l="1"/>
  <c r="O15" i="4"/>
  <c r="E17" i="4"/>
  <c r="M17" i="4"/>
  <c r="I17" i="4"/>
  <c r="O5" i="4"/>
  <c r="O9" i="4"/>
  <c r="F17" i="4"/>
  <c r="J17" i="4"/>
  <c r="N17" i="4"/>
  <c r="C17" i="4"/>
  <c r="G17" i="4"/>
  <c r="K17" i="4"/>
  <c r="D17" i="4"/>
  <c r="H17" i="4"/>
  <c r="L17" i="4"/>
  <c r="O16" i="4"/>
  <c r="O17" i="4" l="1"/>
</calcChain>
</file>

<file path=xl/sharedStrings.xml><?xml version="1.0" encoding="utf-8"?>
<sst xmlns="http://schemas.openxmlformats.org/spreadsheetml/2006/main" count="549" uniqueCount="334">
  <si>
    <t>部門代碼</t>
    <phoneticPr fontId="1" type="noConversion"/>
  </si>
  <si>
    <t>工號</t>
    <phoneticPr fontId="1" type="noConversion"/>
  </si>
  <si>
    <t>姓名</t>
    <phoneticPr fontId="1" type="noConversion"/>
  </si>
  <si>
    <t>原職稱</t>
    <phoneticPr fontId="1" type="noConversion"/>
  </si>
  <si>
    <t>現職稱</t>
    <phoneticPr fontId="1" type="noConversion"/>
  </si>
  <si>
    <t>序號</t>
    <phoneticPr fontId="1" type="noConversion"/>
  </si>
  <si>
    <t>晉升日期</t>
    <phoneticPr fontId="1" type="noConversion"/>
  </si>
  <si>
    <t>KM0MAQAAA0</t>
    <phoneticPr fontId="1" type="noConversion"/>
  </si>
  <si>
    <t>助工師</t>
    <phoneticPr fontId="1" type="noConversion"/>
  </si>
  <si>
    <t>工程師</t>
    <phoneticPr fontId="1" type="noConversion"/>
  </si>
  <si>
    <t>張小明</t>
    <phoneticPr fontId="1" type="noConversion"/>
  </si>
  <si>
    <t>資工師</t>
  </si>
  <si>
    <t>資工師</t>
    <phoneticPr fontId="1" type="noConversion"/>
  </si>
  <si>
    <t>助技員</t>
  </si>
  <si>
    <t>技術員</t>
  </si>
  <si>
    <t>助工師</t>
  </si>
  <si>
    <t>工程師</t>
  </si>
  <si>
    <t>副課長</t>
  </si>
  <si>
    <t>課長</t>
  </si>
  <si>
    <t>襄理</t>
  </si>
  <si>
    <t>副理</t>
  </si>
  <si>
    <t>經理</t>
  </si>
  <si>
    <t>資深經理</t>
  </si>
  <si>
    <t>男</t>
  </si>
  <si>
    <t>女</t>
  </si>
  <si>
    <t>KM0MAQAEA0</t>
  </si>
  <si>
    <t>20563094</t>
  </si>
  <si>
    <t>王一偉</t>
  </si>
  <si>
    <t>Wang. Blues</t>
  </si>
  <si>
    <t>報到日期</t>
    <phoneticPr fontId="3" type="noConversion"/>
  </si>
  <si>
    <t>離職日期</t>
    <phoneticPr fontId="3" type="noConversion"/>
  </si>
  <si>
    <t>年資</t>
    <phoneticPr fontId="3" type="noConversion"/>
  </si>
  <si>
    <t>客戶</t>
    <phoneticPr fontId="3" type="noConversion"/>
  </si>
  <si>
    <t>部門</t>
    <phoneticPr fontId="3" type="noConversion"/>
  </si>
  <si>
    <t>課別</t>
    <phoneticPr fontId="3" type="noConversion"/>
  </si>
  <si>
    <t>姓名(中)</t>
    <phoneticPr fontId="6" type="noConversion"/>
  </si>
  <si>
    <t>姓名(英)</t>
    <phoneticPr fontId="3" type="noConversion"/>
  </si>
  <si>
    <t>性別</t>
    <phoneticPr fontId="6" type="noConversion"/>
  </si>
  <si>
    <t>現職稱</t>
    <phoneticPr fontId="6" type="noConversion"/>
  </si>
  <si>
    <t>A31</t>
    <phoneticPr fontId="3" type="noConversion"/>
  </si>
  <si>
    <t>二處</t>
    <phoneticPr fontId="3" type="noConversion"/>
  </si>
  <si>
    <t>KH0MAQADA0</t>
  </si>
  <si>
    <t>20471750</t>
  </si>
  <si>
    <t>葉爍</t>
  </si>
  <si>
    <t>Ye. Steven</t>
  </si>
  <si>
    <t>工程師</t>
    <phoneticPr fontId="4" type="noConversion"/>
  </si>
  <si>
    <t>C38</t>
    <phoneticPr fontId="8" type="noConversion"/>
  </si>
  <si>
    <t>三處</t>
    <phoneticPr fontId="8" type="noConversion"/>
  </si>
  <si>
    <t>KM0MAQACD0</t>
  </si>
  <si>
    <t>20564425</t>
  </si>
  <si>
    <t>王聰</t>
  </si>
  <si>
    <t>Wang. Kyrie</t>
  </si>
  <si>
    <t>KH0MAQAEE0</t>
  </si>
  <si>
    <t>20391594</t>
  </si>
  <si>
    <t>許凱利</t>
  </si>
  <si>
    <t>Xu. Carrie</t>
  </si>
  <si>
    <t>助工師</t>
    <phoneticPr fontId="8" type="noConversion"/>
  </si>
  <si>
    <t>A32</t>
    <phoneticPr fontId="3" type="noConversion"/>
  </si>
  <si>
    <t>一處</t>
    <phoneticPr fontId="3" type="noConversion"/>
  </si>
  <si>
    <t>KF0MAQAAA0</t>
  </si>
  <si>
    <t>20471703</t>
  </si>
  <si>
    <t>朱燁</t>
    <phoneticPr fontId="3" type="noConversion"/>
  </si>
  <si>
    <t>Zhu. Iris</t>
  </si>
  <si>
    <t>女</t>
    <phoneticPr fontId="1" type="noConversion"/>
  </si>
  <si>
    <t>男</t>
    <phoneticPr fontId="3" type="noConversion"/>
  </si>
  <si>
    <t>KF0MAQACD0</t>
  </si>
  <si>
    <t>20440296</t>
  </si>
  <si>
    <t>孟劍波</t>
  </si>
  <si>
    <t>Teemo_Meng</t>
  </si>
  <si>
    <t xml:space="preserve">男 </t>
  </si>
  <si>
    <t>工程師</t>
    <phoneticPr fontId="8" type="noConversion"/>
  </si>
  <si>
    <t>二處</t>
  </si>
  <si>
    <t>KH0MAQABB0</t>
  </si>
  <si>
    <t>20002551</t>
  </si>
  <si>
    <t>黃娜</t>
  </si>
  <si>
    <t>Huang. Tracy</t>
  </si>
  <si>
    <t>女</t>
    <phoneticPr fontId="3" type="noConversion"/>
  </si>
  <si>
    <t>A31</t>
    <phoneticPr fontId="8" type="noConversion"/>
  </si>
  <si>
    <t>二處</t>
    <phoneticPr fontId="8" type="noConversion"/>
  </si>
  <si>
    <t>20501817</t>
  </si>
  <si>
    <t>余康晉</t>
  </si>
  <si>
    <t>Yu. Alfred</t>
  </si>
  <si>
    <t>KH0MAQAEB0</t>
  </si>
  <si>
    <t>20279085</t>
  </si>
  <si>
    <t>鄭偉</t>
    <phoneticPr fontId="3" type="noConversion"/>
  </si>
  <si>
    <t>Zheng. Krystal</t>
  </si>
  <si>
    <t>資工師</t>
    <phoneticPr fontId="8" type="noConversion"/>
  </si>
  <si>
    <t>20471742</t>
  </si>
  <si>
    <t>汪正</t>
  </si>
  <si>
    <t>Wang. Bertram</t>
  </si>
  <si>
    <t>KM0MAQAAC0</t>
  </si>
  <si>
    <t>20415832</t>
  </si>
  <si>
    <t>董瑞賀</t>
  </si>
  <si>
    <t>Li. Star</t>
  </si>
  <si>
    <t>離職原因</t>
    <phoneticPr fontId="1" type="noConversion"/>
  </si>
  <si>
    <t>最近一次績效</t>
    <phoneticPr fontId="1" type="noConversion"/>
  </si>
  <si>
    <t>B</t>
    <phoneticPr fontId="1" type="noConversion"/>
  </si>
  <si>
    <t>C+</t>
    <phoneticPr fontId="1" type="noConversion"/>
  </si>
  <si>
    <t>C</t>
    <phoneticPr fontId="1" type="noConversion"/>
  </si>
  <si>
    <t>B+</t>
    <phoneticPr fontId="1" type="noConversion"/>
  </si>
  <si>
    <t>客戶別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</si>
  <si>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</si>
  <si>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</si>
  <si>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</si>
  <si>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</si>
  <si>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</si>
  <si>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</si>
  <si>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</si>
  <si>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  <phoneticPr fontId="1" type="noConversion"/>
  </si>
  <si>
    <t>九月</t>
    <phoneticPr fontId="1" type="noConversion"/>
  </si>
  <si>
    <t>十月</t>
  </si>
  <si>
    <t>十一月</t>
  </si>
  <si>
    <t>十二月</t>
  </si>
  <si>
    <t>A31</t>
    <phoneticPr fontId="1" type="noConversion"/>
  </si>
  <si>
    <t>在職</t>
    <phoneticPr fontId="1" type="noConversion"/>
  </si>
  <si>
    <t>離職</t>
    <phoneticPr fontId="1" type="noConversion"/>
  </si>
  <si>
    <t>離職率</t>
    <phoneticPr fontId="1" type="noConversion"/>
  </si>
  <si>
    <t>A32</t>
    <phoneticPr fontId="1" type="noConversion"/>
  </si>
  <si>
    <t>在職</t>
    <phoneticPr fontId="1" type="noConversion"/>
  </si>
  <si>
    <t>離職</t>
    <phoneticPr fontId="1" type="noConversion"/>
  </si>
  <si>
    <t>離職率</t>
    <phoneticPr fontId="1" type="noConversion"/>
  </si>
  <si>
    <t>離職</t>
  </si>
  <si>
    <t>離職率</t>
  </si>
  <si>
    <t>合計</t>
    <phoneticPr fontId="1" type="noConversion"/>
  </si>
  <si>
    <t>總計</t>
  </si>
  <si>
    <t>SAP編號</t>
  </si>
  <si>
    <t>工   號</t>
  </si>
  <si>
    <t>英文名字</t>
  </si>
  <si>
    <t>所學專業</t>
  </si>
  <si>
    <t>畢業學校</t>
  </si>
  <si>
    <t>籍   貫</t>
  </si>
  <si>
    <t>報到日期</t>
  </si>
  <si>
    <t>部門代碼</t>
  </si>
  <si>
    <t>姓   名</t>
    <phoneticPr fontId="1" type="noConversion"/>
  </si>
  <si>
    <t>出生年月</t>
    <phoneticPr fontId="1" type="noConversion"/>
  </si>
  <si>
    <t>職   稱</t>
    <phoneticPr fontId="1" type="noConversion"/>
  </si>
  <si>
    <t>人員狀態</t>
    <phoneticPr fontId="1" type="noConversion"/>
  </si>
  <si>
    <t>照片</t>
    <phoneticPr fontId="1" type="noConversion"/>
  </si>
  <si>
    <t>職稱</t>
    <phoneticPr fontId="1" type="noConversion"/>
  </si>
  <si>
    <t>A31</t>
  </si>
  <si>
    <t>A32</t>
  </si>
  <si>
    <t>C38</t>
  </si>
  <si>
    <t>經理</t>
    <phoneticPr fontId="1" type="noConversion"/>
  </si>
  <si>
    <t>資深經理</t>
    <phoneticPr fontId="1" type="noConversion"/>
  </si>
  <si>
    <t>年資</t>
    <phoneticPr fontId="1" type="noConversion"/>
  </si>
  <si>
    <t>0.5年以下</t>
  </si>
  <si>
    <t>3~5年</t>
  </si>
  <si>
    <t>5~8年</t>
  </si>
  <si>
    <t>0.5~1.5年</t>
  </si>
  <si>
    <t>0.5~1.5年</t>
    <phoneticPr fontId="1" type="noConversion"/>
  </si>
  <si>
    <t>8~12年</t>
  </si>
  <si>
    <t>8~12年</t>
    <phoneticPr fontId="1" type="noConversion"/>
  </si>
  <si>
    <t>12~15年</t>
  </si>
  <si>
    <t>12~15年</t>
    <phoneticPr fontId="1" type="noConversion"/>
  </si>
  <si>
    <t>15年以上</t>
  </si>
  <si>
    <t>15年以上</t>
    <phoneticPr fontId="1" type="noConversion"/>
  </si>
  <si>
    <t>合計</t>
    <phoneticPr fontId="1" type="noConversion"/>
  </si>
  <si>
    <t>合計</t>
    <phoneticPr fontId="1" type="noConversion"/>
  </si>
  <si>
    <t>預算</t>
  </si>
  <si>
    <t>預算</t>
    <phoneticPr fontId="1" type="noConversion"/>
  </si>
  <si>
    <t>C38</t>
    <phoneticPr fontId="1" type="noConversion"/>
  </si>
  <si>
    <t>2018年</t>
    <phoneticPr fontId="1" type="noConversion"/>
  </si>
  <si>
    <t>預算</t>
    <phoneticPr fontId="1" type="noConversion"/>
  </si>
  <si>
    <t>在職</t>
    <phoneticPr fontId="1" type="noConversion"/>
  </si>
  <si>
    <t>2~3年</t>
  </si>
  <si>
    <t>2~3年</t>
    <phoneticPr fontId="1" type="noConversion"/>
  </si>
  <si>
    <t>2019年離職</t>
    <phoneticPr fontId="1" type="noConversion"/>
  </si>
  <si>
    <t>職稱</t>
    <phoneticPr fontId="1" type="noConversion"/>
  </si>
  <si>
    <t>資深經理</t>
    <phoneticPr fontId="1" type="noConversion"/>
  </si>
  <si>
    <t>經理</t>
    <phoneticPr fontId="1" type="noConversion"/>
  </si>
  <si>
    <t>離職占%</t>
    <phoneticPr fontId="1" type="noConversion"/>
  </si>
  <si>
    <t>合計離職</t>
    <phoneticPr fontId="1" type="noConversion"/>
  </si>
  <si>
    <t>合計離職</t>
    <phoneticPr fontId="1" type="noConversion"/>
  </si>
  <si>
    <t>A-新資福利因素</t>
  </si>
  <si>
    <t>B-工作環境因素</t>
  </si>
  <si>
    <t>C-家庭因素</t>
  </si>
  <si>
    <t>D-進修學習</t>
  </si>
  <si>
    <t>E-其他</t>
  </si>
  <si>
    <t>B</t>
    <phoneticPr fontId="3" type="noConversion"/>
  </si>
  <si>
    <t>A</t>
    <phoneticPr fontId="3" type="noConversion"/>
  </si>
  <si>
    <t>E</t>
    <phoneticPr fontId="3" type="noConversion"/>
  </si>
  <si>
    <t>C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</si>
  <si>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</si>
  <si>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</si>
  <si>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</si>
  <si>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2018 1-10月離職原因調查</t>
    <phoneticPr fontId="1" type="noConversion"/>
  </si>
  <si>
    <t>離職原因</t>
    <phoneticPr fontId="1" type="noConversion"/>
  </si>
  <si>
    <t>占總原因%</t>
    <phoneticPr fontId="1" type="noConversion"/>
  </si>
  <si>
    <t>本科</t>
    <phoneticPr fontId="1" type="noConversion"/>
  </si>
  <si>
    <t>中專</t>
    <phoneticPr fontId="1" type="noConversion"/>
  </si>
  <si>
    <t>合計</t>
    <phoneticPr fontId="1" type="noConversion"/>
  </si>
  <si>
    <t>合計</t>
    <phoneticPr fontId="1" type="noConversion"/>
  </si>
  <si>
    <t>學歷</t>
    <phoneticPr fontId="1" type="noConversion"/>
  </si>
  <si>
    <t>大專</t>
    <phoneticPr fontId="1" type="noConversion"/>
  </si>
  <si>
    <t>大專</t>
    <phoneticPr fontId="1" type="noConversion"/>
  </si>
  <si>
    <t>占%</t>
    <phoneticPr fontId="1" type="noConversion"/>
  </si>
  <si>
    <t>本科專業統計</t>
    <phoneticPr fontId="4" type="noConversion"/>
  </si>
  <si>
    <t>本科</t>
    <phoneticPr fontId="3" type="noConversion"/>
  </si>
  <si>
    <t>電氣信息類</t>
  </si>
  <si>
    <t>機械類</t>
  </si>
  <si>
    <t>電子信息科學類</t>
  </si>
  <si>
    <t>儀器儀錶類</t>
  </si>
  <si>
    <t>管理科學與工程類</t>
  </si>
  <si>
    <t>數學類</t>
  </si>
  <si>
    <t>工商管理類</t>
  </si>
  <si>
    <t>物理學類</t>
  </si>
  <si>
    <t>自動化類</t>
  </si>
  <si>
    <t>材料類</t>
  </si>
  <si>
    <t>輕工紡織食品類</t>
  </si>
  <si>
    <t>土建類</t>
  </si>
  <si>
    <t>化學類</t>
  </si>
  <si>
    <t>心理學類</t>
  </si>
  <si>
    <t>生物科學類</t>
  </si>
  <si>
    <t>材料科學類</t>
  </si>
  <si>
    <t>統計學類</t>
  </si>
  <si>
    <t>經濟學類</t>
  </si>
  <si>
    <t>中國語言文學類</t>
  </si>
  <si>
    <t>中醫學類</t>
  </si>
  <si>
    <t>公共管理類</t>
  </si>
  <si>
    <t>化工與制藥類</t>
  </si>
  <si>
    <t>外國語言文學類</t>
  </si>
  <si>
    <t>生物工程類</t>
  </si>
  <si>
    <t>交通運輸類</t>
  </si>
  <si>
    <t>地理科學類</t>
  </si>
  <si>
    <t>武器類</t>
  </si>
  <si>
    <t>社會學類</t>
  </si>
  <si>
    <t>教育學類</t>
  </si>
  <si>
    <t>新聞傳播學類</t>
  </si>
  <si>
    <t>農業工程類</t>
  </si>
  <si>
    <t>環境與安全類</t>
  </si>
  <si>
    <t>職業技術教育類</t>
  </si>
  <si>
    <t>藝術類</t>
  </si>
  <si>
    <t>TBC</t>
  </si>
  <si>
    <t>Total</t>
    <phoneticPr fontId="3" type="noConversion"/>
  </si>
  <si>
    <t>工程類</t>
    <phoneticPr fontId="1" type="noConversion"/>
  </si>
  <si>
    <t>非工程類</t>
    <phoneticPr fontId="1" type="noConversion"/>
  </si>
  <si>
    <t>A31</t>
    <phoneticPr fontId="3" type="noConversion"/>
  </si>
  <si>
    <t>A32</t>
    <phoneticPr fontId="4" type="noConversion"/>
  </si>
  <si>
    <t>C38</t>
    <phoneticPr fontId="3" type="noConversion"/>
  </si>
  <si>
    <t>合計</t>
    <phoneticPr fontId="3" type="noConversion"/>
  </si>
  <si>
    <t>2018 1-10月離職</t>
    <phoneticPr fontId="1" type="noConversion"/>
  </si>
  <si>
    <t>山西</t>
  </si>
  <si>
    <t>山東</t>
  </si>
  <si>
    <t>云南</t>
  </si>
  <si>
    <t>內蒙古</t>
  </si>
  <si>
    <t>四川</t>
  </si>
  <si>
    <t>甘肅</t>
  </si>
  <si>
    <t>吉林</t>
  </si>
  <si>
    <t>安徽</t>
  </si>
  <si>
    <t>江西</t>
  </si>
  <si>
    <t>江蘇</t>
  </si>
  <si>
    <t>河北</t>
  </si>
  <si>
    <t>河南</t>
  </si>
  <si>
    <t>青海</t>
  </si>
  <si>
    <t>重慶</t>
  </si>
  <si>
    <t>浙江</t>
  </si>
  <si>
    <t>海南</t>
  </si>
  <si>
    <t>陝西</t>
  </si>
  <si>
    <t>湖北</t>
  </si>
  <si>
    <t>湖南</t>
  </si>
  <si>
    <t>貴州</t>
  </si>
  <si>
    <t>雲南</t>
  </si>
  <si>
    <t>黑龍江</t>
  </si>
  <si>
    <t>新疆</t>
  </si>
  <si>
    <t>寧夏</t>
  </si>
  <si>
    <t>福建</t>
  </si>
  <si>
    <t>廣西</t>
  </si>
  <si>
    <t>遼寧</t>
  </si>
  <si>
    <t>未登記</t>
    <phoneticPr fontId="3" type="noConversion"/>
  </si>
  <si>
    <t>2018 1-10月離職</t>
    <phoneticPr fontId="4" type="noConversion"/>
  </si>
  <si>
    <t>2018 1-10月離職</t>
    <phoneticPr fontId="1" type="noConversion"/>
  </si>
  <si>
    <t>-</t>
    <phoneticPr fontId="1" type="noConversion"/>
  </si>
  <si>
    <t>間隔時間(年）</t>
    <phoneticPr fontId="1" type="noConversion"/>
  </si>
  <si>
    <t>入職</t>
    <phoneticPr fontId="1" type="noConversion"/>
  </si>
  <si>
    <t>晉升1</t>
    <phoneticPr fontId="1" type="noConversion"/>
  </si>
  <si>
    <t>晉升2</t>
    <phoneticPr fontId="1" type="noConversion"/>
  </si>
  <si>
    <t>Y2020 Monthly OT Trend Chart (KS&amp;CQ&amp;CD)</t>
    <phoneticPr fontId="3" type="noConversion"/>
  </si>
  <si>
    <t>部門名稱 --&gt; (人均加班時數)</t>
    <phoneticPr fontId="3" type="noConversion"/>
  </si>
  <si>
    <t>QM</t>
    <phoneticPr fontId="3" type="noConversion"/>
  </si>
  <si>
    <t>IDL 人數 (扣除課/理級主管/產假人員/作業人員)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</si>
  <si>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</si>
  <si>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</si>
  <si>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</si>
  <si>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</si>
  <si>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</si>
  <si>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</si>
  <si>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</si>
  <si>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</si>
  <si>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</si>
  <si>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</si>
  <si>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</si>
  <si>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</si>
  <si>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Year Sum</t>
    <phoneticPr fontId="3" type="noConversion"/>
  </si>
  <si>
    <t>Year Average</t>
    <phoneticPr fontId="3" type="noConversion"/>
  </si>
  <si>
    <r>
      <t xml:space="preserve">KF0MAQAA00(DQA1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  <phoneticPr fontId="30" type="noConversion"/>
  </si>
  <si>
    <t>謝信福</t>
  </si>
  <si>
    <r>
      <t xml:space="preserve">KF0MAQAB00(DQA1 </t>
    </r>
    <r>
      <rPr>
        <b/>
        <sz val="12"/>
        <color indexed="8"/>
        <rFont val="細明體"/>
        <family val="3"/>
        <charset val="136"/>
      </rPr>
      <t>六部</t>
    </r>
    <r>
      <rPr>
        <b/>
        <sz val="12"/>
        <color indexed="8"/>
        <rFont val="Calibri"/>
        <family val="2"/>
      </rPr>
      <t>)</t>
    </r>
    <phoneticPr fontId="30" type="noConversion"/>
  </si>
  <si>
    <t>朱紹貴</t>
    <phoneticPr fontId="30" type="noConversion"/>
  </si>
  <si>
    <r>
      <t xml:space="preserve">KF0MAQAC00(DQA1 </t>
    </r>
    <r>
      <rPr>
        <b/>
        <sz val="12"/>
        <color indexed="8"/>
        <rFont val="細明體"/>
        <family val="3"/>
        <charset val="136"/>
      </rPr>
      <t>七部</t>
    </r>
    <r>
      <rPr>
        <b/>
        <sz val="12"/>
        <color indexed="8"/>
        <rFont val="Calibri"/>
        <family val="2"/>
      </rPr>
      <t>)</t>
    </r>
    <phoneticPr fontId="30" type="noConversion"/>
  </si>
  <si>
    <t>鄧琴</t>
    <phoneticPr fontId="30" type="noConversion"/>
  </si>
  <si>
    <r>
      <t xml:space="preserve">KF0MAQAD00(DQA1 </t>
    </r>
    <r>
      <rPr>
        <b/>
        <sz val="12"/>
        <color indexed="8"/>
        <rFont val="細明體"/>
        <family val="3"/>
        <charset val="136"/>
      </rPr>
      <t>八部</t>
    </r>
    <r>
      <rPr>
        <b/>
        <sz val="12"/>
        <color indexed="8"/>
        <rFont val="Calibri"/>
        <family val="2"/>
      </rPr>
      <t>)</t>
    </r>
    <phoneticPr fontId="30" type="noConversion"/>
  </si>
  <si>
    <t>林益成</t>
    <phoneticPr fontId="30" type="noConversion"/>
  </si>
  <si>
    <r>
      <t xml:space="preserve">KH0MAQAA00(DQA2 </t>
    </r>
    <r>
      <rPr>
        <b/>
        <sz val="12"/>
        <color indexed="8"/>
        <rFont val="細明體"/>
        <family val="3"/>
        <charset val="136"/>
      </rPr>
      <t>四部</t>
    </r>
    <r>
      <rPr>
        <b/>
        <sz val="12"/>
        <color indexed="8"/>
        <rFont val="Calibri"/>
        <family val="2"/>
      </rPr>
      <t>)</t>
    </r>
    <phoneticPr fontId="30" type="noConversion"/>
  </si>
  <si>
    <t>何政道</t>
    <phoneticPr fontId="30" type="noConversion"/>
  </si>
  <si>
    <r>
      <t xml:space="preserve">KH0MAQAB00(DQA2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  <phoneticPr fontId="30" type="noConversion"/>
  </si>
  <si>
    <t>錢冬霞</t>
    <phoneticPr fontId="30" type="noConversion"/>
  </si>
  <si>
    <r>
      <t xml:space="preserve">KH0MAQAC00(DQA2 </t>
    </r>
    <r>
      <rPr>
        <b/>
        <sz val="12"/>
        <color indexed="8"/>
        <rFont val="細明體"/>
        <family val="3"/>
        <charset val="136"/>
      </rPr>
      <t>六部</t>
    </r>
    <r>
      <rPr>
        <b/>
        <sz val="12"/>
        <color indexed="8"/>
        <rFont val="Calibri"/>
        <family val="2"/>
      </rPr>
      <t>)</t>
    </r>
    <phoneticPr fontId="30" type="noConversion"/>
  </si>
  <si>
    <t>晉春</t>
    <phoneticPr fontId="30" type="noConversion"/>
  </si>
  <si>
    <r>
      <t xml:space="preserve">KH0MAQAD00(DQA2 </t>
    </r>
    <r>
      <rPr>
        <b/>
        <sz val="12"/>
        <color indexed="8"/>
        <rFont val="細明體"/>
        <family val="3"/>
        <charset val="136"/>
      </rPr>
      <t>七部</t>
    </r>
    <r>
      <rPr>
        <b/>
        <sz val="12"/>
        <color indexed="8"/>
        <rFont val="Calibri"/>
        <family val="2"/>
      </rPr>
      <t>)</t>
    </r>
    <phoneticPr fontId="30" type="noConversion"/>
  </si>
  <si>
    <t>范榮榮</t>
    <phoneticPr fontId="30" type="noConversion"/>
  </si>
  <si>
    <r>
      <t xml:space="preserve">KH0MAQAE00(DQA2 </t>
    </r>
    <r>
      <rPr>
        <b/>
        <sz val="12"/>
        <color indexed="8"/>
        <rFont val="細明體"/>
        <family val="3"/>
        <charset val="136"/>
      </rPr>
      <t>八部</t>
    </r>
    <r>
      <rPr>
        <b/>
        <sz val="12"/>
        <color indexed="8"/>
        <rFont val="Calibri"/>
        <family val="2"/>
      </rPr>
      <t>)</t>
    </r>
    <phoneticPr fontId="30" type="noConversion"/>
  </si>
  <si>
    <t>楊雷</t>
    <phoneticPr fontId="30" type="noConversion"/>
  </si>
  <si>
    <r>
      <t xml:space="preserve">DX0MAQAA00(DQA2 </t>
    </r>
    <r>
      <rPr>
        <b/>
        <sz val="12"/>
        <color indexed="8"/>
        <rFont val="細明體"/>
        <family val="3"/>
        <charset val="136"/>
      </rPr>
      <t>九部</t>
    </r>
    <r>
      <rPr>
        <b/>
        <sz val="12"/>
        <color indexed="8"/>
        <rFont val="Calibri"/>
        <family val="2"/>
      </rPr>
      <t>)</t>
    </r>
    <phoneticPr fontId="30" type="noConversion"/>
  </si>
  <si>
    <t>黃永煒</t>
    <phoneticPr fontId="30" type="noConversion"/>
  </si>
  <si>
    <r>
      <t xml:space="preserve">QL0MAQAA00(DQA2 </t>
    </r>
    <r>
      <rPr>
        <b/>
        <sz val="12"/>
        <color indexed="8"/>
        <rFont val="細明體"/>
        <family val="3"/>
        <charset val="136"/>
      </rPr>
      <t>十部</t>
    </r>
    <r>
      <rPr>
        <b/>
        <sz val="12"/>
        <color indexed="8"/>
        <rFont val="Calibri"/>
        <family val="2"/>
      </rPr>
      <t>)</t>
    </r>
    <phoneticPr fontId="30" type="noConversion"/>
  </si>
  <si>
    <t>陳世昌</t>
    <phoneticPr fontId="30" type="noConversion"/>
  </si>
  <si>
    <r>
      <t xml:space="preserve">KM0MAQAA00(DQA3 </t>
    </r>
    <r>
      <rPr>
        <b/>
        <sz val="12"/>
        <color indexed="8"/>
        <rFont val="細明體"/>
        <family val="3"/>
        <charset val="136"/>
      </rPr>
      <t>一部</t>
    </r>
    <r>
      <rPr>
        <b/>
        <sz val="12"/>
        <color indexed="8"/>
        <rFont val="Calibri"/>
        <family val="2"/>
      </rPr>
      <t>)</t>
    </r>
    <phoneticPr fontId="30" type="noConversion"/>
  </si>
  <si>
    <t>蔡小衛</t>
    <phoneticPr fontId="30" type="noConversion"/>
  </si>
  <si>
    <r>
      <t xml:space="preserve">KM0MAQAB00(DQA3 </t>
    </r>
    <r>
      <rPr>
        <b/>
        <sz val="12"/>
        <color indexed="8"/>
        <rFont val="細明體"/>
        <family val="3"/>
        <charset val="136"/>
      </rPr>
      <t>二部</t>
    </r>
    <r>
      <rPr>
        <b/>
        <sz val="12"/>
        <color indexed="8"/>
        <rFont val="Calibri"/>
        <family val="2"/>
      </rPr>
      <t>)</t>
    </r>
    <phoneticPr fontId="30" type="noConversion"/>
  </si>
  <si>
    <t>邢燕飛</t>
    <phoneticPr fontId="30" type="noConversion"/>
  </si>
  <si>
    <r>
      <t xml:space="preserve">KM0MAQAC00(DQA3 </t>
    </r>
    <r>
      <rPr>
        <b/>
        <sz val="12"/>
        <color indexed="8"/>
        <rFont val="細明體"/>
        <family val="3"/>
        <charset val="136"/>
      </rPr>
      <t>三部</t>
    </r>
    <r>
      <rPr>
        <b/>
        <sz val="12"/>
        <color indexed="8"/>
        <rFont val="Calibri"/>
        <family val="2"/>
      </rPr>
      <t>)</t>
    </r>
    <phoneticPr fontId="30" type="noConversion"/>
  </si>
  <si>
    <t>顧長榮</t>
    <phoneticPr fontId="30" type="noConversion"/>
  </si>
  <si>
    <r>
      <t xml:space="preserve">KM0MAQAD00(DQA3 </t>
    </r>
    <r>
      <rPr>
        <b/>
        <sz val="12"/>
        <color indexed="8"/>
        <rFont val="細明體"/>
        <family val="3"/>
        <charset val="136"/>
      </rPr>
      <t>四部</t>
    </r>
    <r>
      <rPr>
        <b/>
        <sz val="12"/>
        <color indexed="8"/>
        <rFont val="Calibri"/>
        <family val="2"/>
      </rPr>
      <t>)</t>
    </r>
    <phoneticPr fontId="30" type="noConversion"/>
  </si>
  <si>
    <t>邵捷</t>
    <phoneticPr fontId="30" type="noConversion"/>
  </si>
  <si>
    <r>
      <t xml:space="preserve">KM0MAQAE00(DQA3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  <phoneticPr fontId="30" type="noConversion"/>
  </si>
  <si>
    <t>汪玨</t>
    <phoneticPr fontId="30" type="noConversion"/>
  </si>
  <si>
    <t>Sub- Count</t>
    <phoneticPr fontId="3" type="noConversion"/>
  </si>
  <si>
    <t>Monthly Average</t>
    <phoneticPr fontId="3" type="noConversion"/>
  </si>
  <si>
    <t>工程類</t>
  </si>
  <si>
    <t>年份</t>
  </si>
  <si>
    <t>某月的在職人數：</t>
  </si>
  <si>
    <t>某月的離職人數：</t>
  </si>
  <si>
    <t>某月月底前在職數</t>
  </si>
  <si>
    <t>某月月底前離職數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</si>
</sst>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4]General"/>
    <numFmt numFmtId="165" formatCode="0.00_);[Red]\(0.00\)"/>
    <numFmt numFmtId="166" formatCode="mm/dd/yy;@"/>
    <numFmt numFmtId="167" formatCode="0.0_);[Red]\(0.0\)"/>
    <numFmt numFmtId="168" formatCode="yyyy/m/d;@"/>
    <numFmt numFmtId="169" formatCode="0.0%"/>
    <numFmt numFmtId="170" formatCode="0.0"/>
    <numFmt numFmtId="171" formatCode="0.00_ "/>
  </numFmts>
  <fonts count="35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0"/>
      <name val="新細明體"/>
      <family val="1"/>
      <charset val="136"/>
    </font>
    <font>
      <sz val="9"/>
      <name val="宋体"/>
      <family val="3"/>
      <charset val="134"/>
    </font>
    <font>
      <sz val="10"/>
      <name val="Cambria"/>
      <family val="1"/>
      <charset val="136"/>
      <scheme val="major"/>
    </font>
    <font>
      <i/>
      <sz val="12"/>
      <color rgb="FF7F7F7F"/>
      <name val="Calibri"/>
      <family val="2"/>
      <charset val="136"/>
      <scheme val="minor"/>
    </font>
    <font>
      <sz val="10"/>
      <color indexed="9"/>
      <name val="新細明體"/>
      <family val="1"/>
      <charset val="136"/>
    </font>
    <font>
      <sz val="10"/>
      <name val="Calibri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2"/>
      <color theme="1"/>
      <name val="Calibri"/>
      <family val="2"/>
      <scheme val="minor"/>
    </font>
    <font>
      <sz val="14"/>
      <color rgb="FF000000"/>
      <name val="標楷體"/>
      <family val="4"/>
      <charset val="136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FF0000"/>
      <name val="Calibri"/>
      <family val="2"/>
      <scheme val="minor"/>
    </font>
    <font>
      <b/>
      <sz val="14"/>
      <name val="細明體"/>
      <family val="3"/>
      <charset val="136"/>
    </font>
    <font>
      <sz val="10"/>
      <color indexed="12"/>
      <name val="新細明體"/>
      <family val="1"/>
      <charset val="136"/>
    </font>
    <font>
      <sz val="10"/>
      <name val="Arial"/>
      <family val="2"/>
    </font>
    <font>
      <strike/>
      <sz val="10"/>
      <color rgb="FFFF0000"/>
      <name val="Arial"/>
      <family val="2"/>
    </font>
    <font>
      <sz val="12"/>
      <color theme="1"/>
      <name val="Arial"/>
      <family val="2"/>
    </font>
    <font>
      <strike/>
      <sz val="10"/>
      <color indexed="10"/>
      <name val="新細明體"/>
      <family val="1"/>
      <charset val="136"/>
    </font>
    <font>
      <b/>
      <sz val="18"/>
      <color indexed="8"/>
      <name val="Calibri"/>
      <family val="2"/>
    </font>
    <font>
      <b/>
      <sz val="11"/>
      <color indexed="8"/>
      <name val="微軟正黑體"/>
      <family val="1"/>
      <charset val="136"/>
    </font>
    <font>
      <b/>
      <sz val="12"/>
      <color indexed="12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細明體"/>
      <family val="3"/>
      <charset val="136"/>
    </font>
    <font>
      <sz val="9"/>
      <name val="Calibri"/>
      <family val="1"/>
      <charset val="136"/>
      <scheme val="minor"/>
    </font>
    <font>
      <b/>
      <sz val="14"/>
      <color indexed="8"/>
      <name val="標楷體"/>
      <family val="4"/>
      <charset val="136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6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/>
    <xf numFmtId="164" fontId="2" fillId="0" borderId="0"/>
    <xf numFmtId="164" fontId="2" fillId="0" borderId="0"/>
    <xf numFmtId="0" fontId="10" fillId="0" borderId="0" applyNumberFormat="0" applyFill="0" applyBorder="0" applyAlignment="0" applyProtection="0">
      <alignment vertical="center"/>
    </xf>
    <xf numFmtId="164" fontId="2" fillId="0" borderId="0"/>
    <xf numFmtId="164" fontId="2" fillId="0" borderId="0"/>
    <xf numFmtId="164" fontId="2" fillId="0" borderId="0"/>
    <xf numFmtId="9" fontId="14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4" fontId="9" fillId="0" borderId="2" xfId="2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4" fontId="7" fillId="0" borderId="2" xfId="1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 wrapText="1"/>
    </xf>
    <xf numFmtId="167" fontId="7" fillId="0" borderId="2" xfId="1" applyNumberFormat="1" applyFont="1" applyFill="1" applyBorder="1" applyAlignment="1">
      <alignment horizontal="center" vertical="center"/>
    </xf>
    <xf numFmtId="49" fontId="9" fillId="0" borderId="2" xfId="2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 wrapText="1"/>
    </xf>
    <xf numFmtId="164" fontId="11" fillId="2" borderId="1" xfId="1" applyFont="1" applyFill="1" applyBorder="1" applyAlignment="1">
      <alignment horizontal="center" vertical="center" wrapText="1"/>
    </xf>
    <xf numFmtId="49" fontId="11" fillId="2" borderId="1" xfId="1" applyNumberFormat="1" applyFont="1" applyFill="1" applyBorder="1" applyAlignment="1">
      <alignment horizontal="center" vertical="center" wrapText="1"/>
    </xf>
    <xf numFmtId="166" fontId="7" fillId="0" borderId="2" xfId="5" applyNumberFormat="1" applyFont="1" applyFill="1" applyBorder="1" applyAlignment="1">
      <alignment horizontal="center" vertical="center" wrapText="1"/>
    </xf>
    <xf numFmtId="49" fontId="7" fillId="0" borderId="2" xfId="4" applyNumberFormat="1" applyFont="1" applyBorder="1" applyAlignment="1">
      <alignment horizontal="center" vertical="center"/>
    </xf>
    <xf numFmtId="164" fontId="9" fillId="0" borderId="1" xfId="2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 vertical="center"/>
    </xf>
    <xf numFmtId="168" fontId="12" fillId="0" borderId="2" xfId="2" applyNumberFormat="1" applyFont="1" applyFill="1" applyBorder="1" applyAlignment="1">
      <alignment horizontal="center" vertical="center"/>
    </xf>
    <xf numFmtId="164" fontId="9" fillId="0" borderId="2" xfId="2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7" fillId="0" borderId="2" xfId="2" applyNumberFormat="1" applyFont="1" applyFill="1" applyBorder="1" applyAlignment="1">
      <alignment horizontal="center" vertical="center"/>
    </xf>
    <xf numFmtId="49" fontId="13" fillId="0" borderId="2" xfId="4" applyNumberFormat="1" applyFont="1" applyBorder="1" applyAlignment="1">
      <alignment horizontal="center" vertical="center"/>
    </xf>
    <xf numFmtId="164" fontId="9" fillId="0" borderId="1" xfId="1" applyFont="1" applyFill="1" applyBorder="1" applyAlignment="1">
      <alignment horizontal="center" vertical="center" wrapText="1"/>
    </xf>
    <xf numFmtId="164" fontId="11" fillId="2" borderId="4" xfId="1" applyFont="1" applyFill="1" applyBorder="1" applyAlignment="1">
      <alignment horizontal="center" vertical="center" wrapText="1"/>
    </xf>
    <xf numFmtId="164" fontId="11" fillId="2" borderId="3" xfId="1" applyFont="1" applyFill="1" applyBorder="1" applyAlignment="1">
      <alignment horizontal="center" vertical="center" wrapText="1"/>
    </xf>
    <xf numFmtId="164" fontId="11" fillId="2" borderId="5" xfId="1" applyFont="1" applyFill="1" applyBorder="1" applyAlignment="1">
      <alignment horizontal="center" vertical="center" wrapText="1"/>
    </xf>
    <xf numFmtId="164" fontId="9" fillId="0" borderId="1" xfId="5" applyFont="1" applyFill="1" applyBorder="1" applyAlignment="1">
      <alignment horizontal="center" vertical="center" wrapText="1"/>
    </xf>
    <xf numFmtId="164" fontId="9" fillId="0" borderId="1" xfId="5" applyFont="1" applyFill="1" applyBorder="1" applyAlignment="1">
      <alignment horizontal="center" vertical="center"/>
    </xf>
    <xf numFmtId="164" fontId="12" fillId="0" borderId="1" xfId="5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 wrapText="1" readingOrder="1"/>
    </xf>
    <xf numFmtId="0" fontId="15" fillId="7" borderId="22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6" fillId="7" borderId="18" xfId="0" applyFont="1" applyFill="1" applyBorder="1" applyAlignment="1">
      <alignment horizontal="center" vertical="top" wrapText="1"/>
    </xf>
    <xf numFmtId="0" fontId="16" fillId="7" borderId="19" xfId="0" applyFont="1" applyFill="1" applyBorder="1" applyAlignment="1">
      <alignment horizontal="center" vertical="top" wrapText="1"/>
    </xf>
    <xf numFmtId="0" fontId="16" fillId="7" borderId="21" xfId="0" applyFont="1" applyFill="1" applyBorder="1" applyAlignment="1">
      <alignment horizontal="center" vertical="top" wrapText="1"/>
    </xf>
    <xf numFmtId="0" fontId="16" fillId="7" borderId="19" xfId="0" applyFont="1" applyFill="1" applyBorder="1" applyAlignment="1">
      <alignment vertical="top" wrapText="1"/>
    </xf>
    <xf numFmtId="0" fontId="16" fillId="7" borderId="21" xfId="0" applyFont="1" applyFill="1" applyBorder="1" applyAlignment="1">
      <alignment vertical="top" wrapText="1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8" fillId="0" borderId="0" xfId="0" applyFont="1"/>
    <xf numFmtId="0" fontId="5" fillId="0" borderId="2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/>
    </xf>
    <xf numFmtId="10" fontId="0" fillId="3" borderId="1" xfId="8" applyNumberFormat="1" applyFont="1" applyFill="1" applyBorder="1" applyAlignment="1">
      <alignment horizontal="center" vertical="center"/>
    </xf>
    <xf numFmtId="10" fontId="5" fillId="3" borderId="1" xfId="8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10" fontId="0" fillId="4" borderId="1" xfId="8" applyNumberFormat="1" applyFont="1" applyFill="1" applyBorder="1" applyAlignment="1">
      <alignment horizontal="center" vertical="center"/>
    </xf>
    <xf numFmtId="10" fontId="5" fillId="4" borderId="1" xfId="8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0" fontId="0" fillId="5" borderId="1" xfId="8" applyNumberFormat="1" applyFont="1" applyFill="1" applyBorder="1" applyAlignment="1">
      <alignment horizontal="center" vertical="center"/>
    </xf>
    <xf numFmtId="10" fontId="5" fillId="5" borderId="1" xfId="8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0" fontId="0" fillId="6" borderId="1" xfId="8" applyNumberFormat="1" applyFont="1" applyFill="1" applyBorder="1" applyAlignment="1">
      <alignment horizontal="center" vertical="center"/>
    </xf>
    <xf numFmtId="10" fontId="5" fillId="6" borderId="1" xfId="8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9" fontId="0" fillId="0" borderId="11" xfId="8" applyNumberFormat="1" applyFont="1" applyBorder="1" applyAlignment="1">
      <alignment horizontal="center" vertical="center"/>
    </xf>
    <xf numFmtId="169" fontId="5" fillId="0" borderId="15" xfId="8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" xfId="0" applyBorder="1"/>
    <xf numFmtId="169" fontId="0" fillId="0" borderId="15" xfId="8" applyNumberFormat="1" applyFont="1" applyBorder="1" applyAlignment="1">
      <alignment horizontal="center" vertical="center"/>
    </xf>
    <xf numFmtId="164" fontId="12" fillId="0" borderId="1" xfId="7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21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4" fontId="0" fillId="0" borderId="0" xfId="0" applyNumberFormat="1"/>
    <xf numFmtId="164" fontId="23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33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71" fontId="28" fillId="0" borderId="1" xfId="0" applyNumberFormat="1" applyFont="1" applyFill="1" applyBorder="1" applyAlignment="1">
      <alignment horizontal="center" vertical="center"/>
    </xf>
    <xf numFmtId="171" fontId="28" fillId="0" borderId="1" xfId="0" applyNumberFormat="1" applyFont="1" applyBorder="1" applyAlignment="1">
      <alignment horizontal="center" vertical="center"/>
    </xf>
    <xf numFmtId="171" fontId="28" fillId="0" borderId="17" xfId="0" applyNumberFormat="1" applyFont="1" applyBorder="1" applyAlignment="1">
      <alignment vertical="center"/>
    </xf>
    <xf numFmtId="171" fontId="28" fillId="0" borderId="1" xfId="0" applyNumberFormat="1" applyFont="1" applyBorder="1" applyAlignment="1">
      <alignment vertical="center"/>
    </xf>
    <xf numFmtId="0" fontId="28" fillId="0" borderId="17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3" fillId="0" borderId="33" xfId="0" applyFont="1" applyFill="1" applyBorder="1" applyAlignment="1">
      <alignment horizontal="center" vertical="center"/>
    </xf>
    <xf numFmtId="165" fontId="34" fillId="0" borderId="1" xfId="0" applyNumberFormat="1" applyFont="1" applyBorder="1" applyAlignment="1">
      <alignment vertical="center"/>
    </xf>
    <xf numFmtId="0" fontId="28" fillId="0" borderId="17" xfId="0" applyFont="1" applyBorder="1" applyAlignment="1">
      <alignment vertical="center"/>
    </xf>
    <xf numFmtId="171" fontId="34" fillId="0" borderId="1" xfId="0" applyNumberFormat="1" applyFont="1" applyBorder="1" applyAlignment="1">
      <alignment vertical="center"/>
    </xf>
    <xf numFmtId="165" fontId="28" fillId="0" borderId="1" xfId="0" applyNumberFormat="1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16" fillId="7" borderId="19" xfId="0" applyFont="1" applyFill="1" applyBorder="1" applyAlignment="1">
      <alignment horizontal="center" vertical="top" wrapText="1"/>
    </xf>
    <xf numFmtId="0" fontId="16" fillId="7" borderId="23" xfId="0" applyFont="1" applyFill="1" applyBorder="1" applyAlignment="1">
      <alignment horizontal="center" vertical="top" wrapText="1"/>
    </xf>
    <xf numFmtId="0" fontId="16" fillId="7" borderId="21" xfId="0" applyFont="1" applyFill="1" applyBorder="1" applyAlignment="1">
      <alignment horizontal="center" vertical="top" wrapText="1"/>
    </xf>
    <xf numFmtId="0" fontId="16" fillId="7" borderId="2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5" fillId="0" borderId="0" xfId="0" applyFont="1" applyAlignment="1">
      <alignment horizontal="center" vertical="center"/>
    </xf>
  </cellXfs>
  <cellStyles count="9">
    <cellStyle name="一般" xfId="0" builtinId="0"/>
    <cellStyle name="一般 11" xfId="6"/>
    <cellStyle name="一般 3" xfId="3"/>
    <cellStyle name="一般 4" xfId="2"/>
    <cellStyle name="一般_Sheet1" xfId="1"/>
    <cellStyle name="一般_Sheet1 2" xfId="5"/>
    <cellStyle name="一般_新增Microsoft Excel 工作表" xfId="7"/>
    <cellStyle name="百分比" xfId="8" builtinId="5"/>
    <cellStyle name="說明文字" xfId="4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</a:t>
            </a:r>
            <a:r>
              <a:rPr lang="zh-CN" altLang="en-US"/>
              <a:t>年各月份離職統計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'P2'!$B$16</c:f>
              <c:strCache>
                <c:ptCount val="1"/>
                <c:pt idx="0">
                  <c:v>離職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'P2'!$C$16:$N$16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18</c:v>
                </c:pt>
                <c:pt idx="3">
                  <c:v>19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28</c:v>
                </c:pt>
                <c:pt idx="8">
                  <c:v>18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464"/>
        <c:axId val="50593152"/>
      </c:barChart>
      <c:lineChart>
        <c:grouping val="standard"/>
        <c:varyColors val="0"/>
        <c:ser>
          <c:idx val="1"/>
          <c:order val="1"/>
          <c:tx>
            <c:strRef>
              <c:f>'P2'!$B$17</c:f>
              <c:strCache>
                <c:ptCount val="1"/>
                <c:pt idx="0">
                  <c:v>離職率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'P2'!$C$17:$N$17</c:f>
              <c:numCache>
                <c:formatCode>0.00%</c:formatCode>
                <c:ptCount val="12"/>
                <c:pt idx="0">
                  <c:v>2.0700636942675158E-2</c:v>
                </c:pt>
                <c:pt idx="1">
                  <c:v>1.1254019292604502E-2</c:v>
                </c:pt>
                <c:pt idx="2">
                  <c:v>2.8799999999999999E-2</c:v>
                </c:pt>
                <c:pt idx="3">
                  <c:v>3.0894308943089432E-2</c:v>
                </c:pt>
                <c:pt idx="4">
                  <c:v>2.3255813953488372E-2</c:v>
                </c:pt>
                <c:pt idx="5">
                  <c:v>2.8911564625850341E-2</c:v>
                </c:pt>
                <c:pt idx="6">
                  <c:v>3.3070866141732283E-2</c:v>
                </c:pt>
                <c:pt idx="7">
                  <c:v>4.5751633986928102E-2</c:v>
                </c:pt>
                <c:pt idx="8">
                  <c:v>2.936378466557912E-2</c:v>
                </c:pt>
                <c:pt idx="9">
                  <c:v>1.9017432646592711E-2</c:v>
                </c:pt>
                <c:pt idx="10">
                  <c:v>1.0835913312693499E-2</c:v>
                </c:pt>
                <c:pt idx="11">
                  <c:v>1.1994002998500749E-2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3136"/>
        <c:axId val="50599040"/>
      </c:lineChart>
      <c:catAx>
        <c:axId val="5059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93152"/>
        <c:crosses val="autoZero"/>
        <c:auto val="1"/>
        <c:lblAlgn val="ctr"/>
        <c:lblOffset val="100"/>
        <c:noMultiLvlLbl val="0"/>
      </c:catAx>
      <c:valAx>
        <c:axId val="5059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590464"/>
        <c:crosses val="autoZero"/>
        <c:crossBetween val="between"/>
      </c:valAx>
      <c:valAx>
        <c:axId val="505990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603136"/>
        <c:crosses val="max"/>
        <c:crossBetween val="between"/>
      </c:valAx>
      <c:catAx>
        <c:axId val="5060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505990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2019</a:t>
            </a:r>
            <a:r>
              <a:rPr lang="zh-CN" altLang="en-US"/>
              <a:t>年各職稱離職分佈圖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離職!$E$2</c:f>
              <c:strCache>
                <c:ptCount val="1"/>
                <c:pt idx="0">
                  <c:v>合計離職</c:v>
                </c:pt>
              </c:strCache>
            </c:strRef>
          </c:tx>
          <c:invertIfNegative val="0"/>
          <c:cat>
            <c:strRef>
              <c:f>離職!$A$3:$A$13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離職!$E$3:$E$13</c:f>
              <c:numCache>
                <c:formatCode>General</c:formatCode>
                <c:ptCount val="11"/>
                <c:pt idx="0">
                  <c:v>32</c:v>
                </c:pt>
                <c:pt idx="1">
                  <c:v>30</c:v>
                </c:pt>
                <c:pt idx="2">
                  <c:v>63</c:v>
                </c:pt>
                <c:pt idx="3">
                  <c:v>23</c:v>
                </c:pt>
                <c:pt idx="4">
                  <c:v>48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62624"/>
        <c:axId val="245965184"/>
      </c:barChart>
      <c:lineChart>
        <c:grouping val="standard"/>
        <c:varyColors val="0"/>
        <c:ser>
          <c:idx val="1"/>
          <c:order val="1"/>
          <c:tx>
            <c:strRef>
              <c:f>離職!$F$2</c:f>
              <c:strCache>
                <c:ptCount val="1"/>
                <c:pt idx="0">
                  <c:v>離職占%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離職!$A$3:$A$13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離職!$F$3:$F$13</c:f>
              <c:numCache>
                <c:formatCode>0.0%</c:formatCode>
                <c:ptCount val="11"/>
                <c:pt idx="0">
                  <c:v>0.15686274509803921</c:v>
                </c:pt>
                <c:pt idx="1">
                  <c:v>0.14705882352941177</c:v>
                </c:pt>
                <c:pt idx="2">
                  <c:v>0.30882352941176472</c:v>
                </c:pt>
                <c:pt idx="3">
                  <c:v>0.11274509803921569</c:v>
                </c:pt>
                <c:pt idx="4">
                  <c:v>0.23529411764705882</c:v>
                </c:pt>
                <c:pt idx="5">
                  <c:v>1.9607843137254902E-2</c:v>
                </c:pt>
                <c:pt idx="6">
                  <c:v>1.9607843137254902E-2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77088"/>
        <c:axId val="245967104"/>
      </c:lineChart>
      <c:catAx>
        <c:axId val="24596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5965184"/>
        <c:crosses val="autoZero"/>
        <c:auto val="1"/>
        <c:lblAlgn val="ctr"/>
        <c:lblOffset val="100"/>
        <c:noMultiLvlLbl val="0"/>
      </c:catAx>
      <c:valAx>
        <c:axId val="245965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5962624"/>
        <c:crosses val="autoZero"/>
        <c:crossBetween val="between"/>
      </c:valAx>
      <c:valAx>
        <c:axId val="2459671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45977088"/>
        <c:crosses val="max"/>
        <c:crossBetween val="between"/>
      </c:valAx>
      <c:catAx>
        <c:axId val="24597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459671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離職!$A$18</c:f>
              <c:strCache>
                <c:ptCount val="1"/>
                <c:pt idx="0">
                  <c:v>助技員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離職!$B$18:$I$18</c:f>
              <c:numCache>
                <c:formatCode>General</c:formatCode>
                <c:ptCount val="8"/>
                <c:pt idx="0">
                  <c:v>25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離職!$A$19</c:f>
              <c:strCache>
                <c:ptCount val="1"/>
                <c:pt idx="0">
                  <c:v>技術員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離職!$B$19:$I$19</c:f>
              <c:numCache>
                <c:formatCode>General</c:formatCode>
                <c:ptCount val="8"/>
                <c:pt idx="0">
                  <c:v>26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離職!$A$20</c:f>
              <c:strCache>
                <c:ptCount val="1"/>
                <c:pt idx="0">
                  <c:v>助工師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離職!$B$20:$I$20</c:f>
              <c:numCache>
                <c:formatCode>General</c:formatCode>
                <c:ptCount val="8"/>
                <c:pt idx="0">
                  <c:v>35</c:v>
                </c:pt>
                <c:pt idx="1">
                  <c:v>23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離職!$A$21</c:f>
              <c:strCache>
                <c:ptCount val="1"/>
                <c:pt idx="0">
                  <c:v>工程師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離職!$B$21:$I$21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離職!$A$22</c:f>
              <c:strCache>
                <c:ptCount val="1"/>
                <c:pt idx="0">
                  <c:v>資工師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離職!$B$22:$I$22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35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2019</a:t>
            </a:r>
            <a:r>
              <a:rPr lang="zh-CN" altLang="en-US"/>
              <a:t>年各年資離職分佈圖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離職!$E$32</c:f>
              <c:strCache>
                <c:ptCount val="1"/>
                <c:pt idx="0">
                  <c:v>合計離職</c:v>
                </c:pt>
              </c:strCache>
            </c:strRef>
          </c:tx>
          <c:invertIfNegative val="0"/>
          <c:val>
            <c:numRef>
              <c:f>離職!$E$33:$E$40</c:f>
              <c:numCache>
                <c:formatCode>General</c:formatCode>
                <c:ptCount val="8"/>
                <c:pt idx="0">
                  <c:v>86</c:v>
                </c:pt>
                <c:pt idx="1">
                  <c:v>39</c:v>
                </c:pt>
                <c:pt idx="2">
                  <c:v>23</c:v>
                </c:pt>
                <c:pt idx="3">
                  <c:v>37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97056"/>
        <c:axId val="290798592"/>
      </c:barChart>
      <c:lineChart>
        <c:grouping val="standard"/>
        <c:varyColors val="0"/>
        <c:ser>
          <c:idx val="1"/>
          <c:order val="1"/>
          <c:tx>
            <c:strRef>
              <c:f>離職!$F$32</c:f>
              <c:strCache>
                <c:ptCount val="1"/>
                <c:pt idx="0">
                  <c:v>離職占%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離職!$F$33:$F$40</c:f>
              <c:numCache>
                <c:formatCode>0.0%</c:formatCode>
                <c:ptCount val="8"/>
                <c:pt idx="0">
                  <c:v>0.42156862745098039</c:v>
                </c:pt>
                <c:pt idx="1">
                  <c:v>0.19117647058823528</c:v>
                </c:pt>
                <c:pt idx="2">
                  <c:v>0.11274509803921569</c:v>
                </c:pt>
                <c:pt idx="3">
                  <c:v>0.18137254901960784</c:v>
                </c:pt>
                <c:pt idx="4">
                  <c:v>5.3921568627450983E-2</c:v>
                </c:pt>
                <c:pt idx="5">
                  <c:v>3.9215686274509803E-2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38784"/>
        <c:axId val="290837248"/>
      </c:lineChart>
      <c:catAx>
        <c:axId val="29079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90798592"/>
        <c:crosses val="autoZero"/>
        <c:auto val="1"/>
        <c:lblAlgn val="ctr"/>
        <c:lblOffset val="100"/>
        <c:noMultiLvlLbl val="0"/>
      </c:catAx>
      <c:valAx>
        <c:axId val="290798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797056"/>
        <c:crosses val="autoZero"/>
        <c:crossBetween val="between"/>
      </c:valAx>
      <c:valAx>
        <c:axId val="2908372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90838784"/>
        <c:crosses val="max"/>
        <c:crossBetween val="between"/>
      </c:valAx>
      <c:catAx>
        <c:axId val="29083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908372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離職!$A$45</c:f>
              <c:strCache>
                <c:ptCount val="1"/>
                <c:pt idx="0">
                  <c:v>0.5年以下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離職!$B$44:$L$44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離職!$B$45:$L$45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離職!$A$46</c:f>
              <c:strCache>
                <c:ptCount val="1"/>
                <c:pt idx="0">
                  <c:v>0.5~1.5年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離職!$B$44:$L$44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離職!$B$46:$L$46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 1-10</a:t>
            </a:r>
            <a:r>
              <a:rPr lang="zh-TW" altLang="en-US"/>
              <a:t>月離職原因調查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20151647710702827"/>
          <c:w val="0.70245982129932849"/>
          <c:h val="0.4977285651793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離職!$E$70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離職!$A$71:$A$75</c:f>
              <c:strCache>
                <c:ptCount val="5"/>
                <c:pt idx="0">
                  <c:v>A-新資福利因素</c:v>
                </c:pt>
                <c:pt idx="1">
                  <c:v>B-工作環境因素</c:v>
                </c:pt>
                <c:pt idx="2">
                  <c:v>C-家庭因素</c:v>
                </c:pt>
                <c:pt idx="3">
                  <c:v>D-進修學習</c:v>
                </c:pt>
                <c:pt idx="4">
                  <c:v>E-其他</c:v>
                </c:pt>
              </c:strCache>
            </c:strRef>
          </c:cat>
          <c:val>
            <c:numRef>
              <c:f>離職!$E$71:$E$75</c:f>
              <c:numCache>
                <c:formatCode>General</c:formatCode>
                <c:ptCount val="5"/>
                <c:pt idx="0">
                  <c:v>87</c:v>
                </c:pt>
                <c:pt idx="1">
                  <c:v>16</c:v>
                </c:pt>
                <c:pt idx="2">
                  <c:v>47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18400"/>
        <c:axId val="291533184"/>
      </c:barChart>
      <c:lineChart>
        <c:grouping val="standard"/>
        <c:varyColors val="0"/>
        <c:ser>
          <c:idx val="1"/>
          <c:order val="1"/>
          <c:tx>
            <c:strRef>
              <c:f>離職!$F$70</c:f>
              <c:strCache>
                <c:ptCount val="1"/>
                <c:pt idx="0">
                  <c:v>占總原因%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離職!$A$71:$A$75</c:f>
              <c:strCache>
                <c:ptCount val="5"/>
                <c:pt idx="0">
                  <c:v>A-新資福利因素</c:v>
                </c:pt>
                <c:pt idx="1">
                  <c:v>B-工作環境因素</c:v>
                </c:pt>
                <c:pt idx="2">
                  <c:v>C-家庭因素</c:v>
                </c:pt>
                <c:pt idx="3">
                  <c:v>D-進修學習</c:v>
                </c:pt>
                <c:pt idx="4">
                  <c:v>E-其他</c:v>
                </c:pt>
              </c:strCache>
            </c:strRef>
          </c:cat>
          <c:val>
            <c:numRef>
              <c:f>離職!$F$71:$F$75</c:f>
              <c:numCache>
                <c:formatCode>0.0%</c:formatCode>
                <c:ptCount val="5"/>
                <c:pt idx="0">
                  <c:v>0.50289017341040465</c:v>
                </c:pt>
                <c:pt idx="1">
                  <c:v>9.2485549132947972E-2</c:v>
                </c:pt>
                <c:pt idx="2">
                  <c:v>0.27167630057803466</c:v>
                </c:pt>
                <c:pt idx="3">
                  <c:v>7.5144508670520235E-2</c:v>
                </c:pt>
                <c:pt idx="4">
                  <c:v>5.7803468208092484E-2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36256"/>
        <c:axId val="291534720"/>
      </c:lineChart>
      <c:catAx>
        <c:axId val="29131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91533184"/>
        <c:crosses val="autoZero"/>
        <c:auto val="1"/>
        <c:lblAlgn val="ctr"/>
        <c:lblOffset val="100"/>
        <c:noMultiLvlLbl val="0"/>
      </c:catAx>
      <c:valAx>
        <c:axId val="291533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1318400"/>
        <c:crosses val="autoZero"/>
        <c:crossBetween val="between"/>
      </c:valAx>
      <c:valAx>
        <c:axId val="2915347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91536256"/>
        <c:crosses val="max"/>
        <c:crossBetween val="between"/>
      </c:valAx>
      <c:catAx>
        <c:axId val="29153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915347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</a:t>
            </a:r>
            <a:r>
              <a:rPr lang="zh-CN" altLang="en-US"/>
              <a:t>年各月份在職統計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'P2'!$A$3:$B$3</c:f>
              <c:strCache>
                <c:ptCount val="1"/>
                <c:pt idx="0">
                  <c:v>A31 在職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'P2'!$C$3:$N$3</c:f>
              <c:numCache>
                <c:formatCode>General</c:formatCode>
                <c:ptCount val="12"/>
                <c:pt idx="0">
                  <c:v>229</c:v>
                </c:pt>
                <c:pt idx="1">
                  <c:v>228</c:v>
                </c:pt>
                <c:pt idx="2">
                  <c:v>221</c:v>
                </c:pt>
                <c:pt idx="3">
                  <c:v>216</c:v>
                </c:pt>
                <c:pt idx="4">
                  <c:v>208</c:v>
                </c:pt>
                <c:pt idx="5">
                  <c:v>205</c:v>
                </c:pt>
                <c:pt idx="6">
                  <c:v>230</c:v>
                </c:pt>
                <c:pt idx="7">
                  <c:v>216</c:v>
                </c:pt>
                <c:pt idx="8">
                  <c:v>209</c:v>
                </c:pt>
                <c:pt idx="9">
                  <c:v>217</c:v>
                </c:pt>
                <c:pt idx="10">
                  <c:v>223</c:v>
                </c:pt>
                <c:pt idx="11">
                  <c:v>230</c:v>
                </c:pt>
              </c:numCache>
            </c:numRef>
          </c:val>
        </c:ser>
        <c:ser>
          <c:idx val="3"/>
          <c:order val="1"/>
          <c:tx>
            <c:strRef>
              <c:f>'P2'!$A$7:$B$7</c:f>
              <c:strCache>
                <c:ptCount val="1"/>
                <c:pt idx="0">
                  <c:v>A32 在職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'P2'!$C$7:$N$7</c:f>
              <c:numCache>
                <c:formatCode>General</c:formatCode>
                <c:ptCount val="12"/>
                <c:pt idx="0">
                  <c:v>189</c:v>
                </c:pt>
                <c:pt idx="1">
                  <c:v>185</c:v>
                </c:pt>
                <c:pt idx="2">
                  <c:v>194</c:v>
                </c:pt>
                <c:pt idx="3">
                  <c:v>196</c:v>
                </c:pt>
                <c:pt idx="4">
                  <c:v>195</c:v>
                </c:pt>
                <c:pt idx="5">
                  <c:v>189</c:v>
                </c:pt>
                <c:pt idx="6">
                  <c:v>196</c:v>
                </c:pt>
                <c:pt idx="7">
                  <c:v>193</c:v>
                </c:pt>
                <c:pt idx="8">
                  <c:v>192</c:v>
                </c:pt>
                <c:pt idx="9">
                  <c:v>200</c:v>
                </c:pt>
                <c:pt idx="10">
                  <c:v>205</c:v>
                </c:pt>
                <c:pt idx="11">
                  <c:v>217</c:v>
                </c:pt>
              </c:numCache>
            </c:numRef>
          </c:val>
        </c:ser>
        <c:ser>
          <c:idx val="6"/>
          <c:order val="2"/>
          <c:tx>
            <c:strRef>
              <c:f>'P2'!$A$11:$B$11</c:f>
              <c:strCache>
                <c:ptCount val="1"/>
                <c:pt idx="0">
                  <c:v>C38 在職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'P2'!$C$11:$N$11</c:f>
              <c:numCache>
                <c:formatCode>General</c:formatCode>
                <c:ptCount val="12"/>
                <c:pt idx="0">
                  <c:v>210</c:v>
                </c:pt>
                <c:pt idx="1">
                  <c:v>209</c:v>
                </c:pt>
                <c:pt idx="2">
                  <c:v>210</c:v>
                </c:pt>
                <c:pt idx="3">
                  <c:v>203</c:v>
                </c:pt>
                <c:pt idx="4">
                  <c:v>199</c:v>
                </c:pt>
                <c:pt idx="5">
                  <c:v>194</c:v>
                </c:pt>
                <c:pt idx="6">
                  <c:v>209</c:v>
                </c:pt>
                <c:pt idx="7">
                  <c:v>203</c:v>
                </c:pt>
                <c:pt idx="8">
                  <c:v>212</c:v>
                </c:pt>
                <c:pt idx="9">
                  <c:v>214</c:v>
                </c:pt>
                <c:pt idx="10">
                  <c:v>218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17024"/>
        <c:axId val="163620352"/>
      </c:barChart>
      <c:lineChart>
        <c:grouping val="standard"/>
        <c:varyColors val="0"/>
        <c:ser>
          <c:idx val="1"/>
          <c:order val="3"/>
          <c:tx>
            <c:strRef>
              <c:f>'P2'!$B$14</c:f>
              <c:strCache>
                <c:ptCount val="1"/>
                <c:pt idx="0">
                  <c:v>預算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</c:spPr>
          </c:marker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'P2'!$C$14:$N$14</c:f>
              <c:numCache>
                <c:formatCode>General</c:formatCode>
                <c:ptCount val="12"/>
                <c:pt idx="0">
                  <c:v>659</c:v>
                </c:pt>
                <c:pt idx="1">
                  <c:v>682</c:v>
                </c:pt>
                <c:pt idx="2">
                  <c:v>677</c:v>
                </c:pt>
                <c:pt idx="3">
                  <c:v>678</c:v>
                </c:pt>
                <c:pt idx="4">
                  <c:v>609</c:v>
                </c:pt>
                <c:pt idx="5">
                  <c:v>572</c:v>
                </c:pt>
                <c:pt idx="6">
                  <c:v>567</c:v>
                </c:pt>
                <c:pt idx="7">
                  <c:v>575</c:v>
                </c:pt>
                <c:pt idx="8">
                  <c:v>575</c:v>
                </c:pt>
                <c:pt idx="9">
                  <c:v>577</c:v>
                </c:pt>
                <c:pt idx="10">
                  <c:v>567</c:v>
                </c:pt>
                <c:pt idx="11">
                  <c:v>628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'P2'!$B$15</c:f>
              <c:strCache>
                <c:ptCount val="1"/>
                <c:pt idx="0">
                  <c:v>在職</c:v>
                </c:pt>
              </c:strCache>
            </c:strRef>
          </c:tx>
          <c:cat>
            <c:strRef>
              <c:f>'P2'!$C$1:$N$1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'P2'!$C$15:$N$15</c:f>
              <c:numCache>
                <c:formatCode>General</c:formatCode>
                <c:ptCount val="12"/>
                <c:pt idx="0">
                  <c:v>628</c:v>
                </c:pt>
                <c:pt idx="1">
                  <c:v>622</c:v>
                </c:pt>
                <c:pt idx="2">
                  <c:v>625</c:v>
                </c:pt>
                <c:pt idx="3">
                  <c:v>615</c:v>
                </c:pt>
                <c:pt idx="4">
                  <c:v>602</c:v>
                </c:pt>
                <c:pt idx="5">
                  <c:v>588</c:v>
                </c:pt>
                <c:pt idx="6">
                  <c:v>635</c:v>
                </c:pt>
                <c:pt idx="7">
                  <c:v>612</c:v>
                </c:pt>
                <c:pt idx="8">
                  <c:v>613</c:v>
                </c:pt>
                <c:pt idx="9">
                  <c:v>631</c:v>
                </c:pt>
                <c:pt idx="10">
                  <c:v>646</c:v>
                </c:pt>
                <c:pt idx="11">
                  <c:v>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5296"/>
        <c:axId val="163647488"/>
      </c:lineChart>
      <c:catAx>
        <c:axId val="16361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620352"/>
        <c:crosses val="autoZero"/>
        <c:auto val="1"/>
        <c:lblAlgn val="ctr"/>
        <c:lblOffset val="100"/>
        <c:noMultiLvlLbl val="0"/>
      </c:catAx>
      <c:valAx>
        <c:axId val="163620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617024"/>
        <c:crosses val="autoZero"/>
        <c:crossBetween val="between"/>
      </c:valAx>
      <c:valAx>
        <c:axId val="163647488"/>
        <c:scaling>
          <c:orientation val="minMax"/>
          <c:max val="10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crossAx val="191175296"/>
        <c:crosses val="max"/>
        <c:crossBetween val="between"/>
        <c:majorUnit val="200"/>
      </c:valAx>
      <c:catAx>
        <c:axId val="19117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6474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 1-10</a:t>
            </a:r>
            <a:r>
              <a:rPr lang="zh-CN" altLang="en-US"/>
              <a:t>月離職人力學歷分佈</a:t>
            </a:r>
            <a:endParaRPr lang="zh-TW" altLang="en-US"/>
          </a:p>
        </c:rich>
      </c:tx>
      <c:layout>
        <c:manualLayout>
          <c:xMode val="edge"/>
          <c:yMode val="edge"/>
          <c:x val="0.14630500732862939"/>
          <c:y val="6.45994832041343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1989572524364687"/>
          <c:w val="0.70245982129932849"/>
          <c:h val="0.48480843964271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離職!$E$80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離職!$A$81:$A$83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離職!$E$81:$E$83</c:f>
              <c:numCache>
                <c:formatCode>General</c:formatCode>
                <c:ptCount val="3"/>
                <c:pt idx="0">
                  <c:v>149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17792"/>
        <c:axId val="291627776"/>
      </c:barChart>
      <c:lineChart>
        <c:grouping val="standard"/>
        <c:varyColors val="0"/>
        <c:ser>
          <c:idx val="1"/>
          <c:order val="1"/>
          <c:tx>
            <c:strRef>
              <c:f>離職!$F$80</c:f>
              <c:strCache>
                <c:ptCount val="1"/>
                <c:pt idx="0">
                  <c:v>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離職!$A$81:$A$83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離職!$F$81:$F$83</c:f>
              <c:numCache>
                <c:formatCode>0.0%</c:formatCode>
                <c:ptCount val="3"/>
                <c:pt idx="0">
                  <c:v>0.86127167630057799</c:v>
                </c:pt>
                <c:pt idx="1">
                  <c:v>0.13872832369942195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00288"/>
        <c:axId val="291629312"/>
      </c:lineChart>
      <c:catAx>
        <c:axId val="29161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91627776"/>
        <c:crosses val="autoZero"/>
        <c:auto val="1"/>
        <c:lblAlgn val="ctr"/>
        <c:lblOffset val="100"/>
        <c:noMultiLvlLbl val="0"/>
      </c:catAx>
      <c:valAx>
        <c:axId val="291627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1617792"/>
        <c:crosses val="autoZero"/>
        <c:crossBetween val="between"/>
      </c:valAx>
      <c:valAx>
        <c:axId val="2916293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93900288"/>
        <c:crosses val="max"/>
        <c:crossBetween val="between"/>
      </c:valAx>
      <c:catAx>
        <c:axId val="29390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916293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425348585832558E-2"/>
          <c:y val="5.1938658881198953E-2"/>
          <c:w val="0.85747776138619958"/>
          <c:h val="0.71737981796451344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'加班&amp;請假'!$D$3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'加班&amp;請假'!$D$4:$D$19</c:f>
              <c:numCache>
                <c:formatCode>0.00_ </c:formatCode>
                <c:ptCount val="16"/>
                <c:pt idx="0">
                  <c:v>43.45</c:v>
                </c:pt>
                <c:pt idx="1">
                  <c:v>47.65</c:v>
                </c:pt>
                <c:pt idx="2">
                  <c:v>38.81</c:v>
                </c:pt>
                <c:pt idx="3">
                  <c:v>39.47</c:v>
                </c:pt>
                <c:pt idx="4">
                  <c:v>52.81</c:v>
                </c:pt>
                <c:pt idx="5">
                  <c:v>57.79</c:v>
                </c:pt>
                <c:pt idx="6">
                  <c:v>57.83</c:v>
                </c:pt>
                <c:pt idx="7">
                  <c:v>62.77</c:v>
                </c:pt>
                <c:pt idx="8">
                  <c:v>55.46</c:v>
                </c:pt>
                <c:pt idx="9">
                  <c:v>6.67</c:v>
                </c:pt>
                <c:pt idx="10">
                  <c:v>29.43</c:v>
                </c:pt>
                <c:pt idx="11">
                  <c:v>32.340000000000003</c:v>
                </c:pt>
                <c:pt idx="12">
                  <c:v>28.92</c:v>
                </c:pt>
                <c:pt idx="13">
                  <c:v>23.97</c:v>
                </c:pt>
                <c:pt idx="14">
                  <c:v>25.51</c:v>
                </c:pt>
                <c:pt idx="15">
                  <c:v>23.48</c:v>
                </c:pt>
              </c:numCache>
            </c:numRef>
          </c:val>
        </c:ser>
        <c:ser>
          <c:idx val="0"/>
          <c:order val="1"/>
          <c:tx>
            <c:strRef>
              <c:f>'加班&amp;請假'!$E$3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'加班&amp;請假'!$E$4:$E$19</c:f>
              <c:numCache>
                <c:formatCode>0.00_ </c:formatCode>
                <c:ptCount val="16"/>
                <c:pt idx="0">
                  <c:v>0.41</c:v>
                </c:pt>
                <c:pt idx="1">
                  <c:v>0.6</c:v>
                </c:pt>
                <c:pt idx="2">
                  <c:v>0.21</c:v>
                </c:pt>
                <c:pt idx="3">
                  <c:v>0</c:v>
                </c:pt>
                <c:pt idx="4">
                  <c:v>2.63</c:v>
                </c:pt>
                <c:pt idx="5">
                  <c:v>0</c:v>
                </c:pt>
                <c:pt idx="6">
                  <c:v>1.87</c:v>
                </c:pt>
                <c:pt idx="7">
                  <c:v>2.09</c:v>
                </c:pt>
                <c:pt idx="8">
                  <c:v>2.84</c:v>
                </c:pt>
                <c:pt idx="9">
                  <c:v>0</c:v>
                </c:pt>
                <c:pt idx="10">
                  <c:v>5.41</c:v>
                </c:pt>
                <c:pt idx="11">
                  <c:v>1.24</c:v>
                </c:pt>
                <c:pt idx="12">
                  <c:v>7.11</c:v>
                </c:pt>
                <c:pt idx="13">
                  <c:v>0.05</c:v>
                </c:pt>
                <c:pt idx="14">
                  <c:v>3.66</c:v>
                </c:pt>
                <c:pt idx="15">
                  <c:v>0.54</c:v>
                </c:pt>
              </c:numCache>
            </c:numRef>
          </c:val>
        </c:ser>
        <c:ser>
          <c:idx val="1"/>
          <c:order val="2"/>
          <c:tx>
            <c:strRef>
              <c:f>'加班&amp;請假'!$F$3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'加班&amp;請假'!$F$4:$F$19</c:f>
              <c:numCache>
                <c:formatCode>0.00_ </c:formatCode>
                <c:ptCount val="16"/>
                <c:pt idx="0">
                  <c:v>23.93</c:v>
                </c:pt>
                <c:pt idx="1">
                  <c:v>35.99</c:v>
                </c:pt>
                <c:pt idx="2">
                  <c:v>32.36</c:v>
                </c:pt>
                <c:pt idx="3">
                  <c:v>28.01</c:v>
                </c:pt>
                <c:pt idx="4">
                  <c:v>45.84</c:v>
                </c:pt>
                <c:pt idx="5">
                  <c:v>49.18</c:v>
                </c:pt>
                <c:pt idx="6">
                  <c:v>51.25</c:v>
                </c:pt>
                <c:pt idx="7">
                  <c:v>55.22</c:v>
                </c:pt>
                <c:pt idx="8">
                  <c:v>42.52</c:v>
                </c:pt>
                <c:pt idx="9">
                  <c:v>0.59</c:v>
                </c:pt>
                <c:pt idx="10">
                  <c:v>32.6</c:v>
                </c:pt>
                <c:pt idx="11">
                  <c:v>37.630000000000003</c:v>
                </c:pt>
                <c:pt idx="12">
                  <c:v>28.93</c:v>
                </c:pt>
                <c:pt idx="13">
                  <c:v>29</c:v>
                </c:pt>
                <c:pt idx="14">
                  <c:v>44.22</c:v>
                </c:pt>
                <c:pt idx="15">
                  <c:v>34.119999999999997</c:v>
                </c:pt>
              </c:numCache>
            </c:numRef>
          </c:val>
        </c:ser>
        <c:ser>
          <c:idx val="3"/>
          <c:order val="3"/>
          <c:tx>
            <c:strRef>
              <c:f>'加班&amp;請假'!$G$3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'加班&amp;請假'!$G$4:$G$19</c:f>
              <c:numCache>
                <c:formatCode>0.00_ </c:formatCode>
                <c:ptCount val="16"/>
                <c:pt idx="0">
                  <c:v>60.07</c:v>
                </c:pt>
                <c:pt idx="1">
                  <c:v>61.66</c:v>
                </c:pt>
                <c:pt idx="2">
                  <c:v>58.46</c:v>
                </c:pt>
                <c:pt idx="3">
                  <c:v>54.03</c:v>
                </c:pt>
                <c:pt idx="4">
                  <c:v>67.97</c:v>
                </c:pt>
                <c:pt idx="5">
                  <c:v>71.45</c:v>
                </c:pt>
                <c:pt idx="6">
                  <c:v>74.88</c:v>
                </c:pt>
                <c:pt idx="7">
                  <c:v>77.45</c:v>
                </c:pt>
                <c:pt idx="8">
                  <c:v>68.709999999999994</c:v>
                </c:pt>
                <c:pt idx="9">
                  <c:v>39.369999999999997</c:v>
                </c:pt>
                <c:pt idx="10">
                  <c:v>40.729999999999997</c:v>
                </c:pt>
                <c:pt idx="11">
                  <c:v>32.159999999999997</c:v>
                </c:pt>
                <c:pt idx="12">
                  <c:v>30.85</c:v>
                </c:pt>
                <c:pt idx="13">
                  <c:v>32.76</c:v>
                </c:pt>
                <c:pt idx="14">
                  <c:v>33.18</c:v>
                </c:pt>
                <c:pt idx="15">
                  <c:v>38.65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5188352"/>
        <c:axId val="295189888"/>
        <c:axId val="0"/>
      </c:bar3DChart>
      <c:catAx>
        <c:axId val="29518835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95189888"/>
        <c:crosses val="autoZero"/>
        <c:auto val="1"/>
        <c:lblAlgn val="ctr"/>
        <c:lblOffset val="100"/>
        <c:noMultiLvlLbl val="0"/>
      </c:catAx>
      <c:valAx>
        <c:axId val="295189888"/>
        <c:scaling>
          <c:orientation val="minMax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518835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legendEntry>
        <c:idx val="3"/>
        <c:txPr>
          <a:bodyPr/>
          <a:lstStyle/>
          <a:p>
            <a:pPr>
              <a:defRPr sz="1100" b="1"/>
            </a:pPr>
            <a:endParaRPr lang="en-US"/>
          </a:p>
        </c:txPr>
      </c:legendEntry>
      <c:layout>
        <c:manualLayout>
          <c:xMode val="edge"/>
          <c:yMode val="edge"/>
          <c:x val="0.95358582066570674"/>
          <c:y val="0.26309798555293507"/>
          <c:w val="3.8248778197952187E-2"/>
          <c:h val="0.19305992832989011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0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57678334701093E-2"/>
          <c:y val="4.1378594638451394E-2"/>
          <c:w val="0.82952028964717128"/>
          <c:h val="0.69861836576615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'加班&amp;請假'!$G$3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'加班&amp;請假'!$G$4:$G$19</c:f>
              <c:numCache>
                <c:formatCode>0.00_ </c:formatCode>
                <c:ptCount val="16"/>
                <c:pt idx="0">
                  <c:v>60.07</c:v>
                </c:pt>
                <c:pt idx="1">
                  <c:v>61.66</c:v>
                </c:pt>
                <c:pt idx="2">
                  <c:v>58.46</c:v>
                </c:pt>
                <c:pt idx="3">
                  <c:v>54.03</c:v>
                </c:pt>
                <c:pt idx="4">
                  <c:v>67.97</c:v>
                </c:pt>
                <c:pt idx="5">
                  <c:v>71.45</c:v>
                </c:pt>
                <c:pt idx="6">
                  <c:v>74.88</c:v>
                </c:pt>
                <c:pt idx="7">
                  <c:v>77.45</c:v>
                </c:pt>
                <c:pt idx="8">
                  <c:v>68.709999999999994</c:v>
                </c:pt>
                <c:pt idx="9">
                  <c:v>39.369999999999997</c:v>
                </c:pt>
                <c:pt idx="10">
                  <c:v>40.729999999999997</c:v>
                </c:pt>
                <c:pt idx="11">
                  <c:v>32.159999999999997</c:v>
                </c:pt>
                <c:pt idx="12">
                  <c:v>30.85</c:v>
                </c:pt>
                <c:pt idx="13">
                  <c:v>32.76</c:v>
                </c:pt>
                <c:pt idx="14">
                  <c:v>33.18</c:v>
                </c:pt>
                <c:pt idx="15">
                  <c:v>38.65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939136"/>
        <c:axId val="323198976"/>
      </c:barChart>
      <c:lineChart>
        <c:grouping val="standard"/>
        <c:varyColors val="0"/>
        <c:ser>
          <c:idx val="0"/>
          <c:order val="0"/>
          <c:tx>
            <c:strRef>
              <c:f>'加班&amp;請假'!$C$3</c:f>
              <c:strCache>
                <c:ptCount val="1"/>
                <c:pt idx="0">
                  <c:v>IDL 人數 (扣除課/理級主管/產假人員/作業人員)</c:v>
                </c:pt>
              </c:strCache>
            </c:strRef>
          </c:tx>
          <c:spPr>
            <a:ln w="44450">
              <a:solidFill>
                <a:srgbClr val="FFC000"/>
              </a:solidFill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'加班&amp;請假'!$C$4:$C$19</c:f>
              <c:numCache>
                <c:formatCode>General</c:formatCode>
                <c:ptCount val="16"/>
                <c:pt idx="0">
                  <c:v>65</c:v>
                </c:pt>
                <c:pt idx="1">
                  <c:v>57</c:v>
                </c:pt>
                <c:pt idx="2">
                  <c:v>71</c:v>
                </c:pt>
                <c:pt idx="3">
                  <c:v>60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70</c:v>
                </c:pt>
                <c:pt idx="10">
                  <c:v>24</c:v>
                </c:pt>
                <c:pt idx="11">
                  <c:v>29</c:v>
                </c:pt>
                <c:pt idx="12">
                  <c:v>27</c:v>
                </c:pt>
                <c:pt idx="13">
                  <c:v>29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00512"/>
        <c:axId val="323202048"/>
      </c:lineChart>
      <c:catAx>
        <c:axId val="3229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198976"/>
        <c:crosses val="autoZero"/>
        <c:auto val="1"/>
        <c:lblAlgn val="ctr"/>
        <c:lblOffset val="100"/>
        <c:noMultiLvlLbl val="0"/>
      </c:catAx>
      <c:valAx>
        <c:axId val="3231989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22939136"/>
        <c:crosses val="autoZero"/>
        <c:crossBetween val="between"/>
      </c:valAx>
      <c:catAx>
        <c:axId val="323200512"/>
        <c:scaling>
          <c:orientation val="minMax"/>
        </c:scaling>
        <c:delete val="1"/>
        <c:axPos val="b"/>
        <c:majorTickMark val="out"/>
        <c:minorTickMark val="none"/>
        <c:tickLblPos val="none"/>
        <c:crossAx val="323202048"/>
        <c:crosses val="autoZero"/>
        <c:auto val="1"/>
        <c:lblAlgn val="ctr"/>
        <c:lblOffset val="100"/>
        <c:noMultiLvlLbl val="0"/>
      </c:catAx>
      <c:valAx>
        <c:axId val="3232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3200512"/>
        <c:crosses val="max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91332691893637641"/>
          <c:y val="0.4235930042925875"/>
          <c:w val="8.4271296383561359E-2"/>
          <c:h val="6.986909495129471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A31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[1]工作表1!$B$2</c:f>
              <c:strCache>
                <c:ptCount val="1"/>
                <c:pt idx="0">
                  <c:v>A31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[1]工作表1!$B$3:$B$13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59</c:v>
                </c:pt>
                <c:pt idx="3">
                  <c:v>43</c:v>
                </c:pt>
                <c:pt idx="4">
                  <c:v>33</c:v>
                </c:pt>
                <c:pt idx="5">
                  <c:v>20</c:v>
                </c:pt>
                <c:pt idx="6">
                  <c:v>25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22944"/>
        <c:axId val="194752512"/>
      </c:barChart>
      <c:catAx>
        <c:axId val="1939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52512"/>
        <c:crosses val="autoZero"/>
        <c:auto val="1"/>
        <c:lblAlgn val="ctr"/>
        <c:lblOffset val="100"/>
        <c:noMultiLvlLbl val="0"/>
      </c:catAx>
      <c:valAx>
        <c:axId val="19475251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39229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A32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[1]工作表1!$C$2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[1]工作表1!$C$3:$C$13</c:f>
              <c:numCache>
                <c:formatCode>General</c:formatCode>
                <c:ptCount val="11"/>
                <c:pt idx="0">
                  <c:v>64</c:v>
                </c:pt>
                <c:pt idx="1">
                  <c:v>30</c:v>
                </c:pt>
                <c:pt idx="2">
                  <c:v>83</c:v>
                </c:pt>
                <c:pt idx="3">
                  <c:v>35</c:v>
                </c:pt>
                <c:pt idx="4">
                  <c:v>34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32928"/>
        <c:axId val="220006656"/>
      </c:barChart>
      <c:catAx>
        <c:axId val="2199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06656"/>
        <c:crosses val="autoZero"/>
        <c:auto val="1"/>
        <c:lblAlgn val="ctr"/>
        <c:lblOffset val="100"/>
        <c:noMultiLvlLbl val="0"/>
      </c:catAx>
      <c:valAx>
        <c:axId val="22000665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9932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DQA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[1]工作表1!$E$2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[1]工作表1!$E$3:$E$13</c:f>
              <c:numCache>
                <c:formatCode>General</c:formatCode>
                <c:ptCount val="11"/>
                <c:pt idx="0">
                  <c:v>64</c:v>
                </c:pt>
                <c:pt idx="1">
                  <c:v>71</c:v>
                </c:pt>
                <c:pt idx="2">
                  <c:v>205</c:v>
                </c:pt>
                <c:pt idx="3">
                  <c:v>104</c:v>
                </c:pt>
                <c:pt idx="4">
                  <c:v>108</c:v>
                </c:pt>
                <c:pt idx="5">
                  <c:v>63</c:v>
                </c:pt>
                <c:pt idx="6">
                  <c:v>69</c:v>
                </c:pt>
                <c:pt idx="7">
                  <c:v>12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00640"/>
        <c:axId val="232719488"/>
      </c:barChart>
      <c:catAx>
        <c:axId val="2276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19488"/>
        <c:crosses val="autoZero"/>
        <c:auto val="1"/>
        <c:lblAlgn val="ctr"/>
        <c:lblOffset val="100"/>
        <c:noMultiLvlLbl val="0"/>
      </c:catAx>
      <c:valAx>
        <c:axId val="23271948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276006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C38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[1]工作表1!$C$2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[1]工作表1!$C$3:$C$13</c:f>
              <c:numCache>
                <c:formatCode>General</c:formatCode>
                <c:ptCount val="11"/>
                <c:pt idx="0">
                  <c:v>64</c:v>
                </c:pt>
                <c:pt idx="1">
                  <c:v>30</c:v>
                </c:pt>
                <c:pt idx="2">
                  <c:v>83</c:v>
                </c:pt>
                <c:pt idx="3">
                  <c:v>35</c:v>
                </c:pt>
                <c:pt idx="4">
                  <c:v>34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2064"/>
        <c:axId val="233273984"/>
      </c:barChart>
      <c:catAx>
        <c:axId val="2332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73984"/>
        <c:crosses val="autoZero"/>
        <c:auto val="1"/>
        <c:lblAlgn val="ctr"/>
        <c:lblOffset val="100"/>
        <c:noMultiLvlLbl val="0"/>
      </c:catAx>
      <c:valAx>
        <c:axId val="23327398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327206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400" b="1" i="0" baseline="0">
                <a:effectLst/>
              </a:rPr>
              <a:t>DQA</a:t>
            </a:r>
            <a:r>
              <a:rPr lang="zh-CN" altLang="zh-TW" sz="1400" b="1" i="0" baseline="0">
                <a:effectLst/>
              </a:rPr>
              <a:t>在職人員</a:t>
            </a:r>
            <a:r>
              <a:rPr lang="zh-CN" altLang="en-US" sz="1400" b="1" i="0" baseline="0">
                <a:effectLst/>
              </a:rPr>
              <a:t>年資</a:t>
            </a:r>
            <a:r>
              <a:rPr lang="zh-CN" altLang="zh-TW" sz="1400" b="1" i="0" baseline="0">
                <a:effectLst/>
              </a:rPr>
              <a:t>分佈圖</a:t>
            </a:r>
            <a:endParaRPr lang="zh-TW" altLang="zh-TW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在職!$E$31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在職!$A$32:$A$39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在職!$E$32:$E$39</c:f>
              <c:numCache>
                <c:formatCode>General</c:formatCode>
                <c:ptCount val="8"/>
                <c:pt idx="0">
                  <c:v>85</c:v>
                </c:pt>
                <c:pt idx="1">
                  <c:v>164</c:v>
                </c:pt>
                <c:pt idx="2">
                  <c:v>164</c:v>
                </c:pt>
                <c:pt idx="3">
                  <c:v>45</c:v>
                </c:pt>
                <c:pt idx="4">
                  <c:v>66</c:v>
                </c:pt>
                <c:pt idx="5">
                  <c:v>99</c:v>
                </c:pt>
                <c:pt idx="6">
                  <c:v>65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87360"/>
        <c:axId val="236689280"/>
      </c:barChart>
      <c:catAx>
        <c:axId val="2366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89280"/>
        <c:crosses val="autoZero"/>
        <c:auto val="1"/>
        <c:lblAlgn val="ctr"/>
        <c:lblOffset val="100"/>
        <c:noMultiLvlLbl val="0"/>
      </c:catAx>
      <c:valAx>
        <c:axId val="23668928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668736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400" b="1" i="0" baseline="0">
                <a:effectLst/>
              </a:rPr>
              <a:t>A32</a:t>
            </a:r>
            <a:r>
              <a:rPr lang="zh-CN" altLang="zh-TW" sz="1400" b="1" i="0" baseline="0">
                <a:effectLst/>
              </a:rPr>
              <a:t>在職人員</a:t>
            </a:r>
            <a:r>
              <a:rPr lang="zh-CN" altLang="en-US" sz="1400" b="1" i="0" baseline="0">
                <a:effectLst/>
              </a:rPr>
              <a:t>年資</a:t>
            </a:r>
            <a:r>
              <a:rPr lang="zh-CN" altLang="zh-TW" sz="1400" b="1" i="0" baseline="0">
                <a:effectLst/>
              </a:rPr>
              <a:t>分佈圖</a:t>
            </a:r>
            <a:endParaRPr lang="zh-TW" altLang="zh-TW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在職!$C$31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在職!$A$32:$A$39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在職!$C$32:$C$39</c:f>
              <c:numCache>
                <c:formatCode>General</c:formatCode>
                <c:ptCount val="8"/>
                <c:pt idx="0">
                  <c:v>54</c:v>
                </c:pt>
                <c:pt idx="1">
                  <c:v>99</c:v>
                </c:pt>
                <c:pt idx="2">
                  <c:v>58</c:v>
                </c:pt>
                <c:pt idx="3">
                  <c:v>8</c:v>
                </c:pt>
                <c:pt idx="4">
                  <c:v>23</c:v>
                </c:pt>
                <c:pt idx="5">
                  <c:v>25</c:v>
                </c:pt>
                <c:pt idx="6">
                  <c:v>22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68096"/>
        <c:axId val="243669632"/>
      </c:barChart>
      <c:catAx>
        <c:axId val="2436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69632"/>
        <c:crosses val="autoZero"/>
        <c:auto val="1"/>
        <c:lblAlgn val="ctr"/>
        <c:lblOffset val="100"/>
        <c:noMultiLvlLbl val="0"/>
      </c:catAx>
      <c:valAx>
        <c:axId val="24366963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4366809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在職人力學歷分佈</a:t>
            </a:r>
            <a:endParaRPr lang="zh-TW" altLang="en-US"/>
          </a:p>
        </c:rich>
      </c:tx>
      <c:layout>
        <c:manualLayout>
          <c:xMode val="edge"/>
          <c:yMode val="edge"/>
          <c:x val="0.26722325293753862"/>
          <c:y val="1.937984496124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1989572524364687"/>
          <c:w val="0.70245982129932849"/>
          <c:h val="0.48480843964271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在職!$E$43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在職!$A$44:$A$46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在職!$E$44:$E$46</c:f>
              <c:numCache>
                <c:formatCode>General</c:formatCode>
                <c:ptCount val="3"/>
                <c:pt idx="0">
                  <c:v>495</c:v>
                </c:pt>
                <c:pt idx="1">
                  <c:v>205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57184"/>
        <c:axId val="244970624"/>
      </c:barChart>
      <c:lineChart>
        <c:grouping val="standard"/>
        <c:varyColors val="0"/>
        <c:ser>
          <c:idx val="1"/>
          <c:order val="1"/>
          <c:tx>
            <c:strRef>
              <c:f>在職!$F$43</c:f>
              <c:strCache>
                <c:ptCount val="1"/>
                <c:pt idx="0">
                  <c:v>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在職!$A$44:$A$46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在職!$F$44:$F$46</c:f>
              <c:numCache>
                <c:formatCode>0.0%</c:formatCode>
                <c:ptCount val="3"/>
                <c:pt idx="0">
                  <c:v>0.70512820512820518</c:v>
                </c:pt>
                <c:pt idx="1">
                  <c:v>0.29202279202279202</c:v>
                </c:pt>
                <c:pt idx="2">
                  <c:v>2.8490028490028491E-3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23328"/>
        <c:axId val="245121408"/>
      </c:lineChart>
      <c:catAx>
        <c:axId val="24495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4970624"/>
        <c:crosses val="autoZero"/>
        <c:auto val="1"/>
        <c:lblAlgn val="ctr"/>
        <c:lblOffset val="100"/>
        <c:noMultiLvlLbl val="0"/>
      </c:catAx>
      <c:valAx>
        <c:axId val="244970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4957184"/>
        <c:crosses val="autoZero"/>
        <c:crossBetween val="between"/>
      </c:valAx>
      <c:valAx>
        <c:axId val="2451214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45123328"/>
        <c:crosses val="max"/>
        <c:crossBetween val="between"/>
      </c:valAx>
      <c:catAx>
        <c:axId val="24512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451214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32</xdr:row>
      <xdr:rowOff>64770</xdr:rowOff>
    </xdr:from>
    <xdr:to>
      <xdr:col>11</xdr:col>
      <xdr:colOff>297180</xdr:colOff>
      <xdr:row>47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17</xdr:row>
      <xdr:rowOff>19050</xdr:rowOff>
    </xdr:from>
    <xdr:to>
      <xdr:col>11</xdr:col>
      <xdr:colOff>327660</xdr:colOff>
      <xdr:row>31</xdr:row>
      <xdr:rowOff>198120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14</xdr:row>
      <xdr:rowOff>160020</xdr:rowOff>
    </xdr:from>
    <xdr:to>
      <xdr:col>10</xdr:col>
      <xdr:colOff>0</xdr:colOff>
      <xdr:row>28</xdr:row>
      <xdr:rowOff>60960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14</xdr:row>
      <xdr:rowOff>152400</xdr:rowOff>
    </xdr:from>
    <xdr:to>
      <xdr:col>19</xdr:col>
      <xdr:colOff>548640</xdr:colOff>
      <xdr:row>28</xdr:row>
      <xdr:rowOff>60960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281940</xdr:colOff>
      <xdr:row>0</xdr:row>
      <xdr:rowOff>76200</xdr:rowOff>
    </xdr:from>
    <xdr:to>
      <xdr:col>16</xdr:col>
      <xdr:colOff>289560</xdr:colOff>
      <xdr:row>14</xdr:row>
      <xdr:rowOff>22860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601980</xdr:colOff>
      <xdr:row>14</xdr:row>
      <xdr:rowOff>175260</xdr:rowOff>
    </xdr:from>
    <xdr:to>
      <xdr:col>29</xdr:col>
      <xdr:colOff>502920</xdr:colOff>
      <xdr:row>28</xdr:row>
      <xdr:rowOff>53340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518160</xdr:colOff>
      <xdr:row>29</xdr:row>
      <xdr:rowOff>140970</xdr:rowOff>
    </xdr:from>
    <xdr:to>
      <xdr:col>14</xdr:col>
      <xdr:colOff>403860</xdr:colOff>
      <xdr:row>40</xdr:row>
      <xdr:rowOff>68580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68580</xdr:colOff>
      <xdr:row>29</xdr:row>
      <xdr:rowOff>175260</xdr:rowOff>
    </xdr:from>
    <xdr:to>
      <xdr:col>23</xdr:col>
      <xdr:colOff>563880</xdr:colOff>
      <xdr:row>40</xdr:row>
      <xdr:rowOff>102870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297180</xdr:colOff>
      <xdr:row>41</xdr:row>
      <xdr:rowOff>121920</xdr:rowOff>
    </xdr:from>
    <xdr:to>
      <xdr:col>13</xdr:col>
      <xdr:colOff>137160</xdr:colOff>
      <xdr:row>48</xdr:row>
      <xdr:rowOff>106680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38100</xdr:rowOff>
    </xdr:from>
    <xdr:to>
      <xdr:col>19</xdr:col>
      <xdr:colOff>198120</xdr:colOff>
      <xdr:row>14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16</xdr:row>
      <xdr:rowOff>34290</xdr:rowOff>
    </xdr:from>
    <xdr:to>
      <xdr:col>14</xdr:col>
      <xdr:colOff>228600</xdr:colOff>
      <xdr:row>22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16</xdr:row>
      <xdr:rowOff>72390</xdr:rowOff>
    </xdr:from>
    <xdr:to>
      <xdr:col>18</xdr:col>
      <xdr:colOff>533400</xdr:colOff>
      <xdr:row>22</xdr:row>
      <xdr:rowOff>45720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563880</xdr:colOff>
      <xdr:row>16</xdr:row>
      <xdr:rowOff>80010</xdr:rowOff>
    </xdr:from>
    <xdr:to>
      <xdr:col>22</xdr:col>
      <xdr:colOff>449580</xdr:colOff>
      <xdr:row>22</xdr:row>
      <xdr:rowOff>45720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160020</xdr:colOff>
      <xdr:row>22</xdr:row>
      <xdr:rowOff>186690</xdr:rowOff>
    </xdr:from>
    <xdr:to>
      <xdr:col>14</xdr:col>
      <xdr:colOff>396240</xdr:colOff>
      <xdr:row>28</xdr:row>
      <xdr:rowOff>213360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480060</xdr:colOff>
      <xdr:row>22</xdr:row>
      <xdr:rowOff>205740</xdr:rowOff>
    </xdr:from>
    <xdr:to>
      <xdr:col>18</xdr:col>
      <xdr:colOff>502920</xdr:colOff>
      <xdr:row>28</xdr:row>
      <xdr:rowOff>236220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137160</xdr:colOff>
      <xdr:row>31</xdr:row>
      <xdr:rowOff>22860</xdr:rowOff>
    </xdr:from>
    <xdr:to>
      <xdr:col>17</xdr:col>
      <xdr:colOff>320040</xdr:colOff>
      <xdr:row>40</xdr:row>
      <xdr:rowOff>312420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182880</xdr:colOff>
      <xdr:row>43</xdr:row>
      <xdr:rowOff>15240</xdr:rowOff>
    </xdr:from>
    <xdr:to>
      <xdr:col>16</xdr:col>
      <xdr:colOff>358140</xdr:colOff>
      <xdr:row>51</xdr:row>
      <xdr:rowOff>160020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449580</xdr:colOff>
      <xdr:row>43</xdr:row>
      <xdr:rowOff>26670</xdr:rowOff>
    </xdr:from>
    <xdr:to>
      <xdr:col>21</xdr:col>
      <xdr:colOff>152400</xdr:colOff>
      <xdr:row>51</xdr:row>
      <xdr:rowOff>144780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266700</xdr:colOff>
      <xdr:row>67</xdr:row>
      <xdr:rowOff>182880</xdr:rowOff>
    </xdr:from>
    <xdr:to>
      <xdr:col>14</xdr:col>
      <xdr:colOff>539114</xdr:colOff>
      <xdr:row>75</xdr:row>
      <xdr:rowOff>297180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518160</xdr:colOff>
      <xdr:row>77</xdr:row>
      <xdr:rowOff>38100</xdr:rowOff>
    </xdr:from>
    <xdr:to>
      <xdr:col>13</xdr:col>
      <xdr:colOff>190500</xdr:colOff>
      <xdr:row>84</xdr:row>
      <xdr:rowOff>175260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8965</xdr:rowOff>
    </xdr:from>
    <xdr:to>
      <xdr:col>17</xdr:col>
      <xdr:colOff>62753</xdr:colOff>
      <xdr:row>50</xdr:row>
      <xdr:rowOff>176734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80683</xdr:rowOff>
    </xdr:from>
    <xdr:to>
      <xdr:col>18</xdr:col>
      <xdr:colOff>92367</xdr:colOff>
      <xdr:row>75</xdr:row>
      <xdr:rowOff>138954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-2019&#38626;&#32887;&#36039;&#2600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QA%20OT%20Summary%20Y20%20KSCQCD%20Site_04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力匯總"/>
      <sheetName val="2018-2019離職明細"/>
      <sheetName val="20200508在職"/>
      <sheetName val="工作表1"/>
    </sheetNames>
    <sheetDataSet>
      <sheetData sheetId="0"/>
      <sheetData sheetId="1"/>
      <sheetData sheetId="2"/>
      <sheetData sheetId="3">
        <row r="2">
          <cell r="B2" t="str">
            <v>A31</v>
          </cell>
          <cell r="C2" t="str">
            <v>A32</v>
          </cell>
          <cell r="E2" t="str">
            <v>總計</v>
          </cell>
        </row>
        <row r="3">
          <cell r="A3" t="str">
            <v>助技員</v>
          </cell>
          <cell r="B3">
            <v>0</v>
          </cell>
          <cell r="C3">
            <v>64</v>
          </cell>
          <cell r="E3">
            <v>64</v>
          </cell>
        </row>
        <row r="4">
          <cell r="A4" t="str">
            <v>技術員</v>
          </cell>
          <cell r="B4">
            <v>18</v>
          </cell>
          <cell r="C4">
            <v>30</v>
          </cell>
          <cell r="E4">
            <v>71</v>
          </cell>
        </row>
        <row r="5">
          <cell r="A5" t="str">
            <v>助工師</v>
          </cell>
          <cell r="B5">
            <v>59</v>
          </cell>
          <cell r="C5">
            <v>83</v>
          </cell>
          <cell r="E5">
            <v>205</v>
          </cell>
        </row>
        <row r="6">
          <cell r="A6" t="str">
            <v>工程師</v>
          </cell>
          <cell r="B6">
            <v>43</v>
          </cell>
          <cell r="C6">
            <v>35</v>
          </cell>
          <cell r="E6">
            <v>104</v>
          </cell>
        </row>
        <row r="7">
          <cell r="A7" t="str">
            <v>資工師</v>
          </cell>
          <cell r="B7">
            <v>33</v>
          </cell>
          <cell r="C7">
            <v>34</v>
          </cell>
          <cell r="E7">
            <v>108</v>
          </cell>
        </row>
        <row r="8">
          <cell r="A8" t="str">
            <v>副課長</v>
          </cell>
          <cell r="B8">
            <v>20</v>
          </cell>
          <cell r="C8">
            <v>19</v>
          </cell>
          <cell r="E8">
            <v>63</v>
          </cell>
        </row>
        <row r="9">
          <cell r="A9" t="str">
            <v>課長</v>
          </cell>
          <cell r="B9">
            <v>25</v>
          </cell>
          <cell r="C9">
            <v>19</v>
          </cell>
          <cell r="E9">
            <v>69</v>
          </cell>
        </row>
        <row r="10">
          <cell r="A10" t="str">
            <v>襄理</v>
          </cell>
          <cell r="B10">
            <v>2</v>
          </cell>
          <cell r="C10">
            <v>6</v>
          </cell>
          <cell r="E10">
            <v>12</v>
          </cell>
        </row>
        <row r="11">
          <cell r="A11" t="str">
            <v>副理</v>
          </cell>
          <cell r="B11">
            <v>1</v>
          </cell>
          <cell r="C11">
            <v>1</v>
          </cell>
          <cell r="E11">
            <v>3</v>
          </cell>
        </row>
        <row r="12">
          <cell r="A12" t="str">
            <v>經理</v>
          </cell>
          <cell r="B12">
            <v>1</v>
          </cell>
          <cell r="C12">
            <v>0</v>
          </cell>
          <cell r="E12">
            <v>3</v>
          </cell>
        </row>
        <row r="13">
          <cell r="A13" t="str">
            <v>資深經理</v>
          </cell>
          <cell r="B13">
            <v>1</v>
          </cell>
          <cell r="C13">
            <v>0</v>
          </cell>
          <cell r="E1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20'Jan A11"/>
      <sheetName val="Y20'Feb A11"/>
      <sheetName val="Y20'Mar A11"/>
      <sheetName val="Y20'Apr A11"/>
      <sheetName val="Y20' Month's Trend"/>
    </sheetNames>
    <sheetDataSet>
      <sheetData sheetId="0"/>
      <sheetData sheetId="1"/>
      <sheetData sheetId="2"/>
      <sheetData sheetId="3">
        <row r="3">
          <cell r="D3">
            <v>65</v>
          </cell>
        </row>
        <row r="4">
          <cell r="D4">
            <v>57</v>
          </cell>
        </row>
        <row r="5">
          <cell r="D5">
            <v>71</v>
          </cell>
        </row>
        <row r="6">
          <cell r="D6">
            <v>60</v>
          </cell>
        </row>
        <row r="7">
          <cell r="D7">
            <v>31</v>
          </cell>
        </row>
        <row r="8">
          <cell r="D8">
            <v>33</v>
          </cell>
        </row>
        <row r="9">
          <cell r="D9">
            <v>30</v>
          </cell>
        </row>
        <row r="10">
          <cell r="D10">
            <v>32</v>
          </cell>
        </row>
        <row r="11">
          <cell r="D11">
            <v>31</v>
          </cell>
        </row>
        <row r="12">
          <cell r="D12">
            <v>70</v>
          </cell>
        </row>
        <row r="13">
          <cell r="D13">
            <v>24</v>
          </cell>
        </row>
        <row r="14">
          <cell r="D14">
            <v>29</v>
          </cell>
        </row>
        <row r="15">
          <cell r="D15">
            <v>27</v>
          </cell>
        </row>
        <row r="16">
          <cell r="D16">
            <v>29</v>
          </cell>
        </row>
        <row r="17">
          <cell r="D17">
            <v>51</v>
          </cell>
        </row>
        <row r="18">
          <cell r="D18">
            <v>26</v>
          </cell>
        </row>
      </sheetData>
      <sheetData sheetId="4">
        <row r="3">
          <cell r="D3" t="str">
            <v>Jan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D2" sqref="D2"/>
    </sheetView>
  </sheetViews>
  <sheetFormatPr defaultRowHeight="15.6"/>
  <cols>
    <col min="1" max="1" width="20.19921875" customWidth="1"/>
    <col min="2" max="2" width="1.34765625" customWidth="1"/>
    <col min="3" max="3" width="16.8984375" customWidth="1"/>
    <col min="4" max="4" width="25" customWidth="1"/>
    <col min="5" max="5" width="16.8984375" customWidth="1"/>
    <col min="6" max="6" width="25" customWidth="1"/>
  </cols>
  <sheetData>
    <row r="2" spans="1:6" ht="30.6" customHeight="1">
      <c r="A2" s="168" t="s">
        <v>137</v>
      </c>
      <c r="C2" s="44" t="s">
        <v>125</v>
      </c>
      <c r="D2" s="47"/>
      <c r="E2" s="45" t="s">
        <v>133</v>
      </c>
      <c r="F2" s="47"/>
    </row>
    <row r="3" spans="1:6" ht="30.6" customHeight="1">
      <c r="A3" s="168"/>
      <c r="C3" s="44" t="s">
        <v>126</v>
      </c>
      <c r="D3" s="48"/>
      <c r="E3" s="46" t="s">
        <v>127</v>
      </c>
      <c r="F3" s="49"/>
    </row>
    <row r="4" spans="1:6" ht="30.6" customHeight="1">
      <c r="A4" s="168"/>
      <c r="C4" s="44" t="s">
        <v>128</v>
      </c>
      <c r="D4" s="164"/>
      <c r="E4" s="165"/>
      <c r="F4" s="166"/>
    </row>
    <row r="5" spans="1:6" ht="30.6" customHeight="1">
      <c r="A5" s="168"/>
      <c r="C5" s="44" t="s">
        <v>129</v>
      </c>
      <c r="D5" s="164"/>
      <c r="E5" s="167"/>
      <c r="F5" s="166"/>
    </row>
    <row r="6" spans="1:6" ht="30.6" customHeight="1">
      <c r="A6" s="168"/>
      <c r="C6" s="44" t="s">
        <v>135</v>
      </c>
      <c r="D6" s="48"/>
      <c r="E6" s="44" t="s">
        <v>134</v>
      </c>
      <c r="F6" s="49"/>
    </row>
    <row r="7" spans="1:6" ht="30.6" customHeight="1">
      <c r="C7" s="44" t="s">
        <v>130</v>
      </c>
      <c r="D7" s="47"/>
      <c r="E7" s="45" t="s">
        <v>131</v>
      </c>
      <c r="F7" s="47"/>
    </row>
    <row r="8" spans="1:6" ht="30.6" customHeight="1">
      <c r="C8" s="44" t="s">
        <v>132</v>
      </c>
      <c r="D8" s="50"/>
      <c r="E8" s="46" t="s">
        <v>136</v>
      </c>
      <c r="F8" s="51"/>
    </row>
    <row r="9" spans="1:6" ht="19.8">
      <c r="C9" s="52"/>
      <c r="D9" s="52"/>
      <c r="E9" s="52"/>
      <c r="F9" s="52"/>
    </row>
  </sheetData>
  <mergeCells count="3">
    <mergeCell ref="D4:F4"/>
    <mergeCell ref="D5:F5"/>
    <mergeCell ref="A2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6" workbookViewId="0">
      <selection activeCell="O27" sqref="O27"/>
    </sheetView>
  </sheetViews>
  <sheetFormatPr defaultRowHeight="15.6"/>
  <cols>
    <col min="16" max="16" width="18.75" bestFit="1" customWidth="1"/>
    <col min="17" max="17" width="28.046875" customWidth="1"/>
  </cols>
  <sheetData>
    <row r="1" spans="1:15">
      <c r="A1" s="1" t="s">
        <v>100</v>
      </c>
      <c r="B1" s="1" t="s">
        <v>161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85" t="s">
        <v>123</v>
      </c>
    </row>
    <row r="2" spans="1:15">
      <c r="A2" s="169" t="s">
        <v>113</v>
      </c>
      <c r="B2" s="40" t="s">
        <v>159</v>
      </c>
      <c r="C2" s="40">
        <v>244</v>
      </c>
      <c r="D2" s="40">
        <v>240</v>
      </c>
      <c r="E2" s="40">
        <v>236</v>
      </c>
      <c r="F2" s="40">
        <v>232</v>
      </c>
      <c r="G2" s="40">
        <v>229</v>
      </c>
      <c r="H2" s="40">
        <v>226</v>
      </c>
      <c r="I2" s="40">
        <v>283</v>
      </c>
      <c r="J2" s="40">
        <v>280</v>
      </c>
      <c r="K2" s="40">
        <v>277</v>
      </c>
      <c r="L2" s="40">
        <v>274</v>
      </c>
      <c r="M2" s="40">
        <v>271</v>
      </c>
      <c r="N2" s="40">
        <v>268</v>
      </c>
      <c r="O2" s="82">
        <f t="shared" ref="O2:O17" si="0">SUM(C2:N2)</f>
        <v>3060</v>
      </c>
    </row>
    <row r="3" spans="1:15">
      <c r="A3" s="169"/>
      <c r="B3" s="40" t="s">
        <v>114</v>
      </c>
      <c r="C3" s="40">
        <v>229</v>
      </c>
      <c r="D3" s="40">
        <v>228</v>
      </c>
      <c r="E3" s="40">
        <v>221</v>
      </c>
      <c r="F3" s="40">
        <v>216</v>
      </c>
      <c r="G3" s="40">
        <v>208</v>
      </c>
      <c r="H3" s="40">
        <v>205</v>
      </c>
      <c r="I3" s="40">
        <v>230</v>
      </c>
      <c r="J3" s="40">
        <v>216</v>
      </c>
      <c r="K3" s="40">
        <v>209</v>
      </c>
      <c r="L3" s="40">
        <v>217</v>
      </c>
      <c r="M3" s="40">
        <v>223</v>
      </c>
      <c r="N3" s="40">
        <v>230</v>
      </c>
      <c r="O3" s="82">
        <f t="shared" si="0"/>
        <v>2632</v>
      </c>
    </row>
    <row r="4" spans="1:15">
      <c r="A4" s="169"/>
      <c r="B4" s="40" t="s">
        <v>115</v>
      </c>
      <c r="C4" s="40">
        <v>8</v>
      </c>
      <c r="D4" s="40">
        <v>2</v>
      </c>
      <c r="E4" s="40">
        <v>8</v>
      </c>
      <c r="F4" s="40">
        <v>5</v>
      </c>
      <c r="G4" s="40">
        <v>9</v>
      </c>
      <c r="H4" s="40">
        <v>5</v>
      </c>
      <c r="I4" s="40">
        <v>12</v>
      </c>
      <c r="J4" s="40">
        <v>14</v>
      </c>
      <c r="K4" s="40">
        <v>8</v>
      </c>
      <c r="L4" s="40">
        <v>6</v>
      </c>
      <c r="M4" s="40">
        <v>2</v>
      </c>
      <c r="N4" s="40">
        <v>3</v>
      </c>
      <c r="O4" s="82">
        <f t="shared" si="0"/>
        <v>82</v>
      </c>
    </row>
    <row r="5" spans="1:15">
      <c r="A5" s="169"/>
      <c r="B5" s="40" t="s">
        <v>116</v>
      </c>
      <c r="C5" s="83">
        <f>C4/C3</f>
        <v>3.4934497816593885E-2</v>
      </c>
      <c r="D5" s="83">
        <f t="shared" ref="D5:N5" si="1">D4/D3</f>
        <v>8.771929824561403E-3</v>
      </c>
      <c r="E5" s="83">
        <f t="shared" si="1"/>
        <v>3.6199095022624438E-2</v>
      </c>
      <c r="F5" s="83">
        <f t="shared" si="1"/>
        <v>2.3148148148148147E-2</v>
      </c>
      <c r="G5" s="83">
        <f t="shared" si="1"/>
        <v>4.3269230769230768E-2</v>
      </c>
      <c r="H5" s="83">
        <f t="shared" si="1"/>
        <v>2.4390243902439025E-2</v>
      </c>
      <c r="I5" s="83">
        <f t="shared" si="1"/>
        <v>5.2173913043478258E-2</v>
      </c>
      <c r="J5" s="83">
        <f t="shared" si="1"/>
        <v>6.4814814814814811E-2</v>
      </c>
      <c r="K5" s="83">
        <f t="shared" si="1"/>
        <v>3.8277511961722487E-2</v>
      </c>
      <c r="L5" s="83">
        <f t="shared" si="1"/>
        <v>2.7649769585253458E-2</v>
      </c>
      <c r="M5" s="83">
        <f t="shared" si="1"/>
        <v>8.9686098654708519E-3</v>
      </c>
      <c r="N5" s="83">
        <f t="shared" si="1"/>
        <v>1.3043478260869565E-2</v>
      </c>
      <c r="O5" s="84">
        <f t="shared" si="0"/>
        <v>0.37564124301520707</v>
      </c>
    </row>
    <row r="6" spans="1:15">
      <c r="A6" s="170" t="s">
        <v>117</v>
      </c>
      <c r="B6" s="41" t="s">
        <v>158</v>
      </c>
      <c r="C6" s="41">
        <v>219</v>
      </c>
      <c r="D6" s="41">
        <v>219</v>
      </c>
      <c r="E6" s="41">
        <v>224</v>
      </c>
      <c r="F6" s="41">
        <v>236</v>
      </c>
      <c r="G6" s="41">
        <v>176</v>
      </c>
      <c r="H6" s="41">
        <v>150</v>
      </c>
      <c r="I6" s="41">
        <v>78</v>
      </c>
      <c r="J6" s="41">
        <v>78</v>
      </c>
      <c r="K6" s="41">
        <v>88</v>
      </c>
      <c r="L6" s="41">
        <v>98</v>
      </c>
      <c r="M6" s="41">
        <v>98</v>
      </c>
      <c r="N6" s="41">
        <v>168</v>
      </c>
      <c r="O6" s="86">
        <f t="shared" si="0"/>
        <v>1832</v>
      </c>
    </row>
    <row r="7" spans="1:15">
      <c r="A7" s="170"/>
      <c r="B7" s="41" t="s">
        <v>118</v>
      </c>
      <c r="C7" s="41">
        <v>189</v>
      </c>
      <c r="D7" s="41">
        <v>185</v>
      </c>
      <c r="E7" s="41">
        <v>194</v>
      </c>
      <c r="F7" s="41">
        <v>196</v>
      </c>
      <c r="G7" s="41">
        <v>195</v>
      </c>
      <c r="H7" s="41">
        <v>189</v>
      </c>
      <c r="I7" s="41">
        <v>196</v>
      </c>
      <c r="J7" s="41">
        <v>193</v>
      </c>
      <c r="K7" s="41">
        <v>192</v>
      </c>
      <c r="L7" s="41">
        <v>200</v>
      </c>
      <c r="M7" s="41">
        <v>205</v>
      </c>
      <c r="N7" s="41">
        <v>217</v>
      </c>
      <c r="O7" s="86">
        <f t="shared" si="0"/>
        <v>2351</v>
      </c>
    </row>
    <row r="8" spans="1:15">
      <c r="A8" s="170"/>
      <c r="B8" s="41" t="s">
        <v>119</v>
      </c>
      <c r="C8" s="41">
        <v>3</v>
      </c>
      <c r="D8" s="41">
        <v>4</v>
      </c>
      <c r="E8" s="41">
        <v>6</v>
      </c>
      <c r="F8" s="41">
        <v>7</v>
      </c>
      <c r="G8" s="41">
        <v>1</v>
      </c>
      <c r="H8" s="41">
        <v>7</v>
      </c>
      <c r="I8" s="41">
        <v>4</v>
      </c>
      <c r="J8" s="41">
        <v>3</v>
      </c>
      <c r="K8" s="41">
        <v>4</v>
      </c>
      <c r="L8" s="41">
        <v>0</v>
      </c>
      <c r="M8" s="41">
        <v>3</v>
      </c>
      <c r="N8" s="41">
        <v>2</v>
      </c>
      <c r="O8" s="86">
        <f t="shared" si="0"/>
        <v>44</v>
      </c>
    </row>
    <row r="9" spans="1:15">
      <c r="A9" s="170"/>
      <c r="B9" s="41" t="s">
        <v>120</v>
      </c>
      <c r="C9" s="87">
        <f>C8/C7</f>
        <v>1.5873015873015872E-2</v>
      </c>
      <c r="D9" s="87">
        <f t="shared" ref="D9:N9" si="2">D8/D7</f>
        <v>2.1621621621621623E-2</v>
      </c>
      <c r="E9" s="87">
        <f t="shared" si="2"/>
        <v>3.0927835051546393E-2</v>
      </c>
      <c r="F9" s="87">
        <f t="shared" si="2"/>
        <v>3.5714285714285712E-2</v>
      </c>
      <c r="G9" s="87">
        <f t="shared" si="2"/>
        <v>5.1282051282051282E-3</v>
      </c>
      <c r="H9" s="87">
        <f t="shared" si="2"/>
        <v>3.7037037037037035E-2</v>
      </c>
      <c r="I9" s="87">
        <f t="shared" si="2"/>
        <v>2.0408163265306121E-2</v>
      </c>
      <c r="J9" s="87">
        <f t="shared" si="2"/>
        <v>1.5544041450777202E-2</v>
      </c>
      <c r="K9" s="87">
        <f t="shared" si="2"/>
        <v>2.0833333333333332E-2</v>
      </c>
      <c r="L9" s="87">
        <f t="shared" si="2"/>
        <v>0</v>
      </c>
      <c r="M9" s="87">
        <f t="shared" si="2"/>
        <v>1.4634146341463415E-2</v>
      </c>
      <c r="N9" s="87">
        <f t="shared" si="2"/>
        <v>9.2165898617511521E-3</v>
      </c>
      <c r="O9" s="88">
        <f t="shared" si="0"/>
        <v>0.22693827467834299</v>
      </c>
    </row>
    <row r="10" spans="1:15">
      <c r="A10" s="171" t="s">
        <v>160</v>
      </c>
      <c r="B10" s="42" t="s">
        <v>158</v>
      </c>
      <c r="C10" s="42">
        <v>196</v>
      </c>
      <c r="D10" s="42">
        <v>223</v>
      </c>
      <c r="E10" s="42">
        <v>217</v>
      </c>
      <c r="F10" s="42">
        <v>210</v>
      </c>
      <c r="G10" s="42">
        <v>204</v>
      </c>
      <c r="H10" s="42">
        <v>196</v>
      </c>
      <c r="I10" s="42">
        <v>206</v>
      </c>
      <c r="J10" s="42">
        <v>217</v>
      </c>
      <c r="K10" s="42">
        <v>210</v>
      </c>
      <c r="L10" s="42">
        <v>205</v>
      </c>
      <c r="M10" s="42">
        <v>198</v>
      </c>
      <c r="N10" s="42">
        <v>192</v>
      </c>
      <c r="O10" s="96">
        <f t="shared" si="0"/>
        <v>2474</v>
      </c>
    </row>
    <row r="11" spans="1:15">
      <c r="A11" s="171"/>
      <c r="B11" s="42" t="s">
        <v>118</v>
      </c>
      <c r="C11" s="42">
        <v>210</v>
      </c>
      <c r="D11" s="42">
        <v>209</v>
      </c>
      <c r="E11" s="42">
        <v>210</v>
      </c>
      <c r="F11" s="42">
        <v>203</v>
      </c>
      <c r="G11" s="42">
        <v>199</v>
      </c>
      <c r="H11" s="42">
        <v>194</v>
      </c>
      <c r="I11" s="42">
        <v>209</v>
      </c>
      <c r="J11" s="42">
        <v>203</v>
      </c>
      <c r="K11" s="42">
        <v>212</v>
      </c>
      <c r="L11" s="42">
        <v>214</v>
      </c>
      <c r="M11" s="42">
        <v>218</v>
      </c>
      <c r="N11" s="42">
        <v>220</v>
      </c>
      <c r="O11" s="89">
        <f t="shared" si="0"/>
        <v>2501</v>
      </c>
    </row>
    <row r="12" spans="1:15">
      <c r="A12" s="171"/>
      <c r="B12" s="42" t="s">
        <v>119</v>
      </c>
      <c r="C12" s="42">
        <v>2</v>
      </c>
      <c r="D12" s="42">
        <v>1</v>
      </c>
      <c r="E12" s="42">
        <v>4</v>
      </c>
      <c r="F12" s="42">
        <v>7</v>
      </c>
      <c r="G12" s="42">
        <v>4</v>
      </c>
      <c r="H12" s="42">
        <v>5</v>
      </c>
      <c r="I12" s="42">
        <v>5</v>
      </c>
      <c r="J12" s="42">
        <v>11</v>
      </c>
      <c r="K12" s="42">
        <v>6</v>
      </c>
      <c r="L12" s="42">
        <v>6</v>
      </c>
      <c r="M12" s="42">
        <v>2</v>
      </c>
      <c r="N12" s="42">
        <v>3</v>
      </c>
      <c r="O12" s="89">
        <f t="shared" si="0"/>
        <v>56</v>
      </c>
    </row>
    <row r="13" spans="1:15">
      <c r="A13" s="171"/>
      <c r="B13" s="42" t="s">
        <v>120</v>
      </c>
      <c r="C13" s="90">
        <f>C12/C11</f>
        <v>9.5238095238095247E-3</v>
      </c>
      <c r="D13" s="90">
        <f t="shared" ref="D13:N13" si="3">D12/D11</f>
        <v>4.7846889952153108E-3</v>
      </c>
      <c r="E13" s="90">
        <f t="shared" si="3"/>
        <v>1.9047619047619049E-2</v>
      </c>
      <c r="F13" s="90">
        <f t="shared" si="3"/>
        <v>3.4482758620689655E-2</v>
      </c>
      <c r="G13" s="90">
        <f t="shared" si="3"/>
        <v>2.0100502512562814E-2</v>
      </c>
      <c r="H13" s="90">
        <f t="shared" si="3"/>
        <v>2.5773195876288658E-2</v>
      </c>
      <c r="I13" s="90">
        <f t="shared" si="3"/>
        <v>2.3923444976076555E-2</v>
      </c>
      <c r="J13" s="90">
        <f t="shared" si="3"/>
        <v>5.4187192118226604E-2</v>
      </c>
      <c r="K13" s="90">
        <f t="shared" si="3"/>
        <v>2.8301886792452831E-2</v>
      </c>
      <c r="L13" s="90">
        <f t="shared" si="3"/>
        <v>2.8037383177570093E-2</v>
      </c>
      <c r="M13" s="90">
        <f t="shared" si="3"/>
        <v>9.1743119266055051E-3</v>
      </c>
      <c r="N13" s="90">
        <f t="shared" si="3"/>
        <v>1.3636363636363636E-2</v>
      </c>
      <c r="O13" s="91">
        <f t="shared" si="0"/>
        <v>0.2709731572034802</v>
      </c>
    </row>
    <row r="14" spans="1:15">
      <c r="A14" s="172" t="s">
        <v>156</v>
      </c>
      <c r="B14" s="43" t="s">
        <v>162</v>
      </c>
      <c r="C14" s="43">
        <f>C2+C6+C10</f>
        <v>659</v>
      </c>
      <c r="D14" s="43">
        <f t="shared" ref="D14:N14" si="4">D2+D6+D10</f>
        <v>682</v>
      </c>
      <c r="E14" s="43">
        <f t="shared" si="4"/>
        <v>677</v>
      </c>
      <c r="F14" s="43">
        <f t="shared" si="4"/>
        <v>678</v>
      </c>
      <c r="G14" s="43">
        <f t="shared" si="4"/>
        <v>609</v>
      </c>
      <c r="H14" s="43">
        <f t="shared" si="4"/>
        <v>572</v>
      </c>
      <c r="I14" s="43">
        <f t="shared" si="4"/>
        <v>567</v>
      </c>
      <c r="J14" s="43">
        <f t="shared" si="4"/>
        <v>575</v>
      </c>
      <c r="K14" s="43">
        <f t="shared" si="4"/>
        <v>575</v>
      </c>
      <c r="L14" s="43">
        <f t="shared" si="4"/>
        <v>577</v>
      </c>
      <c r="M14" s="43">
        <f t="shared" si="4"/>
        <v>567</v>
      </c>
      <c r="N14" s="43">
        <f t="shared" si="4"/>
        <v>628</v>
      </c>
      <c r="O14" s="95">
        <f t="shared" si="0"/>
        <v>7366</v>
      </c>
    </row>
    <row r="15" spans="1:15">
      <c r="A15" s="172"/>
      <c r="B15" s="43" t="s">
        <v>163</v>
      </c>
      <c r="C15" s="43">
        <f>C3+C7+C11</f>
        <v>628</v>
      </c>
      <c r="D15" s="43">
        <f t="shared" ref="D15:N15" si="5">D3+D7+D11</f>
        <v>622</v>
      </c>
      <c r="E15" s="43">
        <f t="shared" si="5"/>
        <v>625</v>
      </c>
      <c r="F15" s="43">
        <f t="shared" si="5"/>
        <v>615</v>
      </c>
      <c r="G15" s="43">
        <f t="shared" si="5"/>
        <v>602</v>
      </c>
      <c r="H15" s="43">
        <f t="shared" si="5"/>
        <v>588</v>
      </c>
      <c r="I15" s="43">
        <f t="shared" si="5"/>
        <v>635</v>
      </c>
      <c r="J15" s="43">
        <f t="shared" si="5"/>
        <v>612</v>
      </c>
      <c r="K15" s="43">
        <f t="shared" si="5"/>
        <v>613</v>
      </c>
      <c r="L15" s="43">
        <f t="shared" si="5"/>
        <v>631</v>
      </c>
      <c r="M15" s="43">
        <f t="shared" si="5"/>
        <v>646</v>
      </c>
      <c r="N15" s="43">
        <f t="shared" si="5"/>
        <v>667</v>
      </c>
      <c r="O15" s="92">
        <f t="shared" si="0"/>
        <v>7484</v>
      </c>
    </row>
    <row r="16" spans="1:15">
      <c r="A16" s="172"/>
      <c r="B16" s="43" t="s">
        <v>121</v>
      </c>
      <c r="C16" s="43">
        <f>C4+C8+C12</f>
        <v>13</v>
      </c>
      <c r="D16" s="43">
        <f t="shared" ref="D16:N16" si="6">D4+D8+D12</f>
        <v>7</v>
      </c>
      <c r="E16" s="43">
        <f t="shared" si="6"/>
        <v>18</v>
      </c>
      <c r="F16" s="43">
        <f t="shared" si="6"/>
        <v>19</v>
      </c>
      <c r="G16" s="43">
        <f t="shared" si="6"/>
        <v>14</v>
      </c>
      <c r="H16" s="43">
        <f t="shared" si="6"/>
        <v>17</v>
      </c>
      <c r="I16" s="43">
        <f t="shared" si="6"/>
        <v>21</v>
      </c>
      <c r="J16" s="43">
        <f t="shared" si="6"/>
        <v>28</v>
      </c>
      <c r="K16" s="43">
        <f t="shared" si="6"/>
        <v>18</v>
      </c>
      <c r="L16" s="43">
        <f t="shared" si="6"/>
        <v>12</v>
      </c>
      <c r="M16" s="43">
        <f t="shared" si="6"/>
        <v>7</v>
      </c>
      <c r="N16" s="43">
        <f t="shared" si="6"/>
        <v>8</v>
      </c>
      <c r="O16" s="92">
        <f t="shared" si="0"/>
        <v>182</v>
      </c>
    </row>
    <row r="17" spans="1:17">
      <c r="A17" s="172"/>
      <c r="B17" s="43" t="s">
        <v>122</v>
      </c>
      <c r="C17" s="93">
        <f>C16/C15</f>
        <v>2.0700636942675158E-2</v>
      </c>
      <c r="D17" s="93">
        <f t="shared" ref="D17:N17" si="7">D16/D15</f>
        <v>1.1254019292604502E-2</v>
      </c>
      <c r="E17" s="93">
        <f t="shared" si="7"/>
        <v>2.8799999999999999E-2</v>
      </c>
      <c r="F17" s="93">
        <f t="shared" si="7"/>
        <v>3.0894308943089432E-2</v>
      </c>
      <c r="G17" s="93">
        <f t="shared" si="7"/>
        <v>2.3255813953488372E-2</v>
      </c>
      <c r="H17" s="93">
        <f t="shared" si="7"/>
        <v>2.8911564625850341E-2</v>
      </c>
      <c r="I17" s="93">
        <f t="shared" si="7"/>
        <v>3.3070866141732283E-2</v>
      </c>
      <c r="J17" s="93">
        <f t="shared" si="7"/>
        <v>4.5751633986928102E-2</v>
      </c>
      <c r="K17" s="93">
        <f t="shared" si="7"/>
        <v>2.936378466557912E-2</v>
      </c>
      <c r="L17" s="93">
        <f t="shared" si="7"/>
        <v>1.9017432646592711E-2</v>
      </c>
      <c r="M17" s="93">
        <f t="shared" si="7"/>
        <v>1.0835913312693499E-2</v>
      </c>
      <c r="N17" s="93">
        <f t="shared" si="7"/>
        <v>1.1994002998500749E-2</v>
      </c>
      <c r="O17" s="94">
        <f t="shared" si="0"/>
        <v>0.29384997750973424</v>
      </c>
    </row>
    <row r="20" spans="1:17">
      <c r="P20" t="s">
        <v>329</v>
      </c>
    </row>
    <row r="22" spans="1:17">
      <c r="P22" t="s">
        <v>330</v>
      </c>
      <c r="Q22" t="s">
        <v>332</v>
      </c>
    </row>
    <row r="23" spans="1:17">
      <c r="P23" t="s">
        <v>331</v>
      </c>
      <c r="Q23" t="s">
        <v>333</v>
      </c>
    </row>
  </sheetData>
  <mergeCells count="4">
    <mergeCell ref="A2:A5"/>
    <mergeCell ref="A6:A9"/>
    <mergeCell ref="A10:A13"/>
    <mergeCell ref="A14:A1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43" workbookViewId="0">
      <selection activeCell="B57" sqref="B57"/>
    </sheetView>
  </sheetViews>
  <sheetFormatPr defaultRowHeight="15.6"/>
  <cols>
    <col min="1" max="1" width="11" customWidth="1"/>
    <col min="2" max="2" width="16.09765625" customWidth="1"/>
    <col min="3" max="3" width="8.09765625" customWidth="1"/>
    <col min="4" max="4" width="7.546875" customWidth="1"/>
    <col min="5" max="5" width="9.09765625" customWidth="1"/>
  </cols>
  <sheetData>
    <row r="1" spans="1:5" ht="15.9" thickBot="1">
      <c r="A1" s="54"/>
    </row>
    <row r="2" spans="1:5">
      <c r="A2" s="55" t="s">
        <v>138</v>
      </c>
      <c r="B2" s="56" t="s">
        <v>139</v>
      </c>
      <c r="C2" s="57" t="s">
        <v>140</v>
      </c>
      <c r="D2" s="57" t="s">
        <v>141</v>
      </c>
      <c r="E2" s="58" t="s">
        <v>156</v>
      </c>
    </row>
    <row r="3" spans="1:5">
      <c r="A3" s="59" t="s">
        <v>13</v>
      </c>
      <c r="B3" s="60">
        <v>0</v>
      </c>
      <c r="C3" s="61">
        <v>64</v>
      </c>
      <c r="D3" s="62">
        <v>0</v>
      </c>
      <c r="E3" s="63">
        <f t="shared" ref="E3:E11" si="0">SUM(B3:D3)</f>
        <v>64</v>
      </c>
    </row>
    <row r="4" spans="1:5">
      <c r="A4" s="59" t="s">
        <v>14</v>
      </c>
      <c r="B4" s="64">
        <v>18</v>
      </c>
      <c r="C4" s="61">
        <v>30</v>
      </c>
      <c r="D4" s="61">
        <v>23</v>
      </c>
      <c r="E4" s="63">
        <f t="shared" si="0"/>
        <v>71</v>
      </c>
    </row>
    <row r="5" spans="1:5">
      <c r="A5" s="59" t="s">
        <v>15</v>
      </c>
      <c r="B5" s="64">
        <v>59</v>
      </c>
      <c r="C5" s="61">
        <v>83</v>
      </c>
      <c r="D5" s="61">
        <v>63</v>
      </c>
      <c r="E5" s="63">
        <f t="shared" si="0"/>
        <v>205</v>
      </c>
    </row>
    <row r="6" spans="1:5">
      <c r="A6" s="59" t="s">
        <v>16</v>
      </c>
      <c r="B6" s="64">
        <v>43</v>
      </c>
      <c r="C6" s="61">
        <v>35</v>
      </c>
      <c r="D6" s="61">
        <v>26</v>
      </c>
      <c r="E6" s="63">
        <f t="shared" si="0"/>
        <v>104</v>
      </c>
    </row>
    <row r="7" spans="1:5">
      <c r="A7" s="59" t="s">
        <v>11</v>
      </c>
      <c r="B7" s="64">
        <v>33</v>
      </c>
      <c r="C7" s="61">
        <v>34</v>
      </c>
      <c r="D7" s="61">
        <v>41</v>
      </c>
      <c r="E7" s="63">
        <f t="shared" si="0"/>
        <v>108</v>
      </c>
    </row>
    <row r="8" spans="1:5">
      <c r="A8" s="65" t="s">
        <v>17</v>
      </c>
      <c r="B8" s="66">
        <v>20</v>
      </c>
      <c r="C8" s="67">
        <v>19</v>
      </c>
      <c r="D8" s="67">
        <v>24</v>
      </c>
      <c r="E8" s="63">
        <f t="shared" si="0"/>
        <v>63</v>
      </c>
    </row>
    <row r="9" spans="1:5">
      <c r="A9" s="65" t="s">
        <v>18</v>
      </c>
      <c r="B9" s="66">
        <v>25</v>
      </c>
      <c r="C9" s="67">
        <v>19</v>
      </c>
      <c r="D9" s="67">
        <v>25</v>
      </c>
      <c r="E9" s="63">
        <f t="shared" si="0"/>
        <v>69</v>
      </c>
    </row>
    <row r="10" spans="1:5">
      <c r="A10" s="68" t="s">
        <v>19</v>
      </c>
      <c r="B10" s="69">
        <v>2</v>
      </c>
      <c r="C10" s="70">
        <v>6</v>
      </c>
      <c r="D10" s="70">
        <v>4</v>
      </c>
      <c r="E10" s="63">
        <f t="shared" si="0"/>
        <v>12</v>
      </c>
    </row>
    <row r="11" spans="1:5">
      <c r="A11" s="68" t="s">
        <v>20</v>
      </c>
      <c r="B11" s="69">
        <v>1</v>
      </c>
      <c r="C11" s="70">
        <v>1</v>
      </c>
      <c r="D11" s="70">
        <v>1</v>
      </c>
      <c r="E11" s="63">
        <f t="shared" si="0"/>
        <v>3</v>
      </c>
    </row>
    <row r="12" spans="1:5">
      <c r="A12" s="68" t="s">
        <v>142</v>
      </c>
      <c r="B12" s="69">
        <v>1</v>
      </c>
      <c r="C12" s="71">
        <v>0</v>
      </c>
      <c r="D12" s="70">
        <v>2</v>
      </c>
      <c r="E12" s="63">
        <f t="shared" ref="E12" si="1">SUM(B12:D12)</f>
        <v>3</v>
      </c>
    </row>
    <row r="13" spans="1:5">
      <c r="A13" s="68" t="s">
        <v>143</v>
      </c>
      <c r="B13" s="69">
        <v>1</v>
      </c>
      <c r="C13" s="71">
        <v>0</v>
      </c>
      <c r="D13" s="71">
        <v>0</v>
      </c>
      <c r="E13" s="63">
        <f>SUM(B13:D13)</f>
        <v>1</v>
      </c>
    </row>
    <row r="14" spans="1:5" ht="15.9" thickBot="1">
      <c r="A14" s="72" t="s">
        <v>156</v>
      </c>
      <c r="B14" s="73">
        <f>SUM(B3:B13)</f>
        <v>203</v>
      </c>
      <c r="C14" s="74">
        <f t="shared" ref="C14:E14" si="2">SUM(C3:C13)</f>
        <v>291</v>
      </c>
      <c r="D14" s="74">
        <f t="shared" si="2"/>
        <v>209</v>
      </c>
      <c r="E14" s="75">
        <f t="shared" si="2"/>
        <v>703</v>
      </c>
    </row>
    <row r="30" spans="1:5" ht="15.9" thickBot="1"/>
    <row r="31" spans="1:5" ht="19.8" customHeight="1">
      <c r="A31" s="55" t="s">
        <v>144</v>
      </c>
      <c r="B31" s="56" t="s">
        <v>139</v>
      </c>
      <c r="C31" s="57" t="s">
        <v>140</v>
      </c>
      <c r="D31" s="57" t="s">
        <v>141</v>
      </c>
      <c r="E31" s="58" t="s">
        <v>156</v>
      </c>
    </row>
    <row r="32" spans="1:5" ht="19.8" customHeight="1">
      <c r="A32" s="78" t="s">
        <v>145</v>
      </c>
      <c r="B32" s="77">
        <v>12</v>
      </c>
      <c r="C32" s="2">
        <v>54</v>
      </c>
      <c r="D32" s="2">
        <v>19</v>
      </c>
      <c r="E32" s="97">
        <f>SUM(B32:D32)</f>
        <v>85</v>
      </c>
    </row>
    <row r="33" spans="1:6" ht="19.8" customHeight="1">
      <c r="A33" s="78" t="s">
        <v>149</v>
      </c>
      <c r="B33" s="77">
        <v>23</v>
      </c>
      <c r="C33" s="2">
        <v>99</v>
      </c>
      <c r="D33" s="2">
        <v>42</v>
      </c>
      <c r="E33" s="97">
        <f t="shared" ref="E33:E39" si="3">SUM(B33:D33)</f>
        <v>164</v>
      </c>
    </row>
    <row r="34" spans="1:6" ht="19.8" customHeight="1">
      <c r="A34" s="78" t="s">
        <v>165</v>
      </c>
      <c r="B34" s="77">
        <v>63</v>
      </c>
      <c r="C34" s="2">
        <v>58</v>
      </c>
      <c r="D34" s="2">
        <v>43</v>
      </c>
      <c r="E34" s="97">
        <f t="shared" si="3"/>
        <v>164</v>
      </c>
    </row>
    <row r="35" spans="1:6" ht="19.8" customHeight="1">
      <c r="A35" s="78" t="s">
        <v>146</v>
      </c>
      <c r="B35" s="77">
        <v>24</v>
      </c>
      <c r="C35" s="2">
        <v>8</v>
      </c>
      <c r="D35" s="2">
        <v>13</v>
      </c>
      <c r="E35" s="97">
        <f t="shared" si="3"/>
        <v>45</v>
      </c>
    </row>
    <row r="36" spans="1:6" ht="19.8" customHeight="1">
      <c r="A36" s="78" t="s">
        <v>147</v>
      </c>
      <c r="B36" s="77">
        <v>21</v>
      </c>
      <c r="C36" s="2">
        <v>23</v>
      </c>
      <c r="D36" s="2">
        <v>22</v>
      </c>
      <c r="E36" s="97">
        <f t="shared" si="3"/>
        <v>66</v>
      </c>
    </row>
    <row r="37" spans="1:6" ht="19.8" customHeight="1">
      <c r="A37" s="78" t="s">
        <v>151</v>
      </c>
      <c r="B37" s="77">
        <v>35</v>
      </c>
      <c r="C37" s="2">
        <v>25</v>
      </c>
      <c r="D37" s="2">
        <v>39</v>
      </c>
      <c r="E37" s="97">
        <f t="shared" si="3"/>
        <v>99</v>
      </c>
    </row>
    <row r="38" spans="1:6" ht="19.8" customHeight="1">
      <c r="A38" s="78" t="s">
        <v>153</v>
      </c>
      <c r="B38" s="77">
        <v>20</v>
      </c>
      <c r="C38" s="2">
        <v>22</v>
      </c>
      <c r="D38" s="2">
        <v>23</v>
      </c>
      <c r="E38" s="97">
        <f t="shared" si="3"/>
        <v>65</v>
      </c>
    </row>
    <row r="39" spans="1:6" ht="19.8" customHeight="1">
      <c r="A39" s="78" t="s">
        <v>155</v>
      </c>
      <c r="B39" s="77">
        <v>5</v>
      </c>
      <c r="C39" s="2">
        <v>2</v>
      </c>
      <c r="D39" s="2">
        <v>8</v>
      </c>
      <c r="E39" s="97">
        <f t="shared" si="3"/>
        <v>15</v>
      </c>
    </row>
    <row r="40" spans="1:6" ht="19.8" customHeight="1" thickBot="1">
      <c r="A40" s="72" t="s">
        <v>157</v>
      </c>
      <c r="B40" s="79">
        <f>SUM(B32:B39)</f>
        <v>203</v>
      </c>
      <c r="C40" s="80">
        <f t="shared" ref="C40:E40" si="4">SUM(C32:C39)</f>
        <v>291</v>
      </c>
      <c r="D40" s="80">
        <f t="shared" si="4"/>
        <v>209</v>
      </c>
      <c r="E40" s="81">
        <f t="shared" si="4"/>
        <v>703</v>
      </c>
    </row>
    <row r="42" spans="1:6" ht="15.9" thickBot="1"/>
    <row r="43" spans="1:6" ht="24.6" customHeight="1">
      <c r="A43" s="56" t="s">
        <v>192</v>
      </c>
      <c r="B43" s="57" t="s">
        <v>139</v>
      </c>
      <c r="C43" s="57" t="s">
        <v>140</v>
      </c>
      <c r="D43" s="57" t="s">
        <v>141</v>
      </c>
      <c r="E43" s="57" t="s">
        <v>191</v>
      </c>
      <c r="F43" s="58" t="s">
        <v>195</v>
      </c>
    </row>
    <row r="44" spans="1:6" ht="24.6" customHeight="1">
      <c r="A44" s="121" t="s">
        <v>188</v>
      </c>
      <c r="B44" s="98">
        <v>149</v>
      </c>
      <c r="C44" s="98">
        <v>168</v>
      </c>
      <c r="D44" s="98">
        <v>178</v>
      </c>
      <c r="E44" s="120">
        <f t="shared" ref="E44:E46" si="5">SUM(B44:D44)</f>
        <v>495</v>
      </c>
      <c r="F44" s="106">
        <f>E44/$E$47</f>
        <v>0.70512820512820518</v>
      </c>
    </row>
    <row r="45" spans="1:6" ht="24.6" customHeight="1">
      <c r="A45" s="121" t="s">
        <v>193</v>
      </c>
      <c r="B45" s="98">
        <v>53</v>
      </c>
      <c r="C45" s="98">
        <v>124</v>
      </c>
      <c r="D45" s="98">
        <v>28</v>
      </c>
      <c r="E45" s="120">
        <f t="shared" si="5"/>
        <v>205</v>
      </c>
      <c r="F45" s="106">
        <f t="shared" ref="F45:F47" si="6">E45/$E$47</f>
        <v>0.29202279202279202</v>
      </c>
    </row>
    <row r="46" spans="1:6" ht="24.6" customHeight="1">
      <c r="A46" s="121" t="s">
        <v>189</v>
      </c>
      <c r="B46" s="98">
        <v>1</v>
      </c>
      <c r="C46" s="98">
        <v>1</v>
      </c>
      <c r="D46" s="98">
        <v>0</v>
      </c>
      <c r="E46" s="120">
        <f t="shared" si="5"/>
        <v>2</v>
      </c>
      <c r="F46" s="106">
        <f t="shared" si="6"/>
        <v>2.8490028490028491E-3</v>
      </c>
    </row>
    <row r="47" spans="1:6" ht="24.6" customHeight="1" thickBot="1">
      <c r="A47" s="122" t="s">
        <v>190</v>
      </c>
      <c r="B47" s="101">
        <f>SUM(B44:B46)</f>
        <v>203</v>
      </c>
      <c r="C47" s="101">
        <f t="shared" ref="C47:E47" si="7">SUM(C44:C46)</f>
        <v>293</v>
      </c>
      <c r="D47" s="101">
        <f t="shared" si="7"/>
        <v>206</v>
      </c>
      <c r="E47" s="101">
        <f t="shared" si="7"/>
        <v>702</v>
      </c>
      <c r="F47" s="118">
        <f t="shared" si="6"/>
        <v>1</v>
      </c>
    </row>
    <row r="50" spans="1:6">
      <c r="C50" s="132"/>
      <c r="D50" s="132"/>
      <c r="E50" s="132"/>
    </row>
    <row r="51" spans="1:6" ht="17.399999999999999" customHeight="1">
      <c r="A51" s="176" t="s">
        <v>196</v>
      </c>
      <c r="B51" s="176"/>
      <c r="C51" s="176"/>
      <c r="D51" s="176"/>
      <c r="E51" s="176"/>
      <c r="F51" s="176"/>
    </row>
    <row r="52" spans="1:6">
      <c r="A52" s="117"/>
      <c r="B52" s="128" t="s">
        <v>197</v>
      </c>
      <c r="C52" s="14" t="s">
        <v>236</v>
      </c>
      <c r="D52" s="14" t="s">
        <v>237</v>
      </c>
      <c r="E52" s="129" t="s">
        <v>238</v>
      </c>
      <c r="F52" s="129" t="s">
        <v>239</v>
      </c>
    </row>
    <row r="53" spans="1:6">
      <c r="A53" s="168" t="s">
        <v>234</v>
      </c>
      <c r="B53" s="130" t="s">
        <v>198</v>
      </c>
      <c r="C53" s="127">
        <v>76</v>
      </c>
      <c r="D53" s="127">
        <v>82</v>
      </c>
      <c r="E53" s="127">
        <v>94</v>
      </c>
      <c r="F53" s="133">
        <f>SUM(C53:E53)</f>
        <v>252</v>
      </c>
    </row>
    <row r="54" spans="1:6">
      <c r="A54" s="168"/>
      <c r="B54" s="130" t="s">
        <v>199</v>
      </c>
      <c r="C54" s="127">
        <v>28</v>
      </c>
      <c r="D54" s="127">
        <v>34</v>
      </c>
      <c r="E54" s="127">
        <v>39</v>
      </c>
      <c r="F54" s="133">
        <f t="shared" ref="F54:F88" si="8">SUM(C54:E54)</f>
        <v>101</v>
      </c>
    </row>
    <row r="55" spans="1:6">
      <c r="A55" s="168"/>
      <c r="B55" s="130" t="s">
        <v>200</v>
      </c>
      <c r="C55" s="127">
        <v>11</v>
      </c>
      <c r="D55" s="127">
        <v>13</v>
      </c>
      <c r="E55" s="127">
        <v>14</v>
      </c>
      <c r="F55" s="133">
        <f t="shared" si="8"/>
        <v>38</v>
      </c>
    </row>
    <row r="56" spans="1:6">
      <c r="A56" s="168"/>
      <c r="B56" s="130" t="s">
        <v>201</v>
      </c>
      <c r="C56" s="127">
        <v>11</v>
      </c>
      <c r="D56" s="127">
        <v>9</v>
      </c>
      <c r="E56" s="127">
        <v>6</v>
      </c>
      <c r="F56" s="133">
        <f t="shared" si="8"/>
        <v>26</v>
      </c>
    </row>
    <row r="57" spans="1:6">
      <c r="A57" s="168"/>
      <c r="B57" s="130" t="s">
        <v>202</v>
      </c>
      <c r="C57" s="127">
        <v>6</v>
      </c>
      <c r="D57" s="127">
        <v>8</v>
      </c>
      <c r="E57" s="127">
        <v>5</v>
      </c>
      <c r="F57" s="133">
        <f t="shared" si="8"/>
        <v>19</v>
      </c>
    </row>
    <row r="58" spans="1:6">
      <c r="A58" s="168"/>
      <c r="B58" s="130" t="s">
        <v>206</v>
      </c>
      <c r="C58" s="127">
        <v>0</v>
      </c>
      <c r="D58" s="127">
        <v>1</v>
      </c>
      <c r="E58" s="127">
        <v>1</v>
      </c>
      <c r="F58" s="133">
        <f t="shared" si="8"/>
        <v>2</v>
      </c>
    </row>
    <row r="59" spans="1:6">
      <c r="A59" s="173" t="s">
        <v>235</v>
      </c>
      <c r="B59" s="130" t="s">
        <v>203</v>
      </c>
      <c r="C59" s="127">
        <v>3</v>
      </c>
      <c r="D59" s="127">
        <v>3</v>
      </c>
      <c r="E59" s="127">
        <v>3</v>
      </c>
      <c r="F59" s="133">
        <f t="shared" si="8"/>
        <v>9</v>
      </c>
    </row>
    <row r="60" spans="1:6">
      <c r="A60" s="174"/>
      <c r="B60" s="130" t="s">
        <v>204</v>
      </c>
      <c r="C60" s="127">
        <v>1</v>
      </c>
      <c r="D60" s="127">
        <v>2</v>
      </c>
      <c r="E60" s="127">
        <v>2</v>
      </c>
      <c r="F60" s="133">
        <f t="shared" si="8"/>
        <v>5</v>
      </c>
    </row>
    <row r="61" spans="1:6">
      <c r="A61" s="174"/>
      <c r="B61" s="130" t="s">
        <v>205</v>
      </c>
      <c r="C61" s="127">
        <v>1</v>
      </c>
      <c r="D61" s="127">
        <v>2</v>
      </c>
      <c r="E61" s="127">
        <v>1</v>
      </c>
      <c r="F61" s="133">
        <f t="shared" si="8"/>
        <v>4</v>
      </c>
    </row>
    <row r="62" spans="1:6">
      <c r="A62" s="174"/>
      <c r="B62" s="130" t="s">
        <v>207</v>
      </c>
      <c r="C62" s="127">
        <v>0</v>
      </c>
      <c r="D62" s="127">
        <v>1</v>
      </c>
      <c r="E62" s="127">
        <v>1</v>
      </c>
      <c r="F62" s="133">
        <f t="shared" si="8"/>
        <v>2</v>
      </c>
    </row>
    <row r="63" spans="1:6">
      <c r="A63" s="174"/>
      <c r="B63" s="130" t="s">
        <v>208</v>
      </c>
      <c r="C63" s="127">
        <v>1</v>
      </c>
      <c r="D63" s="127">
        <v>1</v>
      </c>
      <c r="E63" s="127">
        <v>0</v>
      </c>
      <c r="F63" s="133">
        <f t="shared" si="8"/>
        <v>2</v>
      </c>
    </row>
    <row r="64" spans="1:6">
      <c r="A64" s="174"/>
      <c r="B64" s="130" t="s">
        <v>209</v>
      </c>
      <c r="C64" s="127">
        <v>0</v>
      </c>
      <c r="D64" s="127">
        <v>1</v>
      </c>
      <c r="E64" s="127">
        <v>0</v>
      </c>
      <c r="F64" s="133">
        <f t="shared" si="8"/>
        <v>1</v>
      </c>
    </row>
    <row r="65" spans="1:6">
      <c r="A65" s="174"/>
      <c r="B65" s="130" t="s">
        <v>210</v>
      </c>
      <c r="C65" s="127">
        <v>0</v>
      </c>
      <c r="D65" s="127">
        <v>0</v>
      </c>
      <c r="E65" s="127">
        <v>1</v>
      </c>
      <c r="F65" s="133">
        <f t="shared" si="8"/>
        <v>1</v>
      </c>
    </row>
    <row r="66" spans="1:6">
      <c r="A66" s="174"/>
      <c r="B66" s="130" t="s">
        <v>211</v>
      </c>
      <c r="C66" s="127">
        <v>0</v>
      </c>
      <c r="D66" s="127">
        <v>1</v>
      </c>
      <c r="E66" s="127">
        <v>0</v>
      </c>
      <c r="F66" s="133">
        <f t="shared" si="8"/>
        <v>1</v>
      </c>
    </row>
    <row r="67" spans="1:6">
      <c r="A67" s="174"/>
      <c r="B67" s="130" t="s">
        <v>212</v>
      </c>
      <c r="C67" s="127">
        <v>1</v>
      </c>
      <c r="D67" s="127">
        <v>0</v>
      </c>
      <c r="E67" s="127">
        <v>0</v>
      </c>
      <c r="F67" s="133">
        <f t="shared" si="8"/>
        <v>1</v>
      </c>
    </row>
    <row r="68" spans="1:6">
      <c r="A68" s="174"/>
      <c r="B68" s="130" t="s">
        <v>213</v>
      </c>
      <c r="C68" s="127">
        <v>0</v>
      </c>
      <c r="D68" s="127">
        <v>1</v>
      </c>
      <c r="E68" s="127">
        <v>0</v>
      </c>
      <c r="F68" s="133">
        <f t="shared" si="8"/>
        <v>1</v>
      </c>
    </row>
    <row r="69" spans="1:6">
      <c r="A69" s="174"/>
      <c r="B69" s="130" t="s">
        <v>214</v>
      </c>
      <c r="C69" s="127">
        <v>0</v>
      </c>
      <c r="D69" s="127">
        <v>0</v>
      </c>
      <c r="E69" s="127">
        <v>1</v>
      </c>
      <c r="F69" s="133">
        <f t="shared" si="8"/>
        <v>1</v>
      </c>
    </row>
    <row r="70" spans="1:6">
      <c r="A70" s="174"/>
      <c r="B70" s="130" t="s">
        <v>215</v>
      </c>
      <c r="C70" s="127">
        <v>1</v>
      </c>
      <c r="D70" s="127">
        <v>0</v>
      </c>
      <c r="E70" s="127">
        <v>0</v>
      </c>
      <c r="F70" s="133">
        <f t="shared" si="8"/>
        <v>1</v>
      </c>
    </row>
    <row r="71" spans="1:6">
      <c r="A71" s="174"/>
      <c r="B71" s="130" t="s">
        <v>216</v>
      </c>
      <c r="C71" s="127">
        <v>0</v>
      </c>
      <c r="D71" s="127">
        <v>0</v>
      </c>
      <c r="E71" s="127">
        <v>0</v>
      </c>
      <c r="F71" s="133">
        <f t="shared" si="8"/>
        <v>0</v>
      </c>
    </row>
    <row r="72" spans="1:6">
      <c r="A72" s="174"/>
      <c r="B72" s="130" t="s">
        <v>217</v>
      </c>
      <c r="C72" s="127">
        <v>0</v>
      </c>
      <c r="D72" s="127">
        <v>0</v>
      </c>
      <c r="E72" s="127">
        <v>0</v>
      </c>
      <c r="F72" s="133">
        <f t="shared" si="8"/>
        <v>0</v>
      </c>
    </row>
    <row r="73" spans="1:6">
      <c r="A73" s="174"/>
      <c r="B73" s="130" t="s">
        <v>218</v>
      </c>
      <c r="C73" s="127">
        <v>0</v>
      </c>
      <c r="D73" s="127">
        <v>0</v>
      </c>
      <c r="E73" s="127">
        <v>0</v>
      </c>
      <c r="F73" s="133">
        <f t="shared" si="8"/>
        <v>0</v>
      </c>
    </row>
    <row r="74" spans="1:6">
      <c r="A74" s="174"/>
      <c r="B74" s="130" t="s">
        <v>219</v>
      </c>
      <c r="C74" s="127">
        <v>0</v>
      </c>
      <c r="D74" s="127">
        <v>0</v>
      </c>
      <c r="E74" s="127">
        <v>0</v>
      </c>
      <c r="F74" s="133">
        <f t="shared" si="8"/>
        <v>0</v>
      </c>
    </row>
    <row r="75" spans="1:6">
      <c r="A75" s="174"/>
      <c r="B75" s="130" t="s">
        <v>220</v>
      </c>
      <c r="C75" s="127">
        <v>0</v>
      </c>
      <c r="D75" s="127">
        <v>0</v>
      </c>
      <c r="E75" s="127">
        <v>0</v>
      </c>
      <c r="F75" s="133">
        <f t="shared" si="8"/>
        <v>0</v>
      </c>
    </row>
    <row r="76" spans="1:6">
      <c r="A76" s="174"/>
      <c r="B76" s="130" t="s">
        <v>221</v>
      </c>
      <c r="C76" s="127">
        <v>0</v>
      </c>
      <c r="D76" s="127">
        <v>0</v>
      </c>
      <c r="E76" s="127">
        <v>0</v>
      </c>
      <c r="F76" s="133">
        <f t="shared" si="8"/>
        <v>0</v>
      </c>
    </row>
    <row r="77" spans="1:6">
      <c r="A77" s="174"/>
      <c r="B77" s="130" t="s">
        <v>222</v>
      </c>
      <c r="C77" s="127">
        <v>0</v>
      </c>
      <c r="D77" s="127">
        <v>0</v>
      </c>
      <c r="E77" s="127">
        <v>0</v>
      </c>
      <c r="F77" s="133">
        <f t="shared" si="8"/>
        <v>0</v>
      </c>
    </row>
    <row r="78" spans="1:6">
      <c r="A78" s="174"/>
      <c r="B78" s="130" t="s">
        <v>223</v>
      </c>
      <c r="C78" s="127">
        <v>0</v>
      </c>
      <c r="D78" s="127">
        <v>0</v>
      </c>
      <c r="E78" s="127">
        <v>0</v>
      </c>
      <c r="F78" s="133">
        <f t="shared" si="8"/>
        <v>0</v>
      </c>
    </row>
    <row r="79" spans="1:6">
      <c r="A79" s="174"/>
      <c r="B79" s="130" t="s">
        <v>224</v>
      </c>
      <c r="C79" s="127">
        <v>0</v>
      </c>
      <c r="D79" s="127">
        <v>0</v>
      </c>
      <c r="E79" s="127">
        <v>0</v>
      </c>
      <c r="F79" s="133">
        <f t="shared" si="8"/>
        <v>0</v>
      </c>
    </row>
    <row r="80" spans="1:6">
      <c r="A80" s="174"/>
      <c r="B80" s="130" t="s">
        <v>225</v>
      </c>
      <c r="C80" s="127">
        <v>0</v>
      </c>
      <c r="D80" s="127">
        <v>0</v>
      </c>
      <c r="E80" s="127">
        <v>0</v>
      </c>
      <c r="F80" s="133">
        <f t="shared" si="8"/>
        <v>0</v>
      </c>
    </row>
    <row r="81" spans="1:9">
      <c r="A81" s="174"/>
      <c r="B81" s="130" t="s">
        <v>226</v>
      </c>
      <c r="C81" s="127">
        <v>0</v>
      </c>
      <c r="D81" s="127">
        <v>0</v>
      </c>
      <c r="E81" s="127">
        <v>0</v>
      </c>
      <c r="F81" s="133">
        <f t="shared" si="8"/>
        <v>0</v>
      </c>
    </row>
    <row r="82" spans="1:9">
      <c r="A82" s="174"/>
      <c r="B82" s="130" t="s">
        <v>227</v>
      </c>
      <c r="C82" s="127">
        <v>0</v>
      </c>
      <c r="D82" s="127">
        <v>0</v>
      </c>
      <c r="E82" s="127">
        <v>0</v>
      </c>
      <c r="F82" s="133">
        <f t="shared" si="8"/>
        <v>0</v>
      </c>
      <c r="I82" s="132"/>
    </row>
    <row r="83" spans="1:9">
      <c r="A83" s="174"/>
      <c r="B83" s="130" t="s">
        <v>228</v>
      </c>
      <c r="C83" s="127">
        <v>0</v>
      </c>
      <c r="D83" s="127">
        <v>0</v>
      </c>
      <c r="E83" s="127">
        <v>0</v>
      </c>
      <c r="F83" s="133">
        <f t="shared" si="8"/>
        <v>0</v>
      </c>
      <c r="I83" s="132"/>
    </row>
    <row r="84" spans="1:9">
      <c r="A84" s="174"/>
      <c r="B84" s="130" t="s">
        <v>229</v>
      </c>
      <c r="C84" s="127">
        <v>0</v>
      </c>
      <c r="D84" s="127">
        <v>0</v>
      </c>
      <c r="E84" s="127">
        <v>0</v>
      </c>
      <c r="F84" s="133">
        <f t="shared" si="8"/>
        <v>0</v>
      </c>
      <c r="I84" s="132"/>
    </row>
    <row r="85" spans="1:9">
      <c r="A85" s="174"/>
      <c r="B85" s="130" t="s">
        <v>230</v>
      </c>
      <c r="C85" s="127">
        <v>0</v>
      </c>
      <c r="D85" s="127">
        <v>0</v>
      </c>
      <c r="E85" s="127">
        <v>0</v>
      </c>
      <c r="F85" s="133">
        <f t="shared" si="8"/>
        <v>0</v>
      </c>
      <c r="I85" s="132"/>
    </row>
    <row r="86" spans="1:9">
      <c r="A86" s="174"/>
      <c r="B86" s="130" t="s">
        <v>231</v>
      </c>
      <c r="C86" s="127">
        <v>0</v>
      </c>
      <c r="D86" s="127">
        <v>0</v>
      </c>
      <c r="E86" s="127">
        <v>0</v>
      </c>
      <c r="F86" s="133">
        <f t="shared" si="8"/>
        <v>0</v>
      </c>
      <c r="I86" s="132"/>
    </row>
    <row r="87" spans="1:9">
      <c r="A87" s="175"/>
      <c r="B87" s="131" t="s">
        <v>232</v>
      </c>
      <c r="C87" s="131">
        <v>9</v>
      </c>
      <c r="D87" s="131">
        <v>9</v>
      </c>
      <c r="E87" s="131">
        <v>10</v>
      </c>
      <c r="F87" s="133">
        <f t="shared" si="8"/>
        <v>28</v>
      </c>
      <c r="I87" s="132"/>
    </row>
    <row r="88" spans="1:9">
      <c r="B88" s="127" t="s">
        <v>233</v>
      </c>
      <c r="C88" s="127">
        <f>SUM(C53:C87)</f>
        <v>149</v>
      </c>
      <c r="D88" s="127">
        <f t="shared" ref="D88:E88" si="9">SUM(D53:D87)</f>
        <v>168</v>
      </c>
      <c r="E88" s="127">
        <f t="shared" si="9"/>
        <v>178</v>
      </c>
      <c r="F88" s="133">
        <f t="shared" si="8"/>
        <v>495</v>
      </c>
      <c r="I88" s="132"/>
    </row>
    <row r="90" spans="1:9">
      <c r="C90" s="132"/>
      <c r="D90" s="132"/>
      <c r="E90" s="132"/>
    </row>
    <row r="91" spans="1:9">
      <c r="B91" s="126"/>
      <c r="C91" s="14" t="s">
        <v>236</v>
      </c>
      <c r="D91" s="14" t="s">
        <v>237</v>
      </c>
      <c r="E91" s="129" t="s">
        <v>238</v>
      </c>
      <c r="F91" s="129" t="s">
        <v>239</v>
      </c>
    </row>
    <row r="92" spans="1:9">
      <c r="B92" s="134" t="s">
        <v>250</v>
      </c>
      <c r="C92" s="127">
        <v>147</v>
      </c>
      <c r="D92" s="127">
        <v>160</v>
      </c>
      <c r="E92" s="127">
        <v>160</v>
      </c>
      <c r="F92" s="127">
        <f t="shared" ref="F92:F120" si="10">SUM(C92:E92)</f>
        <v>467</v>
      </c>
      <c r="I92" s="132"/>
    </row>
    <row r="93" spans="1:9">
      <c r="B93" s="134" t="s">
        <v>248</v>
      </c>
      <c r="C93" s="127">
        <v>21</v>
      </c>
      <c r="D93" s="127">
        <v>56</v>
      </c>
      <c r="E93" s="127">
        <v>17</v>
      </c>
      <c r="F93" s="127">
        <f t="shared" si="10"/>
        <v>94</v>
      </c>
      <c r="I93" s="132"/>
    </row>
    <row r="94" spans="1:9">
      <c r="B94" s="134" t="s">
        <v>242</v>
      </c>
      <c r="C94" s="127">
        <v>6</v>
      </c>
      <c r="D94" s="127">
        <v>7</v>
      </c>
      <c r="E94" s="127">
        <v>6</v>
      </c>
      <c r="F94" s="127">
        <f t="shared" si="10"/>
        <v>19</v>
      </c>
      <c r="I94" s="132"/>
    </row>
    <row r="95" spans="1:9">
      <c r="B95" s="134" t="s">
        <v>245</v>
      </c>
      <c r="C95" s="127">
        <v>4</v>
      </c>
      <c r="D95" s="127">
        <v>4</v>
      </c>
      <c r="E95" s="127">
        <v>0</v>
      </c>
      <c r="F95" s="127">
        <f t="shared" si="10"/>
        <v>8</v>
      </c>
      <c r="I95" s="132"/>
    </row>
    <row r="96" spans="1:9">
      <c r="B96" s="134" t="s">
        <v>262</v>
      </c>
      <c r="C96" s="127">
        <v>4</v>
      </c>
      <c r="D96" s="127">
        <v>5</v>
      </c>
      <c r="E96" s="127">
        <v>0</v>
      </c>
      <c r="F96" s="127">
        <f t="shared" si="10"/>
        <v>9</v>
      </c>
      <c r="I96" s="132"/>
    </row>
    <row r="97" spans="2:9">
      <c r="B97" s="134" t="s">
        <v>241</v>
      </c>
      <c r="C97" s="127">
        <v>3</v>
      </c>
      <c r="D97" s="127">
        <v>4</v>
      </c>
      <c r="E97" s="127">
        <v>4</v>
      </c>
      <c r="F97" s="127">
        <f t="shared" si="10"/>
        <v>11</v>
      </c>
      <c r="I97" s="132"/>
    </row>
    <row r="98" spans="2:9">
      <c r="B98" s="134" t="s">
        <v>252</v>
      </c>
      <c r="C98" s="127">
        <v>3</v>
      </c>
      <c r="D98" s="127">
        <v>25</v>
      </c>
      <c r="E98" s="127">
        <v>6</v>
      </c>
      <c r="F98" s="127">
        <f t="shared" si="10"/>
        <v>34</v>
      </c>
      <c r="I98" s="132"/>
    </row>
    <row r="99" spans="2:9">
      <c r="B99" s="134" t="s">
        <v>257</v>
      </c>
      <c r="C99" s="127">
        <v>3</v>
      </c>
      <c r="D99" s="127">
        <v>3</v>
      </c>
      <c r="E99" s="127">
        <v>2</v>
      </c>
      <c r="F99" s="127">
        <f t="shared" si="10"/>
        <v>8</v>
      </c>
      <c r="I99" s="132"/>
    </row>
    <row r="100" spans="2:9">
      <c r="B100" s="134" t="s">
        <v>246</v>
      </c>
      <c r="C100" s="127">
        <v>2</v>
      </c>
      <c r="D100" s="127">
        <v>5</v>
      </c>
      <c r="E100" s="127">
        <v>3</v>
      </c>
      <c r="F100" s="127">
        <f t="shared" si="10"/>
        <v>10</v>
      </c>
      <c r="I100" s="132"/>
    </row>
    <row r="101" spans="2:9">
      <c r="B101" s="134" t="s">
        <v>254</v>
      </c>
      <c r="C101" s="127">
        <v>2</v>
      </c>
      <c r="D101" s="127">
        <v>0</v>
      </c>
      <c r="E101" s="127">
        <v>0</v>
      </c>
      <c r="F101" s="127">
        <f t="shared" si="10"/>
        <v>2</v>
      </c>
      <c r="I101" s="132"/>
    </row>
    <row r="102" spans="2:9">
      <c r="B102" s="134" t="s">
        <v>258</v>
      </c>
      <c r="C102" s="127">
        <v>2</v>
      </c>
      <c r="D102" s="127">
        <v>1</v>
      </c>
      <c r="E102" s="127">
        <v>3</v>
      </c>
      <c r="F102" s="127">
        <f t="shared" si="10"/>
        <v>6</v>
      </c>
      <c r="I102" s="132"/>
    </row>
    <row r="103" spans="2:9">
      <c r="B103" s="134" t="s">
        <v>244</v>
      </c>
      <c r="C103" s="127">
        <v>1</v>
      </c>
      <c r="D103" s="127">
        <v>0</v>
      </c>
      <c r="E103" s="127">
        <v>0</v>
      </c>
      <c r="F103" s="127">
        <f t="shared" si="10"/>
        <v>1</v>
      </c>
      <c r="I103" s="132"/>
    </row>
    <row r="104" spans="2:9">
      <c r="B104" s="134" t="s">
        <v>247</v>
      </c>
      <c r="C104" s="127">
        <v>1</v>
      </c>
      <c r="D104" s="127">
        <v>2</v>
      </c>
      <c r="E104" s="127">
        <v>0</v>
      </c>
      <c r="F104" s="127">
        <f t="shared" si="10"/>
        <v>3</v>
      </c>
      <c r="I104" s="132"/>
    </row>
    <row r="105" spans="2:9">
      <c r="B105" s="134" t="s">
        <v>249</v>
      </c>
      <c r="C105" s="127">
        <v>1</v>
      </c>
      <c r="D105" s="127">
        <v>2</v>
      </c>
      <c r="E105" s="127">
        <v>2</v>
      </c>
      <c r="F105" s="127">
        <f t="shared" si="10"/>
        <v>5</v>
      </c>
      <c r="I105" s="132"/>
    </row>
    <row r="106" spans="2:9">
      <c r="B106" s="134" t="s">
        <v>259</v>
      </c>
      <c r="C106" s="127">
        <v>1</v>
      </c>
      <c r="D106" s="127">
        <v>1</v>
      </c>
      <c r="E106" s="127">
        <v>1</v>
      </c>
      <c r="F106" s="127">
        <f t="shared" si="10"/>
        <v>3</v>
      </c>
      <c r="I106" s="132"/>
    </row>
    <row r="107" spans="2:9">
      <c r="B107" s="134" t="s">
        <v>260</v>
      </c>
      <c r="C107" s="127">
        <v>1</v>
      </c>
      <c r="D107" s="127">
        <v>2</v>
      </c>
      <c r="E107" s="127">
        <v>1</v>
      </c>
      <c r="F107" s="127">
        <f t="shared" si="10"/>
        <v>4</v>
      </c>
      <c r="I107" s="132"/>
    </row>
    <row r="108" spans="2:9">
      <c r="B108" s="134" t="s">
        <v>267</v>
      </c>
      <c r="C108" s="127">
        <v>1</v>
      </c>
      <c r="D108" s="127">
        <v>2</v>
      </c>
      <c r="E108" s="127">
        <v>0</v>
      </c>
      <c r="F108" s="127">
        <f t="shared" si="10"/>
        <v>3</v>
      </c>
      <c r="I108" s="132"/>
    </row>
    <row r="109" spans="2:9">
      <c r="B109" s="134" t="s">
        <v>243</v>
      </c>
      <c r="C109" s="127">
        <v>0</v>
      </c>
      <c r="D109" s="127">
        <v>0</v>
      </c>
      <c r="E109" s="127">
        <v>0</v>
      </c>
      <c r="F109" s="127">
        <f t="shared" si="10"/>
        <v>0</v>
      </c>
      <c r="I109" s="132"/>
    </row>
    <row r="110" spans="2:9">
      <c r="B110" s="134" t="s">
        <v>251</v>
      </c>
      <c r="C110" s="127">
        <v>0</v>
      </c>
      <c r="D110" s="127">
        <v>5</v>
      </c>
      <c r="E110" s="127">
        <v>0</v>
      </c>
      <c r="F110" s="127">
        <f t="shared" si="10"/>
        <v>5</v>
      </c>
      <c r="I110" s="132"/>
    </row>
    <row r="111" spans="2:9">
      <c r="B111" s="134" t="s">
        <v>253</v>
      </c>
      <c r="C111" s="127">
        <v>0</v>
      </c>
      <c r="D111" s="127">
        <v>0</v>
      </c>
      <c r="E111" s="127">
        <v>0</v>
      </c>
      <c r="F111" s="127">
        <f t="shared" si="10"/>
        <v>0</v>
      </c>
      <c r="I111" s="132"/>
    </row>
    <row r="112" spans="2:9">
      <c r="B112" s="134" t="s">
        <v>255</v>
      </c>
      <c r="C112" s="127">
        <v>0</v>
      </c>
      <c r="D112" s="127">
        <v>5</v>
      </c>
      <c r="E112" s="127">
        <v>0</v>
      </c>
      <c r="F112" s="127">
        <f t="shared" si="10"/>
        <v>5</v>
      </c>
      <c r="I112" s="132"/>
    </row>
    <row r="113" spans="2:9">
      <c r="B113" s="134" t="s">
        <v>256</v>
      </c>
      <c r="C113" s="127">
        <v>0</v>
      </c>
      <c r="D113" s="127">
        <v>0</v>
      </c>
      <c r="E113" s="127">
        <v>0</v>
      </c>
      <c r="F113" s="127">
        <f t="shared" si="10"/>
        <v>0</v>
      </c>
      <c r="I113" s="132"/>
    </row>
    <row r="114" spans="2:9">
      <c r="B114" s="134" t="s">
        <v>261</v>
      </c>
      <c r="C114" s="127">
        <v>0</v>
      </c>
      <c r="D114" s="127">
        <v>3</v>
      </c>
      <c r="E114" s="127">
        <v>0</v>
      </c>
      <c r="F114" s="127">
        <f t="shared" si="10"/>
        <v>3</v>
      </c>
      <c r="I114" s="132"/>
    </row>
    <row r="115" spans="2:9">
      <c r="B115" s="134" t="s">
        <v>263</v>
      </c>
      <c r="C115" s="127">
        <v>0</v>
      </c>
      <c r="D115" s="127">
        <v>0</v>
      </c>
      <c r="E115" s="127">
        <v>0</v>
      </c>
      <c r="F115" s="127">
        <f t="shared" si="10"/>
        <v>0</v>
      </c>
      <c r="I115" s="132"/>
    </row>
    <row r="116" spans="2:9">
      <c r="B116" s="134" t="s">
        <v>264</v>
      </c>
      <c r="C116" s="127">
        <v>0</v>
      </c>
      <c r="D116" s="127">
        <v>1</v>
      </c>
      <c r="E116" s="127">
        <v>0</v>
      </c>
      <c r="F116" s="127">
        <f t="shared" si="10"/>
        <v>1</v>
      </c>
      <c r="I116" s="132"/>
    </row>
    <row r="117" spans="2:9">
      <c r="B117" s="134" t="s">
        <v>265</v>
      </c>
      <c r="C117" s="127">
        <v>0</v>
      </c>
      <c r="D117" s="127">
        <v>0</v>
      </c>
      <c r="E117" s="127">
        <v>1</v>
      </c>
      <c r="F117" s="127">
        <f t="shared" si="10"/>
        <v>1</v>
      </c>
      <c r="I117" s="132"/>
    </row>
    <row r="118" spans="2:9">
      <c r="B118" s="134" t="s">
        <v>266</v>
      </c>
      <c r="C118" s="127">
        <v>0</v>
      </c>
      <c r="D118" s="127">
        <v>0</v>
      </c>
      <c r="E118" s="127">
        <v>0</v>
      </c>
      <c r="F118" s="127">
        <f t="shared" si="10"/>
        <v>0</v>
      </c>
      <c r="I118" s="132"/>
    </row>
    <row r="119" spans="2:9">
      <c r="B119" s="135" t="s">
        <v>268</v>
      </c>
      <c r="C119" s="127">
        <v>0</v>
      </c>
      <c r="D119" s="127">
        <v>0</v>
      </c>
      <c r="E119" s="127">
        <v>0</v>
      </c>
      <c r="F119" s="127">
        <f t="shared" si="10"/>
        <v>0</v>
      </c>
      <c r="I119" s="132"/>
    </row>
    <row r="120" spans="2:9">
      <c r="B120" s="127" t="s">
        <v>233</v>
      </c>
      <c r="C120" s="127">
        <f>SUM(C92:C119)</f>
        <v>203</v>
      </c>
      <c r="D120" s="127">
        <f t="shared" ref="D120:E120" si="11">SUM(D92:D119)</f>
        <v>293</v>
      </c>
      <c r="E120" s="127">
        <f t="shared" si="11"/>
        <v>206</v>
      </c>
      <c r="F120" s="127">
        <f t="shared" si="10"/>
        <v>702</v>
      </c>
      <c r="I120" s="132"/>
    </row>
  </sheetData>
  <mergeCells count="3">
    <mergeCell ref="A53:A58"/>
    <mergeCell ref="A59:A87"/>
    <mergeCell ref="A51:F51"/>
  </mergeCells>
  <phoneticPr fontId="1" type="noConversion"/>
  <conditionalFormatting sqref="B68:B70 B52:B66 A51">
    <cfRule type="duplicateValues" dxfId="9" priority="5"/>
  </conditionalFormatting>
  <conditionalFormatting sqref="B87">
    <cfRule type="duplicateValues" dxfId="8" priority="4"/>
  </conditionalFormatting>
  <conditionalFormatting sqref="B67">
    <cfRule type="duplicateValues" dxfId="7" priority="3"/>
  </conditionalFormatting>
  <conditionalFormatting sqref="B71:B86">
    <cfRule type="duplicateValues" dxfId="6" priority="2"/>
  </conditionalFormatting>
  <conditionalFormatting sqref="E87">
    <cfRule type="duplicateValues" dxfId="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63" workbookViewId="0">
      <selection activeCell="A89" sqref="A89:A94"/>
    </sheetView>
  </sheetViews>
  <sheetFormatPr defaultRowHeight="15.6"/>
  <cols>
    <col min="1" max="1" width="24.44921875" customWidth="1"/>
    <col min="2" max="2" width="17.19921875" customWidth="1"/>
    <col min="3" max="4" width="7.6484375" customWidth="1"/>
    <col min="5" max="5" width="9.09765625" customWidth="1"/>
    <col min="6" max="6" width="9.44921875" customWidth="1"/>
    <col min="8" max="8" width="10.796875" customWidth="1"/>
    <col min="9" max="9" width="9.44921875" customWidth="1"/>
  </cols>
  <sheetData>
    <row r="1" spans="1:6" ht="15.9" thickBot="1">
      <c r="A1" s="180" t="s">
        <v>166</v>
      </c>
      <c r="B1" s="181"/>
      <c r="C1" s="181"/>
      <c r="D1" s="181"/>
      <c r="E1" s="181"/>
      <c r="F1" s="182"/>
    </row>
    <row r="2" spans="1:6">
      <c r="A2" s="108" t="s">
        <v>167</v>
      </c>
      <c r="B2" s="56" t="s">
        <v>139</v>
      </c>
      <c r="C2" s="57" t="s">
        <v>140</v>
      </c>
      <c r="D2" s="105" t="s">
        <v>141</v>
      </c>
      <c r="E2" s="56" t="s">
        <v>171</v>
      </c>
      <c r="F2" s="58" t="s">
        <v>170</v>
      </c>
    </row>
    <row r="3" spans="1:6" ht="21.6" customHeight="1">
      <c r="A3" s="109" t="s">
        <v>13</v>
      </c>
      <c r="B3" s="99">
        <v>6</v>
      </c>
      <c r="C3" s="98">
        <v>17</v>
      </c>
      <c r="D3" s="100">
        <v>9</v>
      </c>
      <c r="E3" s="99">
        <f t="shared" ref="E3:E9" si="0">SUM(B3:D3)</f>
        <v>32</v>
      </c>
      <c r="F3" s="106">
        <f>E3/$E$14</f>
        <v>0.15686274509803921</v>
      </c>
    </row>
    <row r="4" spans="1:6" ht="21.6" customHeight="1">
      <c r="A4" s="109" t="s">
        <v>14</v>
      </c>
      <c r="B4" s="99">
        <v>6</v>
      </c>
      <c r="C4" s="98">
        <v>16</v>
      </c>
      <c r="D4" s="100">
        <v>8</v>
      </c>
      <c r="E4" s="99">
        <f t="shared" si="0"/>
        <v>30</v>
      </c>
      <c r="F4" s="106">
        <f t="shared" ref="F4:F14" si="1">E4/$E$14</f>
        <v>0.14705882352941177</v>
      </c>
    </row>
    <row r="5" spans="1:6" ht="21.6" customHeight="1">
      <c r="A5" s="109" t="s">
        <v>15</v>
      </c>
      <c r="B5" s="99">
        <v>16</v>
      </c>
      <c r="C5" s="98">
        <v>26</v>
      </c>
      <c r="D5" s="100">
        <v>21</v>
      </c>
      <c r="E5" s="99">
        <f t="shared" si="0"/>
        <v>63</v>
      </c>
      <c r="F5" s="106">
        <f t="shared" si="1"/>
        <v>0.30882352941176472</v>
      </c>
    </row>
    <row r="6" spans="1:6" ht="21.6" customHeight="1">
      <c r="A6" s="109" t="s">
        <v>16</v>
      </c>
      <c r="B6" s="99">
        <v>11</v>
      </c>
      <c r="C6" s="98">
        <v>5</v>
      </c>
      <c r="D6" s="100">
        <v>7</v>
      </c>
      <c r="E6" s="99">
        <f t="shared" si="0"/>
        <v>23</v>
      </c>
      <c r="F6" s="106">
        <f t="shared" si="1"/>
        <v>0.11274509803921569</v>
      </c>
    </row>
    <row r="7" spans="1:6" ht="21.6" customHeight="1">
      <c r="A7" s="109" t="s">
        <v>11</v>
      </c>
      <c r="B7" s="99">
        <v>16</v>
      </c>
      <c r="C7" s="98">
        <v>13</v>
      </c>
      <c r="D7" s="100">
        <v>19</v>
      </c>
      <c r="E7" s="99">
        <f t="shared" si="0"/>
        <v>48</v>
      </c>
      <c r="F7" s="106">
        <f t="shared" si="1"/>
        <v>0.23529411764705882</v>
      </c>
    </row>
    <row r="8" spans="1:6" ht="21.6" customHeight="1">
      <c r="A8" s="110" t="s">
        <v>17</v>
      </c>
      <c r="B8" s="99">
        <v>2</v>
      </c>
      <c r="C8" s="98">
        <v>0</v>
      </c>
      <c r="D8" s="100">
        <v>2</v>
      </c>
      <c r="E8" s="99">
        <f t="shared" si="0"/>
        <v>4</v>
      </c>
      <c r="F8" s="106">
        <f t="shared" si="1"/>
        <v>1.9607843137254902E-2</v>
      </c>
    </row>
    <row r="9" spans="1:6" ht="21.6" customHeight="1">
      <c r="A9" s="110" t="s">
        <v>18</v>
      </c>
      <c r="B9" s="99">
        <v>3</v>
      </c>
      <c r="C9" s="98">
        <v>0</v>
      </c>
      <c r="D9" s="100">
        <v>1</v>
      </c>
      <c r="E9" s="99">
        <f t="shared" si="0"/>
        <v>4</v>
      </c>
      <c r="F9" s="106">
        <f t="shared" si="1"/>
        <v>1.9607843137254902E-2</v>
      </c>
    </row>
    <row r="10" spans="1:6" ht="21.6" customHeight="1">
      <c r="A10" s="111" t="s">
        <v>19</v>
      </c>
      <c r="B10" s="99">
        <v>0</v>
      </c>
      <c r="C10" s="98">
        <v>0</v>
      </c>
      <c r="D10" s="100">
        <v>0</v>
      </c>
      <c r="E10" s="99">
        <f t="shared" ref="E10" si="2">SUM(B10:D10)</f>
        <v>0</v>
      </c>
      <c r="F10" s="106">
        <f t="shared" si="1"/>
        <v>0</v>
      </c>
    </row>
    <row r="11" spans="1:6" ht="21.6" customHeight="1">
      <c r="A11" s="111" t="s">
        <v>20</v>
      </c>
      <c r="B11" s="99">
        <v>0</v>
      </c>
      <c r="C11" s="98">
        <v>0</v>
      </c>
      <c r="D11" s="100">
        <v>0</v>
      </c>
      <c r="E11" s="99">
        <f>SUM(B11:D11)</f>
        <v>0</v>
      </c>
      <c r="F11" s="106">
        <f t="shared" si="1"/>
        <v>0</v>
      </c>
    </row>
    <row r="12" spans="1:6" ht="21.6" customHeight="1">
      <c r="A12" s="111" t="s">
        <v>169</v>
      </c>
      <c r="B12" s="99">
        <v>0</v>
      </c>
      <c r="C12" s="98">
        <v>0</v>
      </c>
      <c r="D12" s="100">
        <v>0</v>
      </c>
      <c r="E12" s="99">
        <v>0</v>
      </c>
      <c r="F12" s="106">
        <f t="shared" si="1"/>
        <v>0</v>
      </c>
    </row>
    <row r="13" spans="1:6" ht="21.6" customHeight="1">
      <c r="A13" s="111" t="s">
        <v>168</v>
      </c>
      <c r="B13" s="99">
        <v>0</v>
      </c>
      <c r="C13" s="98">
        <v>0</v>
      </c>
      <c r="D13" s="100">
        <v>0</v>
      </c>
      <c r="E13" s="99">
        <v>0</v>
      </c>
      <c r="F13" s="106">
        <f t="shared" si="1"/>
        <v>0</v>
      </c>
    </row>
    <row r="14" spans="1:6" ht="15.9" thickBot="1">
      <c r="A14" s="112" t="s">
        <v>123</v>
      </c>
      <c r="B14" s="102">
        <f>SUM(B3:B13)</f>
        <v>60</v>
      </c>
      <c r="C14" s="101">
        <f t="shared" ref="C14:E14" si="3">SUM(C3:C13)</f>
        <v>77</v>
      </c>
      <c r="D14" s="103">
        <f t="shared" si="3"/>
        <v>67</v>
      </c>
      <c r="E14" s="102">
        <f t="shared" si="3"/>
        <v>204</v>
      </c>
      <c r="F14" s="107">
        <f t="shared" si="1"/>
        <v>1</v>
      </c>
    </row>
    <row r="16" spans="1:6" ht="15.9" thickBot="1"/>
    <row r="17" spans="1:10" ht="23.4" customHeight="1">
      <c r="A17" s="55" t="s">
        <v>167</v>
      </c>
      <c r="B17" s="114" t="s">
        <v>145</v>
      </c>
      <c r="C17" s="114" t="s">
        <v>148</v>
      </c>
      <c r="D17" s="114" t="s">
        <v>164</v>
      </c>
      <c r="E17" s="114" t="s">
        <v>146</v>
      </c>
      <c r="F17" s="114" t="s">
        <v>147</v>
      </c>
      <c r="G17" s="114" t="s">
        <v>150</v>
      </c>
      <c r="H17" s="114" t="s">
        <v>152</v>
      </c>
      <c r="I17" s="114" t="s">
        <v>154</v>
      </c>
      <c r="J17" s="115" t="s">
        <v>156</v>
      </c>
    </row>
    <row r="18" spans="1:10" ht="21.6" customHeight="1">
      <c r="A18" s="104" t="s">
        <v>13</v>
      </c>
      <c r="B18" s="53">
        <v>25</v>
      </c>
      <c r="C18" s="53">
        <v>6</v>
      </c>
      <c r="D18" s="53">
        <v>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97">
        <f>SUM(B18:I18)</f>
        <v>32</v>
      </c>
    </row>
    <row r="19" spans="1:10" ht="21.6" customHeight="1">
      <c r="A19" s="104" t="s">
        <v>14</v>
      </c>
      <c r="B19" s="53">
        <v>26</v>
      </c>
      <c r="C19" s="53">
        <v>2</v>
      </c>
      <c r="D19" s="53">
        <v>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97">
        <f t="shared" ref="J19:J29" si="4">SUM(B19:I19)</f>
        <v>30</v>
      </c>
    </row>
    <row r="20" spans="1:10" ht="21.6" customHeight="1">
      <c r="A20" s="104" t="s">
        <v>15</v>
      </c>
      <c r="B20" s="53">
        <v>35</v>
      </c>
      <c r="C20" s="53">
        <v>23</v>
      </c>
      <c r="D20" s="53">
        <v>5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97">
        <f t="shared" si="4"/>
        <v>63</v>
      </c>
    </row>
    <row r="21" spans="1:10" ht="21.6" customHeight="1">
      <c r="A21" s="104" t="s">
        <v>16</v>
      </c>
      <c r="B21" s="53">
        <v>0</v>
      </c>
      <c r="C21" s="53">
        <v>2</v>
      </c>
      <c r="D21" s="53">
        <v>8</v>
      </c>
      <c r="E21" s="53">
        <v>10</v>
      </c>
      <c r="F21" s="53">
        <v>3</v>
      </c>
      <c r="G21" s="53">
        <v>0</v>
      </c>
      <c r="H21" s="53">
        <v>0</v>
      </c>
      <c r="I21" s="53">
        <v>0</v>
      </c>
      <c r="J21" s="97">
        <f t="shared" si="4"/>
        <v>23</v>
      </c>
    </row>
    <row r="22" spans="1:10" ht="21.6" customHeight="1">
      <c r="A22" s="104" t="s">
        <v>11</v>
      </c>
      <c r="B22" s="53">
        <v>0</v>
      </c>
      <c r="C22" s="53">
        <v>0</v>
      </c>
      <c r="D22" s="53">
        <v>1</v>
      </c>
      <c r="E22" s="53">
        <v>35</v>
      </c>
      <c r="F22" s="53">
        <v>11</v>
      </c>
      <c r="G22" s="53">
        <v>1</v>
      </c>
      <c r="H22" s="53">
        <v>0</v>
      </c>
      <c r="I22" s="53">
        <v>0</v>
      </c>
      <c r="J22" s="97">
        <f t="shared" si="4"/>
        <v>48</v>
      </c>
    </row>
    <row r="23" spans="1:10" ht="21.6" customHeight="1">
      <c r="A23" s="65" t="s">
        <v>17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3</v>
      </c>
      <c r="H23" s="53">
        <v>1</v>
      </c>
      <c r="I23" s="53">
        <v>0</v>
      </c>
      <c r="J23" s="97">
        <f t="shared" si="4"/>
        <v>4</v>
      </c>
    </row>
    <row r="24" spans="1:10" ht="21.6" customHeight="1">
      <c r="A24" s="65" t="s">
        <v>18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2</v>
      </c>
      <c r="H24" s="53">
        <v>2</v>
      </c>
      <c r="I24" s="53">
        <v>0</v>
      </c>
      <c r="J24" s="97">
        <f t="shared" si="4"/>
        <v>4</v>
      </c>
    </row>
    <row r="25" spans="1:10" ht="21.6" customHeight="1">
      <c r="A25" s="68" t="s">
        <v>19</v>
      </c>
      <c r="B25" s="53">
        <v>0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97">
        <f t="shared" si="4"/>
        <v>0</v>
      </c>
    </row>
    <row r="26" spans="1:10" ht="21.6" customHeight="1">
      <c r="A26" s="68" t="s">
        <v>20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97">
        <f t="shared" si="4"/>
        <v>0</v>
      </c>
    </row>
    <row r="27" spans="1:10" ht="21.6" customHeight="1">
      <c r="A27" s="68" t="s">
        <v>169</v>
      </c>
      <c r="B27" s="53">
        <v>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97">
        <f t="shared" si="4"/>
        <v>0</v>
      </c>
    </row>
    <row r="28" spans="1:10" ht="21.6" customHeight="1">
      <c r="A28" s="68" t="s">
        <v>168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97">
        <f t="shared" si="4"/>
        <v>0</v>
      </c>
    </row>
    <row r="29" spans="1:10" ht="21.6" customHeight="1" thickBot="1">
      <c r="A29" s="116" t="s">
        <v>156</v>
      </c>
      <c r="B29" s="80">
        <f>SUM(B18:B28)</f>
        <v>86</v>
      </c>
      <c r="C29" s="80">
        <f t="shared" ref="C29:I29" si="5">SUM(C18:C28)</f>
        <v>33</v>
      </c>
      <c r="D29" s="80">
        <f t="shared" si="5"/>
        <v>17</v>
      </c>
      <c r="E29" s="80">
        <f t="shared" si="5"/>
        <v>45</v>
      </c>
      <c r="F29" s="80">
        <f t="shared" si="5"/>
        <v>14</v>
      </c>
      <c r="G29" s="80">
        <f t="shared" si="5"/>
        <v>6</v>
      </c>
      <c r="H29" s="80">
        <f t="shared" si="5"/>
        <v>3</v>
      </c>
      <c r="I29" s="80">
        <f t="shared" si="5"/>
        <v>0</v>
      </c>
      <c r="J29" s="81">
        <f t="shared" si="4"/>
        <v>204</v>
      </c>
    </row>
    <row r="31" spans="1:10" ht="15.9" thickBot="1"/>
    <row r="32" spans="1:10" ht="25.8" customHeight="1">
      <c r="A32" s="55" t="s">
        <v>144</v>
      </c>
      <c r="B32" s="56" t="s">
        <v>139</v>
      </c>
      <c r="C32" s="57" t="s">
        <v>140</v>
      </c>
      <c r="D32" s="57" t="s">
        <v>141</v>
      </c>
      <c r="E32" s="58" t="s">
        <v>172</v>
      </c>
      <c r="F32" s="58" t="s">
        <v>170</v>
      </c>
    </row>
    <row r="33" spans="1:12" ht="25.8" customHeight="1">
      <c r="A33" s="78" t="s">
        <v>145</v>
      </c>
      <c r="B33" s="77">
        <v>18</v>
      </c>
      <c r="C33" s="53">
        <v>42</v>
      </c>
      <c r="D33" s="53">
        <v>26</v>
      </c>
      <c r="E33" s="97">
        <f>SUM(B33:D33)</f>
        <v>86</v>
      </c>
      <c r="F33" s="106">
        <f>E33/$E$41</f>
        <v>0.42156862745098039</v>
      </c>
    </row>
    <row r="34" spans="1:12" ht="25.8" customHeight="1">
      <c r="A34" s="78" t="s">
        <v>149</v>
      </c>
      <c r="B34" s="77">
        <v>10</v>
      </c>
      <c r="C34" s="53">
        <v>17</v>
      </c>
      <c r="D34" s="53">
        <v>12</v>
      </c>
      <c r="E34" s="97">
        <f t="shared" ref="E34:E40" si="6">SUM(B34:D34)</f>
        <v>39</v>
      </c>
      <c r="F34" s="106">
        <f t="shared" ref="F34:F41" si="7">E34/$E$41</f>
        <v>0.19117647058823528</v>
      </c>
    </row>
    <row r="35" spans="1:12" ht="25.8" customHeight="1">
      <c r="A35" s="78" t="s">
        <v>165</v>
      </c>
      <c r="B35" s="77">
        <v>11</v>
      </c>
      <c r="C35" s="53">
        <v>5</v>
      </c>
      <c r="D35" s="53">
        <v>7</v>
      </c>
      <c r="E35" s="97">
        <f t="shared" si="6"/>
        <v>23</v>
      </c>
      <c r="F35" s="106">
        <f t="shared" si="7"/>
        <v>0.11274509803921569</v>
      </c>
    </row>
    <row r="36" spans="1:12" ht="25.8" customHeight="1">
      <c r="A36" s="78" t="s">
        <v>146</v>
      </c>
      <c r="B36" s="77">
        <v>12</v>
      </c>
      <c r="C36" s="53">
        <v>11</v>
      </c>
      <c r="D36" s="53">
        <v>14</v>
      </c>
      <c r="E36" s="97">
        <f t="shared" si="6"/>
        <v>37</v>
      </c>
      <c r="F36" s="106">
        <f t="shared" si="7"/>
        <v>0.18137254901960784</v>
      </c>
    </row>
    <row r="37" spans="1:12" ht="25.8" customHeight="1">
      <c r="A37" s="78" t="s">
        <v>147</v>
      </c>
      <c r="B37" s="77">
        <v>4</v>
      </c>
      <c r="C37" s="53">
        <v>2</v>
      </c>
      <c r="D37" s="53">
        <v>5</v>
      </c>
      <c r="E37" s="97">
        <f t="shared" si="6"/>
        <v>11</v>
      </c>
      <c r="F37" s="106">
        <f t="shared" si="7"/>
        <v>5.3921568627450983E-2</v>
      </c>
    </row>
    <row r="38" spans="1:12" ht="25.8" customHeight="1">
      <c r="A38" s="78" t="s">
        <v>151</v>
      </c>
      <c r="B38" s="77">
        <v>5</v>
      </c>
      <c r="C38" s="53">
        <v>0</v>
      </c>
      <c r="D38" s="53">
        <v>3</v>
      </c>
      <c r="E38" s="97">
        <f t="shared" si="6"/>
        <v>8</v>
      </c>
      <c r="F38" s="106">
        <f t="shared" si="7"/>
        <v>3.9215686274509803E-2</v>
      </c>
    </row>
    <row r="39" spans="1:12" ht="25.8" customHeight="1">
      <c r="A39" s="78" t="s">
        <v>153</v>
      </c>
      <c r="B39" s="77">
        <v>0</v>
      </c>
      <c r="C39" s="53">
        <v>0</v>
      </c>
      <c r="D39" s="53">
        <v>0</v>
      </c>
      <c r="E39" s="97">
        <f t="shared" si="6"/>
        <v>0</v>
      </c>
      <c r="F39" s="106">
        <f t="shared" si="7"/>
        <v>0</v>
      </c>
    </row>
    <row r="40" spans="1:12" ht="25.8" customHeight="1">
      <c r="A40" s="78" t="s">
        <v>155</v>
      </c>
      <c r="B40" s="77">
        <v>0</v>
      </c>
      <c r="C40" s="53">
        <v>0</v>
      </c>
      <c r="D40" s="53">
        <v>0</v>
      </c>
      <c r="E40" s="97">
        <f t="shared" si="6"/>
        <v>0</v>
      </c>
      <c r="F40" s="106">
        <f t="shared" si="7"/>
        <v>0</v>
      </c>
    </row>
    <row r="41" spans="1:12" ht="25.8" customHeight="1" thickBot="1">
      <c r="A41" s="72" t="s">
        <v>123</v>
      </c>
      <c r="B41" s="79">
        <f>SUM(B33:B40)</f>
        <v>60</v>
      </c>
      <c r="C41" s="80">
        <f t="shared" ref="C41:E41" si="8">SUM(C33:C40)</f>
        <v>77</v>
      </c>
      <c r="D41" s="80">
        <f t="shared" si="8"/>
        <v>67</v>
      </c>
      <c r="E41" s="81">
        <f t="shared" si="8"/>
        <v>204</v>
      </c>
      <c r="F41" s="118">
        <f t="shared" si="7"/>
        <v>1</v>
      </c>
    </row>
    <row r="44" spans="1:12" ht="16.8" customHeight="1">
      <c r="A44" s="76" t="s">
        <v>144</v>
      </c>
      <c r="B44" s="53" t="s">
        <v>13</v>
      </c>
      <c r="C44" s="53" t="s">
        <v>14</v>
      </c>
      <c r="D44" s="53" t="s">
        <v>15</v>
      </c>
      <c r="E44" s="53" t="s">
        <v>16</v>
      </c>
      <c r="F44" s="53" t="s">
        <v>11</v>
      </c>
      <c r="G44" s="53" t="s">
        <v>17</v>
      </c>
      <c r="H44" s="53" t="s">
        <v>18</v>
      </c>
      <c r="I44" s="53" t="s">
        <v>19</v>
      </c>
      <c r="J44" s="53" t="s">
        <v>20</v>
      </c>
      <c r="K44" s="53" t="s">
        <v>21</v>
      </c>
      <c r="L44" s="53" t="s">
        <v>22</v>
      </c>
    </row>
    <row r="45" spans="1:12" ht="16.8" customHeight="1">
      <c r="A45" s="53" t="s">
        <v>145</v>
      </c>
      <c r="B45" s="53">
        <v>25</v>
      </c>
      <c r="C45" s="53">
        <v>26</v>
      </c>
      <c r="D45" s="53">
        <v>35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</row>
    <row r="46" spans="1:12" ht="16.8" customHeight="1">
      <c r="A46" s="53" t="s">
        <v>149</v>
      </c>
      <c r="B46" s="53">
        <v>6</v>
      </c>
      <c r="C46" s="53">
        <v>2</v>
      </c>
      <c r="D46" s="53">
        <v>23</v>
      </c>
      <c r="E46" s="53">
        <v>2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</row>
    <row r="47" spans="1:12" ht="16.8" customHeight="1">
      <c r="A47" s="53" t="s">
        <v>165</v>
      </c>
      <c r="B47" s="53">
        <v>1</v>
      </c>
      <c r="C47" s="53">
        <v>2</v>
      </c>
      <c r="D47" s="53">
        <v>5</v>
      </c>
      <c r="E47" s="53">
        <v>8</v>
      </c>
      <c r="F47" s="53">
        <v>1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</row>
    <row r="48" spans="1:12" ht="16.8" customHeight="1">
      <c r="A48" s="53" t="s">
        <v>146</v>
      </c>
      <c r="B48" s="53">
        <v>0</v>
      </c>
      <c r="C48" s="53">
        <v>0</v>
      </c>
      <c r="D48" s="53">
        <v>0</v>
      </c>
      <c r="E48" s="53">
        <v>10</v>
      </c>
      <c r="F48" s="53">
        <v>35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</row>
    <row r="49" spans="1:13" ht="16.8" customHeight="1">
      <c r="A49" s="53" t="s">
        <v>147</v>
      </c>
      <c r="B49" s="53">
        <v>0</v>
      </c>
      <c r="C49" s="53">
        <v>0</v>
      </c>
      <c r="D49" s="53">
        <v>0</v>
      </c>
      <c r="E49" s="53">
        <v>3</v>
      </c>
      <c r="F49" s="53">
        <v>11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</row>
    <row r="50" spans="1:13" ht="16.8" customHeight="1">
      <c r="A50" s="53" t="s">
        <v>151</v>
      </c>
      <c r="B50" s="53">
        <v>0</v>
      </c>
      <c r="C50" s="53">
        <v>0</v>
      </c>
      <c r="D50" s="53">
        <v>0</v>
      </c>
      <c r="E50" s="53">
        <v>0</v>
      </c>
      <c r="F50" s="53">
        <v>1</v>
      </c>
      <c r="G50" s="53">
        <v>3</v>
      </c>
      <c r="H50" s="53">
        <v>2</v>
      </c>
      <c r="I50" s="53">
        <v>0</v>
      </c>
      <c r="J50" s="53">
        <v>0</v>
      </c>
      <c r="K50" s="53">
        <v>0</v>
      </c>
      <c r="L50" s="53">
        <v>0</v>
      </c>
    </row>
    <row r="51" spans="1:13" ht="16.8" customHeight="1">
      <c r="A51" s="53" t="s">
        <v>153</v>
      </c>
      <c r="B51" s="53">
        <v>0</v>
      </c>
      <c r="C51" s="53">
        <v>0</v>
      </c>
      <c r="D51" s="53">
        <v>0</v>
      </c>
      <c r="E51" s="53">
        <v>0</v>
      </c>
      <c r="F51" s="53">
        <v>0</v>
      </c>
      <c r="G51" s="53">
        <v>1</v>
      </c>
      <c r="H51" s="53">
        <v>2</v>
      </c>
      <c r="I51" s="53">
        <v>0</v>
      </c>
      <c r="J51" s="53">
        <v>0</v>
      </c>
      <c r="K51" s="53">
        <v>0</v>
      </c>
      <c r="L51" s="53">
        <v>0</v>
      </c>
    </row>
    <row r="52" spans="1:13" ht="16.8" customHeight="1">
      <c r="A52" s="53" t="s">
        <v>155</v>
      </c>
      <c r="B52" s="53">
        <v>0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</row>
    <row r="53" spans="1:13" ht="16.8" customHeight="1">
      <c r="A53" s="76" t="s">
        <v>123</v>
      </c>
      <c r="B53" s="76">
        <f>SUM(B45:B52)</f>
        <v>32</v>
      </c>
      <c r="C53" s="76">
        <f t="shared" ref="C53:L53" si="9">SUM(C45:C52)</f>
        <v>30</v>
      </c>
      <c r="D53" s="76">
        <f t="shared" si="9"/>
        <v>63</v>
      </c>
      <c r="E53" s="76">
        <f t="shared" si="9"/>
        <v>23</v>
      </c>
      <c r="F53" s="76">
        <f t="shared" si="9"/>
        <v>48</v>
      </c>
      <c r="G53" s="76">
        <f t="shared" si="9"/>
        <v>4</v>
      </c>
      <c r="H53" s="76">
        <f t="shared" si="9"/>
        <v>4</v>
      </c>
      <c r="I53" s="76">
        <f t="shared" si="9"/>
        <v>0</v>
      </c>
      <c r="J53" s="76">
        <f t="shared" si="9"/>
        <v>0</v>
      </c>
      <c r="K53" s="76">
        <f t="shared" si="9"/>
        <v>0</v>
      </c>
      <c r="L53" s="76">
        <f t="shared" si="9"/>
        <v>0</v>
      </c>
    </row>
    <row r="56" spans="1:13" ht="28.2">
      <c r="A56" s="13" t="s">
        <v>29</v>
      </c>
      <c r="B56" s="15" t="s">
        <v>31</v>
      </c>
      <c r="C56" s="16" t="s">
        <v>32</v>
      </c>
      <c r="D56" s="16" t="s">
        <v>33</v>
      </c>
      <c r="E56" s="17" t="s">
        <v>34</v>
      </c>
      <c r="F56" s="17" t="s">
        <v>1</v>
      </c>
      <c r="G56" s="16" t="s">
        <v>35</v>
      </c>
      <c r="H56" s="16" t="s">
        <v>36</v>
      </c>
      <c r="I56" s="16" t="s">
        <v>37</v>
      </c>
      <c r="J56" s="36" t="s">
        <v>38</v>
      </c>
      <c r="K56" s="14" t="s">
        <v>30</v>
      </c>
      <c r="L56" s="35" t="s">
        <v>95</v>
      </c>
      <c r="M56" s="34" t="s">
        <v>94</v>
      </c>
    </row>
    <row r="57" spans="1:13" ht="28.2">
      <c r="A57" s="8">
        <v>43298</v>
      </c>
      <c r="B57" s="11">
        <v>1.8657534246575342</v>
      </c>
      <c r="C57" s="4" t="s">
        <v>39</v>
      </c>
      <c r="D57" s="4" t="s">
        <v>40</v>
      </c>
      <c r="E57" s="18" t="s">
        <v>41</v>
      </c>
      <c r="F57" s="19" t="s">
        <v>42</v>
      </c>
      <c r="G57" s="20" t="s">
        <v>43</v>
      </c>
      <c r="H57" s="5" t="s">
        <v>44</v>
      </c>
      <c r="I57" s="7" t="s">
        <v>23</v>
      </c>
      <c r="J57" s="33" t="s">
        <v>45</v>
      </c>
      <c r="K57" s="3">
        <v>43979</v>
      </c>
      <c r="L57" s="5" t="s">
        <v>96</v>
      </c>
      <c r="M57" s="119" t="s">
        <v>178</v>
      </c>
    </row>
    <row r="58" spans="1:13" ht="28.2">
      <c r="A58" s="8">
        <v>43661</v>
      </c>
      <c r="B58" s="11">
        <v>0.86575342465753424</v>
      </c>
      <c r="C58" s="4" t="s">
        <v>46</v>
      </c>
      <c r="D58" s="4" t="s">
        <v>47</v>
      </c>
      <c r="E58" s="10" t="s">
        <v>48</v>
      </c>
      <c r="F58" s="12" t="s">
        <v>49</v>
      </c>
      <c r="G58" s="6" t="s">
        <v>50</v>
      </c>
      <c r="H58" s="5" t="s">
        <v>51</v>
      </c>
      <c r="I58" s="7" t="s">
        <v>23</v>
      </c>
      <c r="J58" s="33" t="s">
        <v>15</v>
      </c>
      <c r="K58" s="3">
        <v>43977</v>
      </c>
      <c r="L58" s="5" t="s">
        <v>98</v>
      </c>
      <c r="M58" s="119" t="s">
        <v>179</v>
      </c>
    </row>
    <row r="59" spans="1:13" ht="28.2">
      <c r="A59" s="8">
        <v>42922</v>
      </c>
      <c r="B59" s="9">
        <v>2.8876712328767122</v>
      </c>
      <c r="C59" s="4" t="s">
        <v>39</v>
      </c>
      <c r="D59" s="4" t="s">
        <v>40</v>
      </c>
      <c r="E59" s="18" t="s">
        <v>52</v>
      </c>
      <c r="F59" s="12" t="s">
        <v>53</v>
      </c>
      <c r="G59" s="6" t="s">
        <v>54</v>
      </c>
      <c r="H59" s="5" t="s">
        <v>55</v>
      </c>
      <c r="I59" s="7" t="s">
        <v>24</v>
      </c>
      <c r="J59" s="33" t="s">
        <v>56</v>
      </c>
      <c r="K59" s="3">
        <v>43976</v>
      </c>
      <c r="L59" s="5" t="s">
        <v>98</v>
      </c>
      <c r="M59" s="119" t="s">
        <v>180</v>
      </c>
    </row>
    <row r="60" spans="1:13" ht="28.2">
      <c r="A60" s="8">
        <v>43298</v>
      </c>
      <c r="B60" s="11">
        <v>1.8438356164383563</v>
      </c>
      <c r="C60" s="4" t="s">
        <v>57</v>
      </c>
      <c r="D60" s="4" t="s">
        <v>58</v>
      </c>
      <c r="E60" s="18" t="s">
        <v>59</v>
      </c>
      <c r="F60" s="12" t="s">
        <v>60</v>
      </c>
      <c r="G60" s="20" t="s">
        <v>61</v>
      </c>
      <c r="H60" s="5" t="s">
        <v>62</v>
      </c>
      <c r="I60" s="7" t="s">
        <v>63</v>
      </c>
      <c r="J60" s="33" t="s">
        <v>45</v>
      </c>
      <c r="K60" s="3">
        <v>43971</v>
      </c>
      <c r="L60" s="5" t="s">
        <v>96</v>
      </c>
      <c r="M60" s="119" t="s">
        <v>181</v>
      </c>
    </row>
    <row r="61" spans="1:13" ht="28.2">
      <c r="A61" s="8">
        <v>43651</v>
      </c>
      <c r="B61" s="11">
        <v>0.87123287671232874</v>
      </c>
      <c r="C61" s="4" t="s">
        <v>46</v>
      </c>
      <c r="D61" s="4" t="s">
        <v>47</v>
      </c>
      <c r="E61" s="10" t="s">
        <v>25</v>
      </c>
      <c r="F61" s="12" t="s">
        <v>26</v>
      </c>
      <c r="G61" s="6" t="s">
        <v>27</v>
      </c>
      <c r="H61" s="5" t="s">
        <v>28</v>
      </c>
      <c r="I61" s="7" t="s">
        <v>64</v>
      </c>
      <c r="J61" s="33" t="s">
        <v>15</v>
      </c>
      <c r="K61" s="3">
        <v>43969</v>
      </c>
      <c r="L61" s="5" t="s">
        <v>97</v>
      </c>
      <c r="M61" s="119" t="s">
        <v>182</v>
      </c>
    </row>
    <row r="62" spans="1:13" ht="28.2">
      <c r="A62" s="8">
        <v>43165</v>
      </c>
      <c r="B62" s="11">
        <v>2.1945205479452055</v>
      </c>
      <c r="C62" s="4" t="s">
        <v>57</v>
      </c>
      <c r="D62" s="4" t="s">
        <v>58</v>
      </c>
      <c r="E62" s="18" t="s">
        <v>65</v>
      </c>
      <c r="F62" s="12" t="s">
        <v>66</v>
      </c>
      <c r="G62" s="6" t="s">
        <v>67</v>
      </c>
      <c r="H62" s="5" t="s">
        <v>68</v>
      </c>
      <c r="I62" s="7" t="s">
        <v>69</v>
      </c>
      <c r="J62" s="38" t="s">
        <v>70</v>
      </c>
      <c r="K62" s="3">
        <v>43966</v>
      </c>
      <c r="L62" s="5" t="s">
        <v>98</v>
      </c>
      <c r="M62" s="119" t="s">
        <v>183</v>
      </c>
    </row>
    <row r="63" spans="1:13" ht="28.2">
      <c r="A63" s="21">
        <v>40549</v>
      </c>
      <c r="B63" s="23">
        <v>9.3561643835616444</v>
      </c>
      <c r="C63" s="24" t="s">
        <v>39</v>
      </c>
      <c r="D63" s="24" t="s">
        <v>71</v>
      </c>
      <c r="E63" s="18" t="s">
        <v>72</v>
      </c>
      <c r="F63" s="25" t="s">
        <v>73</v>
      </c>
      <c r="G63" s="6" t="s">
        <v>74</v>
      </c>
      <c r="H63" s="24" t="s">
        <v>75</v>
      </c>
      <c r="I63" s="26" t="s">
        <v>76</v>
      </c>
      <c r="J63" s="39" t="s">
        <v>17</v>
      </c>
      <c r="K63" s="22">
        <v>43964</v>
      </c>
      <c r="L63" s="5" t="s">
        <v>99</v>
      </c>
      <c r="M63" s="119" t="s">
        <v>182</v>
      </c>
    </row>
    <row r="64" spans="1:13" ht="28.2">
      <c r="A64" s="8">
        <v>43446</v>
      </c>
      <c r="B64" s="9">
        <v>1.4054794520547946</v>
      </c>
      <c r="C64" s="4" t="s">
        <v>77</v>
      </c>
      <c r="D64" s="4" t="s">
        <v>78</v>
      </c>
      <c r="E64" s="18" t="s">
        <v>72</v>
      </c>
      <c r="F64" s="12" t="s">
        <v>79</v>
      </c>
      <c r="G64" s="6" t="s">
        <v>80</v>
      </c>
      <c r="H64" s="5" t="s">
        <v>81</v>
      </c>
      <c r="I64" s="7" t="s">
        <v>23</v>
      </c>
      <c r="J64" s="33" t="s">
        <v>15</v>
      </c>
      <c r="K64" s="3">
        <v>43959</v>
      </c>
      <c r="L64" s="5" t="s">
        <v>98</v>
      </c>
      <c r="M64" s="119" t="s">
        <v>183</v>
      </c>
    </row>
    <row r="65" spans="1:13">
      <c r="A65" s="8">
        <v>42549</v>
      </c>
      <c r="B65" s="9">
        <v>3.8630136986301369</v>
      </c>
      <c r="C65" s="27" t="s">
        <v>39</v>
      </c>
      <c r="D65" s="27" t="s">
        <v>71</v>
      </c>
      <c r="E65" s="28" t="s">
        <v>82</v>
      </c>
      <c r="F65" s="12" t="s">
        <v>83</v>
      </c>
      <c r="G65" s="30" t="s">
        <v>84</v>
      </c>
      <c r="H65" s="29" t="s">
        <v>85</v>
      </c>
      <c r="I65" s="31" t="s">
        <v>76</v>
      </c>
      <c r="J65" s="39" t="s">
        <v>86</v>
      </c>
      <c r="K65" s="3">
        <v>43959</v>
      </c>
      <c r="L65" s="5" t="s">
        <v>96</v>
      </c>
      <c r="M65" s="119" t="s">
        <v>182</v>
      </c>
    </row>
    <row r="66" spans="1:13" ht="28.2">
      <c r="A66" s="8">
        <v>43298</v>
      </c>
      <c r="B66" s="9">
        <v>1.8</v>
      </c>
      <c r="C66" s="4" t="s">
        <v>39</v>
      </c>
      <c r="D66" s="4" t="s">
        <v>40</v>
      </c>
      <c r="E66" s="10" t="s">
        <v>72</v>
      </c>
      <c r="F66" s="32" t="s">
        <v>87</v>
      </c>
      <c r="G66" s="20" t="s">
        <v>88</v>
      </c>
      <c r="H66" s="5" t="s">
        <v>89</v>
      </c>
      <c r="I66" s="7" t="s">
        <v>23</v>
      </c>
      <c r="J66" s="33" t="s">
        <v>15</v>
      </c>
      <c r="K66" s="3">
        <v>43955</v>
      </c>
      <c r="L66" s="5" t="s">
        <v>97</v>
      </c>
      <c r="M66" s="119" t="s">
        <v>184</v>
      </c>
    </row>
    <row r="67" spans="1:13" ht="28.2">
      <c r="A67" s="8">
        <v>43032</v>
      </c>
      <c r="B67" s="9">
        <v>2.5287671232876714</v>
      </c>
      <c r="C67" s="4" t="s">
        <v>46</v>
      </c>
      <c r="D67" s="4" t="s">
        <v>47</v>
      </c>
      <c r="E67" s="18" t="s">
        <v>90</v>
      </c>
      <c r="F67" s="12" t="s">
        <v>91</v>
      </c>
      <c r="G67" s="6" t="s">
        <v>92</v>
      </c>
      <c r="H67" s="5" t="s">
        <v>93</v>
      </c>
      <c r="I67" s="7" t="s">
        <v>23</v>
      </c>
      <c r="J67" s="37" t="s">
        <v>15</v>
      </c>
      <c r="K67" s="3">
        <v>43955</v>
      </c>
      <c r="L67" s="5" t="s">
        <v>97</v>
      </c>
      <c r="M67" s="119" t="s">
        <v>182</v>
      </c>
    </row>
    <row r="68" spans="1:13" ht="15.9" thickBot="1"/>
    <row r="69" spans="1:13" ht="21.6" customHeight="1">
      <c r="A69" s="183" t="s">
        <v>185</v>
      </c>
      <c r="B69" s="184"/>
      <c r="C69" s="184"/>
      <c r="D69" s="184"/>
      <c r="E69" s="184"/>
      <c r="F69" s="185"/>
    </row>
    <row r="70" spans="1:13" ht="21.6" customHeight="1">
      <c r="A70" s="123" t="s">
        <v>186</v>
      </c>
      <c r="B70" s="76" t="s">
        <v>139</v>
      </c>
      <c r="C70" s="76" t="s">
        <v>140</v>
      </c>
      <c r="D70" s="76" t="s">
        <v>141</v>
      </c>
      <c r="E70" s="76" t="s">
        <v>191</v>
      </c>
      <c r="F70" s="97" t="s">
        <v>187</v>
      </c>
    </row>
    <row r="71" spans="1:13" ht="28.8" customHeight="1">
      <c r="A71" s="77" t="s">
        <v>173</v>
      </c>
      <c r="B71" s="53">
        <v>32</v>
      </c>
      <c r="C71" s="53">
        <v>28</v>
      </c>
      <c r="D71" s="53">
        <v>27</v>
      </c>
      <c r="E71" s="53">
        <f>SUM(B71:D71)</f>
        <v>87</v>
      </c>
      <c r="F71" s="106">
        <f>E71/$E$76</f>
        <v>0.50289017341040465</v>
      </c>
    </row>
    <row r="72" spans="1:13" ht="28.8" customHeight="1">
      <c r="A72" s="77" t="s">
        <v>174</v>
      </c>
      <c r="B72" s="53">
        <v>7</v>
      </c>
      <c r="C72" s="53">
        <v>6</v>
      </c>
      <c r="D72" s="53">
        <v>3</v>
      </c>
      <c r="E72" s="53">
        <f t="shared" ref="E72:E75" si="10">SUM(B72:D72)</f>
        <v>16</v>
      </c>
      <c r="F72" s="106">
        <f t="shared" ref="F72:F75" si="11">E72/$E$76</f>
        <v>9.2485549132947972E-2</v>
      </c>
    </row>
    <row r="73" spans="1:13" ht="28.8" customHeight="1">
      <c r="A73" s="77" t="s">
        <v>175</v>
      </c>
      <c r="B73" s="53">
        <v>16</v>
      </c>
      <c r="C73" s="53">
        <v>12</v>
      </c>
      <c r="D73" s="53">
        <v>19</v>
      </c>
      <c r="E73" s="53">
        <f t="shared" si="10"/>
        <v>47</v>
      </c>
      <c r="F73" s="106">
        <f t="shared" si="11"/>
        <v>0.27167630057803466</v>
      </c>
    </row>
    <row r="74" spans="1:13" ht="28.8" customHeight="1">
      <c r="A74" s="77" t="s">
        <v>176</v>
      </c>
      <c r="B74" s="53">
        <v>2</v>
      </c>
      <c r="C74" s="53">
        <v>6</v>
      </c>
      <c r="D74" s="53">
        <v>5</v>
      </c>
      <c r="E74" s="53">
        <f t="shared" si="10"/>
        <v>13</v>
      </c>
      <c r="F74" s="106">
        <f t="shared" si="11"/>
        <v>7.5144508670520235E-2</v>
      </c>
    </row>
    <row r="75" spans="1:13" ht="28.8" customHeight="1">
      <c r="A75" s="77" t="s">
        <v>177</v>
      </c>
      <c r="B75" s="53">
        <v>3</v>
      </c>
      <c r="C75" s="53">
        <v>5</v>
      </c>
      <c r="D75" s="53">
        <v>2</v>
      </c>
      <c r="E75" s="53">
        <f t="shared" si="10"/>
        <v>10</v>
      </c>
      <c r="F75" s="106">
        <f t="shared" si="11"/>
        <v>5.7803468208092484E-2</v>
      </c>
    </row>
    <row r="76" spans="1:13" ht="28.8" customHeight="1" thickBot="1">
      <c r="A76" s="79" t="s">
        <v>124</v>
      </c>
      <c r="B76" s="80">
        <f>SUM(B71:B75)</f>
        <v>60</v>
      </c>
      <c r="C76" s="80">
        <f t="shared" ref="C76:D76" si="12">SUM(C71:C75)</f>
        <v>57</v>
      </c>
      <c r="D76" s="80">
        <f t="shared" si="12"/>
        <v>56</v>
      </c>
      <c r="E76" s="80">
        <f>SUM(E71:E75)</f>
        <v>173</v>
      </c>
      <c r="F76" s="124"/>
    </row>
    <row r="78" spans="1:13" ht="15.9" thickBot="1"/>
    <row r="79" spans="1:13">
      <c r="A79" s="186" t="s">
        <v>240</v>
      </c>
      <c r="B79" s="187"/>
      <c r="C79" s="187"/>
      <c r="D79" s="187"/>
      <c r="E79" s="187"/>
      <c r="F79" s="188"/>
    </row>
    <row r="80" spans="1:13" ht="22.2" customHeight="1">
      <c r="A80" s="125" t="s">
        <v>192</v>
      </c>
      <c r="B80" s="76" t="s">
        <v>139</v>
      </c>
      <c r="C80" s="76" t="s">
        <v>140</v>
      </c>
      <c r="D80" s="76" t="s">
        <v>141</v>
      </c>
      <c r="E80" s="76" t="s">
        <v>191</v>
      </c>
      <c r="F80" s="97" t="s">
        <v>195</v>
      </c>
    </row>
    <row r="81" spans="1:6" ht="22.2" customHeight="1">
      <c r="A81" s="121" t="s">
        <v>188</v>
      </c>
      <c r="B81" s="98">
        <v>52</v>
      </c>
      <c r="C81" s="98">
        <v>43</v>
      </c>
      <c r="D81" s="98">
        <v>54</v>
      </c>
      <c r="E81" s="120">
        <f t="shared" ref="E81:E83" si="13">SUM(B81:D81)</f>
        <v>149</v>
      </c>
      <c r="F81" s="106">
        <f>E81/$E$84</f>
        <v>0.86127167630057799</v>
      </c>
    </row>
    <row r="82" spans="1:6" ht="22.2" customHeight="1">
      <c r="A82" s="121" t="s">
        <v>194</v>
      </c>
      <c r="B82" s="98">
        <v>8</v>
      </c>
      <c r="C82" s="98">
        <v>14</v>
      </c>
      <c r="D82" s="98">
        <v>2</v>
      </c>
      <c r="E82" s="120">
        <f t="shared" si="13"/>
        <v>24</v>
      </c>
      <c r="F82" s="106">
        <f t="shared" ref="F82:F83" si="14">E82/$E$84</f>
        <v>0.13872832369942195</v>
      </c>
    </row>
    <row r="83" spans="1:6" ht="22.2" customHeight="1">
      <c r="A83" s="121" t="s">
        <v>189</v>
      </c>
      <c r="B83" s="98">
        <v>0</v>
      </c>
      <c r="C83" s="98">
        <v>0</v>
      </c>
      <c r="D83" s="98">
        <v>0</v>
      </c>
      <c r="E83" s="120">
        <f t="shared" si="13"/>
        <v>0</v>
      </c>
      <c r="F83" s="106">
        <f t="shared" si="14"/>
        <v>0</v>
      </c>
    </row>
    <row r="84" spans="1:6" ht="22.2" customHeight="1" thickBot="1">
      <c r="A84" s="122" t="s">
        <v>190</v>
      </c>
      <c r="B84" s="101">
        <f>SUM(B81:B83)</f>
        <v>60</v>
      </c>
      <c r="C84" s="101">
        <f t="shared" ref="C84:E84" si="15">SUM(C81:C83)</f>
        <v>57</v>
      </c>
      <c r="D84" s="101">
        <f t="shared" si="15"/>
        <v>56</v>
      </c>
      <c r="E84" s="101">
        <f t="shared" si="15"/>
        <v>173</v>
      </c>
      <c r="F84" s="118"/>
    </row>
    <row r="87" spans="1:6" ht="17.7">
      <c r="A87" s="176" t="s">
        <v>269</v>
      </c>
      <c r="B87" s="176"/>
      <c r="C87" s="176"/>
      <c r="D87" s="176"/>
      <c r="E87" s="176"/>
      <c r="F87" s="176"/>
    </row>
    <row r="88" spans="1:6">
      <c r="A88" s="117"/>
      <c r="B88" s="128" t="s">
        <v>197</v>
      </c>
      <c r="C88" s="14" t="s">
        <v>236</v>
      </c>
      <c r="D88" s="14" t="s">
        <v>237</v>
      </c>
      <c r="E88" s="129" t="s">
        <v>238</v>
      </c>
      <c r="F88" s="129" t="s">
        <v>239</v>
      </c>
    </row>
    <row r="89" spans="1:6">
      <c r="A89" s="168" t="s">
        <v>328</v>
      </c>
      <c r="B89" s="130" t="s">
        <v>198</v>
      </c>
      <c r="C89" s="127">
        <v>28</v>
      </c>
      <c r="D89" s="127">
        <v>19</v>
      </c>
      <c r="E89" s="127">
        <v>32</v>
      </c>
      <c r="F89" s="133">
        <f>SUM(C89:E89)</f>
        <v>79</v>
      </c>
    </row>
    <row r="90" spans="1:6">
      <c r="A90" s="168"/>
      <c r="B90" s="130" t="s">
        <v>199</v>
      </c>
      <c r="C90" s="127">
        <v>14</v>
      </c>
      <c r="D90" s="127">
        <v>16</v>
      </c>
      <c r="E90" s="127">
        <v>16</v>
      </c>
      <c r="F90" s="133">
        <f t="shared" ref="F90:F124" si="16">SUM(C90:E90)</f>
        <v>46</v>
      </c>
    </row>
    <row r="91" spans="1:6">
      <c r="A91" s="168"/>
      <c r="B91" s="130" t="s">
        <v>200</v>
      </c>
      <c r="C91" s="127">
        <v>3</v>
      </c>
      <c r="D91" s="127">
        <v>4</v>
      </c>
      <c r="E91" s="127">
        <v>2</v>
      </c>
      <c r="F91" s="133">
        <f t="shared" si="16"/>
        <v>9</v>
      </c>
    </row>
    <row r="92" spans="1:6">
      <c r="A92" s="168"/>
      <c r="B92" s="130" t="s">
        <v>201</v>
      </c>
      <c r="C92" s="127">
        <v>5</v>
      </c>
      <c r="D92" s="127">
        <v>2</v>
      </c>
      <c r="E92" s="127">
        <v>2</v>
      </c>
      <c r="F92" s="133">
        <f t="shared" si="16"/>
        <v>9</v>
      </c>
    </row>
    <row r="93" spans="1:6">
      <c r="A93" s="168"/>
      <c r="B93" s="130" t="s">
        <v>202</v>
      </c>
      <c r="C93" s="127">
        <v>1</v>
      </c>
      <c r="D93" s="127">
        <v>1</v>
      </c>
      <c r="E93" s="127">
        <v>1</v>
      </c>
      <c r="F93" s="133">
        <f t="shared" si="16"/>
        <v>3</v>
      </c>
    </row>
    <row r="94" spans="1:6">
      <c r="A94" s="168"/>
      <c r="B94" s="130" t="s">
        <v>206</v>
      </c>
      <c r="C94" s="127">
        <v>1</v>
      </c>
      <c r="D94" s="127">
        <v>1</v>
      </c>
      <c r="E94" s="127">
        <v>1</v>
      </c>
      <c r="F94" s="133">
        <f t="shared" si="16"/>
        <v>3</v>
      </c>
    </row>
    <row r="95" spans="1:6">
      <c r="A95" s="173" t="s">
        <v>235</v>
      </c>
      <c r="B95" s="130" t="s">
        <v>203</v>
      </c>
      <c r="C95" s="127">
        <v>0</v>
      </c>
      <c r="D95" s="127">
        <v>0</v>
      </c>
      <c r="E95" s="127">
        <v>0</v>
      </c>
      <c r="F95" s="133">
        <f t="shared" si="16"/>
        <v>0</v>
      </c>
    </row>
    <row r="96" spans="1:6">
      <c r="A96" s="174"/>
      <c r="B96" s="130" t="s">
        <v>204</v>
      </c>
      <c r="C96" s="127">
        <v>0</v>
      </c>
      <c r="D96" s="127">
        <v>0</v>
      </c>
      <c r="E96" s="127">
        <v>0</v>
      </c>
      <c r="F96" s="133">
        <f t="shared" si="16"/>
        <v>0</v>
      </c>
    </row>
    <row r="97" spans="1:6">
      <c r="A97" s="174"/>
      <c r="B97" s="130" t="s">
        <v>205</v>
      </c>
      <c r="C97" s="127">
        <v>0</v>
      </c>
      <c r="D97" s="127">
        <v>0</v>
      </c>
      <c r="E97" s="127">
        <v>0</v>
      </c>
      <c r="F97" s="133">
        <f t="shared" si="16"/>
        <v>0</v>
      </c>
    </row>
    <row r="98" spans="1:6">
      <c r="A98" s="174"/>
      <c r="B98" s="130" t="s">
        <v>207</v>
      </c>
      <c r="C98" s="127">
        <v>0</v>
      </c>
      <c r="D98" s="127">
        <v>0</v>
      </c>
      <c r="E98" s="127">
        <v>0</v>
      </c>
      <c r="F98" s="133">
        <f t="shared" si="16"/>
        <v>0</v>
      </c>
    </row>
    <row r="99" spans="1:6">
      <c r="A99" s="174"/>
      <c r="B99" s="130" t="s">
        <v>208</v>
      </c>
      <c r="C99" s="127">
        <v>0</v>
      </c>
      <c r="D99" s="127">
        <v>0</v>
      </c>
      <c r="E99" s="127">
        <v>0</v>
      </c>
      <c r="F99" s="133">
        <f t="shared" si="16"/>
        <v>0</v>
      </c>
    </row>
    <row r="100" spans="1:6">
      <c r="A100" s="174"/>
      <c r="B100" s="130" t="s">
        <v>209</v>
      </c>
      <c r="C100" s="127">
        <v>0</v>
      </c>
      <c r="D100" s="127">
        <v>0</v>
      </c>
      <c r="E100" s="127">
        <v>0</v>
      </c>
      <c r="F100" s="133">
        <f t="shared" si="16"/>
        <v>0</v>
      </c>
    </row>
    <row r="101" spans="1:6">
      <c r="A101" s="174"/>
      <c r="B101" s="130" t="s">
        <v>210</v>
      </c>
      <c r="C101" s="127">
        <v>0</v>
      </c>
      <c r="D101" s="127">
        <v>0</v>
      </c>
      <c r="E101" s="127">
        <v>0</v>
      </c>
      <c r="F101" s="133">
        <f t="shared" si="16"/>
        <v>0</v>
      </c>
    </row>
    <row r="102" spans="1:6">
      <c r="A102" s="174"/>
      <c r="B102" s="130" t="s">
        <v>211</v>
      </c>
      <c r="C102" s="127">
        <v>0</v>
      </c>
      <c r="D102" s="127">
        <v>0</v>
      </c>
      <c r="E102" s="127">
        <v>0</v>
      </c>
      <c r="F102" s="133">
        <f t="shared" si="16"/>
        <v>0</v>
      </c>
    </row>
    <row r="103" spans="1:6">
      <c r="A103" s="174"/>
      <c r="B103" s="130" t="s">
        <v>212</v>
      </c>
      <c r="C103" s="127">
        <v>0</v>
      </c>
      <c r="D103" s="127">
        <v>0</v>
      </c>
      <c r="E103" s="127">
        <v>0</v>
      </c>
      <c r="F103" s="133">
        <f t="shared" si="16"/>
        <v>0</v>
      </c>
    </row>
    <row r="104" spans="1:6">
      <c r="A104" s="174"/>
      <c r="B104" s="130" t="s">
        <v>213</v>
      </c>
      <c r="C104" s="127">
        <v>0</v>
      </c>
      <c r="D104" s="127">
        <v>0</v>
      </c>
      <c r="E104" s="127">
        <v>0</v>
      </c>
      <c r="F104" s="133">
        <f t="shared" si="16"/>
        <v>0</v>
      </c>
    </row>
    <row r="105" spans="1:6">
      <c r="A105" s="174"/>
      <c r="B105" s="130" t="s">
        <v>214</v>
      </c>
      <c r="C105" s="127">
        <v>0</v>
      </c>
      <c r="D105" s="127">
        <v>0</v>
      </c>
      <c r="E105" s="127">
        <v>0</v>
      </c>
      <c r="F105" s="133">
        <f t="shared" si="16"/>
        <v>0</v>
      </c>
    </row>
    <row r="106" spans="1:6">
      <c r="A106" s="174"/>
      <c r="B106" s="130" t="s">
        <v>215</v>
      </c>
      <c r="C106" s="127">
        <v>0</v>
      </c>
      <c r="D106" s="127">
        <v>0</v>
      </c>
      <c r="E106" s="127">
        <v>0</v>
      </c>
      <c r="F106" s="133">
        <f t="shared" si="16"/>
        <v>0</v>
      </c>
    </row>
    <row r="107" spans="1:6">
      <c r="A107" s="174"/>
      <c r="B107" s="130" t="s">
        <v>216</v>
      </c>
      <c r="C107" s="127">
        <v>0</v>
      </c>
      <c r="D107" s="127">
        <v>0</v>
      </c>
      <c r="E107" s="127">
        <v>0</v>
      </c>
      <c r="F107" s="133">
        <f t="shared" si="16"/>
        <v>0</v>
      </c>
    </row>
    <row r="108" spans="1:6">
      <c r="A108" s="174"/>
      <c r="B108" s="130" t="s">
        <v>217</v>
      </c>
      <c r="C108" s="127">
        <v>0</v>
      </c>
      <c r="D108" s="127">
        <v>0</v>
      </c>
      <c r="E108" s="127">
        <v>0</v>
      </c>
      <c r="F108" s="133">
        <f t="shared" si="16"/>
        <v>0</v>
      </c>
    </row>
    <row r="109" spans="1:6">
      <c r="A109" s="174"/>
      <c r="B109" s="130" t="s">
        <v>218</v>
      </c>
      <c r="C109" s="127">
        <v>0</v>
      </c>
      <c r="D109" s="127">
        <v>0</v>
      </c>
      <c r="E109" s="127">
        <v>0</v>
      </c>
      <c r="F109" s="133">
        <f t="shared" si="16"/>
        <v>0</v>
      </c>
    </row>
    <row r="110" spans="1:6">
      <c r="A110" s="174"/>
      <c r="B110" s="130" t="s">
        <v>219</v>
      </c>
      <c r="C110" s="127">
        <v>0</v>
      </c>
      <c r="D110" s="127">
        <v>0</v>
      </c>
      <c r="E110" s="127">
        <v>0</v>
      </c>
      <c r="F110" s="133">
        <f t="shared" si="16"/>
        <v>0</v>
      </c>
    </row>
    <row r="111" spans="1:6">
      <c r="A111" s="174"/>
      <c r="B111" s="130" t="s">
        <v>220</v>
      </c>
      <c r="C111" s="127">
        <v>0</v>
      </c>
      <c r="D111" s="127">
        <v>0</v>
      </c>
      <c r="E111" s="127">
        <v>0</v>
      </c>
      <c r="F111" s="133">
        <f t="shared" si="16"/>
        <v>0</v>
      </c>
    </row>
    <row r="112" spans="1:6">
      <c r="A112" s="174"/>
      <c r="B112" s="130" t="s">
        <v>221</v>
      </c>
      <c r="C112" s="127">
        <v>0</v>
      </c>
      <c r="D112" s="127">
        <v>0</v>
      </c>
      <c r="E112" s="127">
        <v>0</v>
      </c>
      <c r="F112" s="133">
        <f t="shared" si="16"/>
        <v>0</v>
      </c>
    </row>
    <row r="113" spans="1:6">
      <c r="A113" s="174"/>
      <c r="B113" s="130" t="s">
        <v>222</v>
      </c>
      <c r="C113" s="127">
        <v>0</v>
      </c>
      <c r="D113" s="127">
        <v>0</v>
      </c>
      <c r="E113" s="127">
        <v>0</v>
      </c>
      <c r="F113" s="133">
        <f t="shared" si="16"/>
        <v>0</v>
      </c>
    </row>
    <row r="114" spans="1:6">
      <c r="A114" s="174"/>
      <c r="B114" s="130" t="s">
        <v>223</v>
      </c>
      <c r="C114" s="127">
        <v>0</v>
      </c>
      <c r="D114" s="127">
        <v>0</v>
      </c>
      <c r="E114" s="127">
        <v>0</v>
      </c>
      <c r="F114" s="133">
        <f t="shared" si="16"/>
        <v>0</v>
      </c>
    </row>
    <row r="115" spans="1:6">
      <c r="A115" s="174"/>
      <c r="B115" s="130" t="s">
        <v>224</v>
      </c>
      <c r="C115" s="127">
        <v>0</v>
      </c>
      <c r="D115" s="127">
        <v>0</v>
      </c>
      <c r="E115" s="127">
        <v>0</v>
      </c>
      <c r="F115" s="133">
        <f t="shared" si="16"/>
        <v>0</v>
      </c>
    </row>
    <row r="116" spans="1:6">
      <c r="A116" s="174"/>
      <c r="B116" s="130" t="s">
        <v>225</v>
      </c>
      <c r="C116" s="127">
        <v>0</v>
      </c>
      <c r="D116" s="127">
        <v>0</v>
      </c>
      <c r="E116" s="127">
        <v>0</v>
      </c>
      <c r="F116" s="133">
        <f t="shared" si="16"/>
        <v>0</v>
      </c>
    </row>
    <row r="117" spans="1:6">
      <c r="A117" s="174"/>
      <c r="B117" s="130" t="s">
        <v>226</v>
      </c>
      <c r="C117" s="127">
        <v>0</v>
      </c>
      <c r="D117" s="127">
        <v>0</v>
      </c>
      <c r="E117" s="127">
        <v>0</v>
      </c>
      <c r="F117" s="133">
        <f t="shared" si="16"/>
        <v>0</v>
      </c>
    </row>
    <row r="118" spans="1:6">
      <c r="A118" s="174"/>
      <c r="B118" s="130" t="s">
        <v>227</v>
      </c>
      <c r="C118" s="127">
        <v>0</v>
      </c>
      <c r="D118" s="127">
        <v>0</v>
      </c>
      <c r="E118" s="127">
        <v>0</v>
      </c>
      <c r="F118" s="133">
        <f t="shared" si="16"/>
        <v>0</v>
      </c>
    </row>
    <row r="119" spans="1:6">
      <c r="A119" s="174"/>
      <c r="B119" s="130" t="s">
        <v>228</v>
      </c>
      <c r="C119" s="127">
        <v>0</v>
      </c>
      <c r="D119" s="127">
        <v>0</v>
      </c>
      <c r="E119" s="127">
        <v>0</v>
      </c>
      <c r="F119" s="133">
        <f t="shared" si="16"/>
        <v>0</v>
      </c>
    </row>
    <row r="120" spans="1:6">
      <c r="A120" s="174"/>
      <c r="B120" s="130" t="s">
        <v>229</v>
      </c>
      <c r="C120" s="127">
        <v>0</v>
      </c>
      <c r="D120" s="127">
        <v>0</v>
      </c>
      <c r="E120" s="127">
        <v>0</v>
      </c>
      <c r="F120" s="133">
        <f t="shared" si="16"/>
        <v>0</v>
      </c>
    </row>
    <row r="121" spans="1:6">
      <c r="A121" s="174"/>
      <c r="B121" s="130" t="s">
        <v>230</v>
      </c>
      <c r="C121" s="127">
        <v>0</v>
      </c>
      <c r="D121" s="127">
        <v>0</v>
      </c>
      <c r="E121" s="127">
        <v>0</v>
      </c>
      <c r="F121" s="133">
        <f t="shared" si="16"/>
        <v>0</v>
      </c>
    </row>
    <row r="122" spans="1:6">
      <c r="A122" s="174"/>
      <c r="B122" s="130" t="s">
        <v>231</v>
      </c>
      <c r="C122" s="127">
        <v>0</v>
      </c>
      <c r="D122" s="127">
        <v>0</v>
      </c>
      <c r="E122" s="127">
        <v>0</v>
      </c>
      <c r="F122" s="133">
        <f t="shared" si="16"/>
        <v>0</v>
      </c>
    </row>
    <row r="123" spans="1:6">
      <c r="A123" s="175"/>
      <c r="B123" s="131" t="s">
        <v>232</v>
      </c>
      <c r="C123" s="131">
        <v>0</v>
      </c>
      <c r="D123" s="131">
        <v>0</v>
      </c>
      <c r="E123" s="131">
        <v>0</v>
      </c>
      <c r="F123" s="133">
        <f t="shared" si="16"/>
        <v>0</v>
      </c>
    </row>
    <row r="124" spans="1:6">
      <c r="B124" s="127" t="s">
        <v>233</v>
      </c>
      <c r="C124" s="127">
        <f>SUM(C89:C123)</f>
        <v>52</v>
      </c>
      <c r="D124" s="127">
        <f t="shared" ref="D124:E124" si="17">SUM(D89:D123)</f>
        <v>43</v>
      </c>
      <c r="E124" s="127">
        <f t="shared" si="17"/>
        <v>54</v>
      </c>
      <c r="F124" s="133">
        <f t="shared" si="16"/>
        <v>149</v>
      </c>
    </row>
    <row r="125" spans="1:6">
      <c r="B125" s="136"/>
      <c r="C125" s="136"/>
      <c r="D125" s="136"/>
      <c r="E125" s="136"/>
      <c r="F125" s="137"/>
    </row>
    <row r="126" spans="1:6">
      <c r="B126" s="136"/>
      <c r="C126" s="136"/>
      <c r="D126" s="136"/>
      <c r="E126" s="136"/>
      <c r="F126" s="137"/>
    </row>
    <row r="127" spans="1:6">
      <c r="B127" s="177" t="s">
        <v>270</v>
      </c>
      <c r="C127" s="178"/>
      <c r="D127" s="178"/>
      <c r="E127" s="178"/>
      <c r="F127" s="179"/>
    </row>
    <row r="128" spans="1:6">
      <c r="B128" s="126"/>
      <c r="C128" s="14" t="s">
        <v>236</v>
      </c>
      <c r="D128" s="14" t="s">
        <v>237</v>
      </c>
      <c r="E128" s="129" t="s">
        <v>238</v>
      </c>
      <c r="F128" s="129" t="s">
        <v>239</v>
      </c>
    </row>
    <row r="129" spans="2:6">
      <c r="B129" s="134" t="s">
        <v>250</v>
      </c>
      <c r="C129" s="127">
        <v>23</v>
      </c>
      <c r="D129" s="127">
        <v>14</v>
      </c>
      <c r="E129" s="127">
        <v>25</v>
      </c>
      <c r="F129" s="127">
        <f t="shared" ref="F129:F157" si="18">SUM(C129:E129)</f>
        <v>62</v>
      </c>
    </row>
    <row r="130" spans="2:6">
      <c r="B130" s="134" t="s">
        <v>248</v>
      </c>
      <c r="C130" s="127">
        <v>13</v>
      </c>
      <c r="D130" s="127">
        <v>10</v>
      </c>
      <c r="E130" s="127">
        <v>15</v>
      </c>
      <c r="F130" s="127">
        <f t="shared" si="18"/>
        <v>38</v>
      </c>
    </row>
    <row r="131" spans="2:6">
      <c r="B131" s="134" t="s">
        <v>242</v>
      </c>
      <c r="C131" s="127">
        <v>5</v>
      </c>
      <c r="D131" s="127">
        <v>3</v>
      </c>
      <c r="E131" s="127">
        <v>2</v>
      </c>
      <c r="F131" s="127">
        <f t="shared" si="18"/>
        <v>10</v>
      </c>
    </row>
    <row r="132" spans="2:6">
      <c r="B132" s="134" t="s">
        <v>245</v>
      </c>
      <c r="C132" s="127">
        <v>1</v>
      </c>
      <c r="D132" s="127">
        <v>0</v>
      </c>
      <c r="E132" s="127">
        <v>0</v>
      </c>
      <c r="F132" s="127">
        <f t="shared" si="18"/>
        <v>1</v>
      </c>
    </row>
    <row r="133" spans="2:6">
      <c r="B133" s="134" t="s">
        <v>262</v>
      </c>
      <c r="C133" s="127">
        <v>0</v>
      </c>
      <c r="D133" s="127">
        <v>0</v>
      </c>
      <c r="E133" s="127">
        <v>0</v>
      </c>
      <c r="F133" s="127">
        <f t="shared" si="18"/>
        <v>0</v>
      </c>
    </row>
    <row r="134" spans="2:6">
      <c r="B134" s="134" t="s">
        <v>241</v>
      </c>
      <c r="C134" s="127">
        <v>2</v>
      </c>
      <c r="D134" s="127">
        <v>0</v>
      </c>
      <c r="E134" s="127">
        <v>1</v>
      </c>
      <c r="F134" s="127">
        <f t="shared" si="18"/>
        <v>3</v>
      </c>
    </row>
    <row r="135" spans="2:6">
      <c r="B135" s="134" t="s">
        <v>252</v>
      </c>
      <c r="C135" s="127">
        <v>4</v>
      </c>
      <c r="D135" s="127">
        <v>12</v>
      </c>
      <c r="E135" s="127">
        <v>6</v>
      </c>
      <c r="F135" s="127">
        <f t="shared" si="18"/>
        <v>22</v>
      </c>
    </row>
    <row r="136" spans="2:6">
      <c r="B136" s="134" t="s">
        <v>257</v>
      </c>
      <c r="C136" s="127">
        <v>0</v>
      </c>
      <c r="D136" s="127">
        <v>1</v>
      </c>
      <c r="E136" s="127">
        <v>0</v>
      </c>
      <c r="F136" s="127">
        <f t="shared" si="18"/>
        <v>1</v>
      </c>
    </row>
    <row r="137" spans="2:6">
      <c r="B137" s="134" t="s">
        <v>246</v>
      </c>
      <c r="C137" s="127">
        <v>0</v>
      </c>
      <c r="D137" s="127">
        <v>0</v>
      </c>
      <c r="E137" s="127">
        <v>1</v>
      </c>
      <c r="F137" s="127">
        <f t="shared" si="18"/>
        <v>1</v>
      </c>
    </row>
    <row r="138" spans="2:6">
      <c r="B138" s="134" t="s">
        <v>254</v>
      </c>
      <c r="C138" s="127">
        <v>0</v>
      </c>
      <c r="D138" s="127">
        <v>0</v>
      </c>
      <c r="E138" s="127">
        <v>0</v>
      </c>
      <c r="F138" s="127">
        <f t="shared" si="18"/>
        <v>0</v>
      </c>
    </row>
    <row r="139" spans="2:6">
      <c r="B139" s="134" t="s">
        <v>258</v>
      </c>
      <c r="C139" s="127">
        <v>1</v>
      </c>
      <c r="D139" s="127">
        <v>0</v>
      </c>
      <c r="E139" s="127">
        <v>1</v>
      </c>
      <c r="F139" s="127">
        <f t="shared" si="18"/>
        <v>2</v>
      </c>
    </row>
    <row r="140" spans="2:6">
      <c r="B140" s="134" t="s">
        <v>244</v>
      </c>
      <c r="C140" s="127">
        <v>0</v>
      </c>
      <c r="D140" s="127">
        <v>0</v>
      </c>
      <c r="E140" s="127">
        <v>0</v>
      </c>
      <c r="F140" s="127">
        <f t="shared" si="18"/>
        <v>0</v>
      </c>
    </row>
    <row r="141" spans="2:6">
      <c r="B141" s="134" t="s">
        <v>247</v>
      </c>
      <c r="C141" s="127">
        <v>0</v>
      </c>
      <c r="D141" s="127">
        <v>1</v>
      </c>
      <c r="E141" s="127">
        <v>0</v>
      </c>
      <c r="F141" s="127">
        <f t="shared" si="18"/>
        <v>1</v>
      </c>
    </row>
    <row r="142" spans="2:6">
      <c r="B142" s="134" t="s">
        <v>249</v>
      </c>
      <c r="C142" s="127">
        <v>1</v>
      </c>
      <c r="D142" s="127">
        <v>0</v>
      </c>
      <c r="E142" s="127">
        <v>1</v>
      </c>
      <c r="F142" s="127">
        <f t="shared" si="18"/>
        <v>2</v>
      </c>
    </row>
    <row r="143" spans="2:6">
      <c r="B143" s="134" t="s">
        <v>259</v>
      </c>
      <c r="C143" s="127">
        <v>1</v>
      </c>
      <c r="D143" s="127">
        <v>1</v>
      </c>
      <c r="E143" s="127">
        <v>1</v>
      </c>
      <c r="F143" s="127">
        <f t="shared" si="18"/>
        <v>3</v>
      </c>
    </row>
    <row r="144" spans="2:6">
      <c r="B144" s="134" t="s">
        <v>260</v>
      </c>
      <c r="C144" s="127">
        <v>0</v>
      </c>
      <c r="D144" s="127">
        <v>0</v>
      </c>
      <c r="E144" s="127">
        <v>0</v>
      </c>
      <c r="F144" s="127">
        <f t="shared" si="18"/>
        <v>0</v>
      </c>
    </row>
    <row r="145" spans="2:6">
      <c r="B145" s="134" t="s">
        <v>267</v>
      </c>
      <c r="C145" s="127">
        <v>1</v>
      </c>
      <c r="D145" s="127">
        <v>0</v>
      </c>
      <c r="E145" s="127">
        <v>0</v>
      </c>
      <c r="F145" s="127">
        <f t="shared" si="18"/>
        <v>1</v>
      </c>
    </row>
    <row r="146" spans="2:6">
      <c r="B146" s="134" t="s">
        <v>243</v>
      </c>
      <c r="C146" s="127">
        <v>0</v>
      </c>
      <c r="D146" s="127">
        <v>0</v>
      </c>
      <c r="E146" s="127">
        <v>0</v>
      </c>
      <c r="F146" s="127">
        <f t="shared" si="18"/>
        <v>0</v>
      </c>
    </row>
    <row r="147" spans="2:6">
      <c r="B147" s="134" t="s">
        <v>251</v>
      </c>
      <c r="C147" s="127">
        <v>0</v>
      </c>
      <c r="D147" s="127">
        <v>0</v>
      </c>
      <c r="E147" s="127">
        <v>1</v>
      </c>
      <c r="F147" s="127">
        <f t="shared" si="18"/>
        <v>1</v>
      </c>
    </row>
    <row r="148" spans="2:6">
      <c r="B148" s="134" t="s">
        <v>253</v>
      </c>
      <c r="C148" s="127">
        <v>0</v>
      </c>
      <c r="D148" s="127">
        <v>0</v>
      </c>
      <c r="E148" s="127">
        <v>0</v>
      </c>
      <c r="F148" s="127">
        <f t="shared" si="18"/>
        <v>0</v>
      </c>
    </row>
    <row r="149" spans="2:6">
      <c r="B149" s="134" t="s">
        <v>255</v>
      </c>
      <c r="C149" s="127">
        <v>0</v>
      </c>
      <c r="D149" s="127">
        <v>0</v>
      </c>
      <c r="E149" s="127">
        <v>0</v>
      </c>
      <c r="F149" s="127">
        <f t="shared" si="18"/>
        <v>0</v>
      </c>
    </row>
    <row r="150" spans="2:6">
      <c r="B150" s="134" t="s">
        <v>256</v>
      </c>
      <c r="C150" s="127">
        <v>0</v>
      </c>
      <c r="D150" s="127">
        <v>0</v>
      </c>
      <c r="E150" s="127">
        <v>0</v>
      </c>
      <c r="F150" s="127">
        <f t="shared" si="18"/>
        <v>0</v>
      </c>
    </row>
    <row r="151" spans="2:6">
      <c r="B151" s="134" t="s">
        <v>261</v>
      </c>
      <c r="C151" s="127">
        <v>0</v>
      </c>
      <c r="D151" s="127">
        <v>0</v>
      </c>
      <c r="E151" s="127">
        <v>0</v>
      </c>
      <c r="F151" s="127">
        <f t="shared" si="18"/>
        <v>0</v>
      </c>
    </row>
    <row r="152" spans="2:6">
      <c r="B152" s="134" t="s">
        <v>263</v>
      </c>
      <c r="C152" s="127">
        <v>0</v>
      </c>
      <c r="D152" s="127">
        <v>0</v>
      </c>
      <c r="E152" s="127">
        <v>0</v>
      </c>
      <c r="F152" s="127">
        <f t="shared" si="18"/>
        <v>0</v>
      </c>
    </row>
    <row r="153" spans="2:6">
      <c r="B153" s="134" t="s">
        <v>264</v>
      </c>
      <c r="C153" s="127">
        <v>0</v>
      </c>
      <c r="D153" s="127">
        <v>0</v>
      </c>
      <c r="E153" s="127">
        <v>0</v>
      </c>
      <c r="F153" s="127">
        <f t="shared" si="18"/>
        <v>0</v>
      </c>
    </row>
    <row r="154" spans="2:6">
      <c r="B154" s="134" t="s">
        <v>265</v>
      </c>
      <c r="C154" s="127">
        <v>0</v>
      </c>
      <c r="D154" s="127">
        <v>0</v>
      </c>
      <c r="E154" s="127">
        <v>0</v>
      </c>
      <c r="F154" s="127">
        <f t="shared" si="18"/>
        <v>0</v>
      </c>
    </row>
    <row r="155" spans="2:6">
      <c r="B155" s="134" t="s">
        <v>266</v>
      </c>
      <c r="C155" s="127">
        <v>0</v>
      </c>
      <c r="D155" s="127">
        <v>0</v>
      </c>
      <c r="E155" s="127">
        <v>0</v>
      </c>
      <c r="F155" s="127">
        <f t="shared" si="18"/>
        <v>0</v>
      </c>
    </row>
    <row r="156" spans="2:6">
      <c r="B156" s="135" t="s">
        <v>268</v>
      </c>
      <c r="C156" s="127">
        <v>0</v>
      </c>
      <c r="D156" s="127">
        <v>0</v>
      </c>
      <c r="E156" s="127">
        <v>0</v>
      </c>
      <c r="F156" s="127">
        <f t="shared" si="18"/>
        <v>0</v>
      </c>
    </row>
    <row r="157" spans="2:6">
      <c r="B157" s="127" t="s">
        <v>233</v>
      </c>
      <c r="C157" s="127">
        <f>SUM(C129:C156)</f>
        <v>52</v>
      </c>
      <c r="D157" s="127">
        <f t="shared" ref="D157:E157" si="19">SUM(D129:D156)</f>
        <v>42</v>
      </c>
      <c r="E157" s="127">
        <f t="shared" si="19"/>
        <v>54</v>
      </c>
      <c r="F157" s="127">
        <f t="shared" si="18"/>
        <v>148</v>
      </c>
    </row>
  </sheetData>
  <mergeCells count="7">
    <mergeCell ref="B127:F127"/>
    <mergeCell ref="A89:A94"/>
    <mergeCell ref="A95:A123"/>
    <mergeCell ref="A87:F87"/>
    <mergeCell ref="A1:F1"/>
    <mergeCell ref="A69:F69"/>
    <mergeCell ref="A79:F79"/>
  </mergeCells>
  <phoneticPr fontId="1" type="noConversion"/>
  <conditionalFormatting sqref="B104:B106 B88:B102 A87">
    <cfRule type="duplicateValues" dxfId="4" priority="5"/>
  </conditionalFormatting>
  <conditionalFormatting sqref="B123">
    <cfRule type="duplicateValues" dxfId="3" priority="4"/>
  </conditionalFormatting>
  <conditionalFormatting sqref="B103">
    <cfRule type="duplicateValues" dxfId="2" priority="3"/>
  </conditionalFormatting>
  <conditionalFormatting sqref="B107:B122">
    <cfRule type="duplicateValues" dxfId="1" priority="2"/>
  </conditionalFormatting>
  <conditionalFormatting sqref="E123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workbookViewId="0">
      <selection activeCell="H18" sqref="H18"/>
    </sheetView>
  </sheetViews>
  <sheetFormatPr defaultRowHeight="15.6"/>
  <cols>
    <col min="1" max="1" width="6.6484375" customWidth="1"/>
    <col min="2" max="2" width="17.34765625" bestFit="1" customWidth="1"/>
    <col min="3" max="3" width="10.34765625" customWidth="1"/>
    <col min="5" max="5" width="9.6484375" customWidth="1"/>
    <col min="6" max="6" width="11.19921875" customWidth="1"/>
    <col min="7" max="7" width="11.09765625" customWidth="1"/>
    <col min="8" max="8" width="14.796875" customWidth="1"/>
  </cols>
  <sheetData>
    <row r="3" spans="1:9">
      <c r="A3" s="113" t="s">
        <v>5</v>
      </c>
      <c r="B3" s="113" t="s">
        <v>0</v>
      </c>
      <c r="C3" s="113" t="s">
        <v>1</v>
      </c>
      <c r="D3" s="113" t="s">
        <v>2</v>
      </c>
      <c r="E3" s="113" t="s">
        <v>3</v>
      </c>
      <c r="F3" s="113" t="s">
        <v>4</v>
      </c>
      <c r="G3" s="113" t="s">
        <v>6</v>
      </c>
      <c r="H3" s="138" t="s">
        <v>272</v>
      </c>
    </row>
    <row r="4" spans="1:9">
      <c r="A4" s="113">
        <v>1</v>
      </c>
      <c r="B4" s="113" t="s">
        <v>7</v>
      </c>
      <c r="C4" s="113">
        <v>2012345</v>
      </c>
      <c r="D4" s="113" t="s">
        <v>10</v>
      </c>
      <c r="E4" s="113" t="s">
        <v>8</v>
      </c>
      <c r="F4" s="113" t="s">
        <v>8</v>
      </c>
      <c r="G4" s="139">
        <v>42343</v>
      </c>
      <c r="H4" s="138" t="s">
        <v>271</v>
      </c>
      <c r="I4" s="142" t="s">
        <v>273</v>
      </c>
    </row>
    <row r="5" spans="1:9">
      <c r="A5" s="113">
        <v>2</v>
      </c>
      <c r="B5" s="113" t="s">
        <v>7</v>
      </c>
      <c r="C5" s="113">
        <v>2012345</v>
      </c>
      <c r="D5" s="113" t="s">
        <v>10</v>
      </c>
      <c r="E5" s="113" t="s">
        <v>8</v>
      </c>
      <c r="F5" s="113" t="s">
        <v>9</v>
      </c>
      <c r="G5" s="139">
        <v>43034</v>
      </c>
      <c r="H5" s="140">
        <f>(G5-G4)/365</f>
        <v>1.893150684931507</v>
      </c>
      <c r="I5" s="142" t="s">
        <v>274</v>
      </c>
    </row>
    <row r="6" spans="1:9">
      <c r="A6" s="113">
        <v>3</v>
      </c>
      <c r="B6" s="113" t="s">
        <v>7</v>
      </c>
      <c r="C6" s="113">
        <v>2012345</v>
      </c>
      <c r="D6" s="113" t="s">
        <v>10</v>
      </c>
      <c r="E6" s="113" t="s">
        <v>9</v>
      </c>
      <c r="F6" s="113" t="s">
        <v>12</v>
      </c>
      <c r="G6" s="139">
        <v>43947</v>
      </c>
      <c r="H6" s="141">
        <f>(G6-G5)/365</f>
        <v>2.5013698630136987</v>
      </c>
      <c r="I6" s="142" t="s">
        <v>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7" zoomScale="85" zoomScaleNormal="85" workbookViewId="0">
      <selection activeCell="C3" sqref="C3"/>
    </sheetView>
  </sheetViews>
  <sheetFormatPr defaultRowHeight="15.6"/>
  <cols>
    <col min="1" max="1" width="28.44921875" customWidth="1"/>
    <col min="2" max="2" width="12.09765625" customWidth="1"/>
    <col min="3" max="3" width="16.8984375" customWidth="1"/>
    <col min="4" max="4" width="8.34765625" bestFit="1" customWidth="1"/>
    <col min="5" max="5" width="7.19921875" bestFit="1" customWidth="1"/>
    <col min="6" max="7" width="8.34765625" bestFit="1" customWidth="1"/>
    <col min="8" max="15" width="6.09765625" bestFit="1" customWidth="1"/>
    <col min="16" max="16" width="10.19921875" bestFit="1" customWidth="1"/>
    <col min="17" max="17" width="14" bestFit="1" customWidth="1"/>
  </cols>
  <sheetData>
    <row r="1" spans="1:17" ht="23.1">
      <c r="A1" s="189" t="s">
        <v>276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43"/>
    </row>
    <row r="2" spans="1:17" ht="7.2" customHeight="1">
      <c r="A2" s="143"/>
      <c r="B2" s="143"/>
      <c r="C2" s="143"/>
      <c r="D2" s="144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7" ht="57.6">
      <c r="A3" s="145" t="s">
        <v>277</v>
      </c>
      <c r="B3" s="145" t="s">
        <v>278</v>
      </c>
      <c r="C3" s="146" t="s">
        <v>279</v>
      </c>
      <c r="D3" s="147" t="s">
        <v>280</v>
      </c>
      <c r="E3" s="147" t="s">
        <v>281</v>
      </c>
      <c r="F3" s="147" t="s">
        <v>282</v>
      </c>
      <c r="G3" s="147" t="s">
        <v>283</v>
      </c>
      <c r="H3" s="147" t="s">
        <v>284</v>
      </c>
      <c r="I3" s="147" t="s">
        <v>285</v>
      </c>
      <c r="J3" s="147" t="s">
        <v>286</v>
      </c>
      <c r="K3" s="147" t="s">
        <v>287</v>
      </c>
      <c r="L3" s="147" t="s">
        <v>288</v>
      </c>
      <c r="M3" s="147" t="s">
        <v>289</v>
      </c>
      <c r="N3" s="147" t="s">
        <v>290</v>
      </c>
      <c r="O3" s="147" t="s">
        <v>291</v>
      </c>
      <c r="P3" s="147" t="s">
        <v>292</v>
      </c>
      <c r="Q3" s="147" t="s">
        <v>293</v>
      </c>
    </row>
    <row r="4" spans="1:17" ht="19.8">
      <c r="A4" s="148" t="s">
        <v>294</v>
      </c>
      <c r="B4" s="149" t="s">
        <v>295</v>
      </c>
      <c r="C4" s="150">
        <f>'[2]Y20''Apr A11'!D3</f>
        <v>65</v>
      </c>
      <c r="D4" s="151">
        <v>43.45</v>
      </c>
      <c r="E4" s="152">
        <v>0.41</v>
      </c>
      <c r="F4" s="152">
        <v>23.93</v>
      </c>
      <c r="G4" s="151">
        <v>60.07</v>
      </c>
      <c r="H4" s="152"/>
      <c r="I4" s="152"/>
      <c r="J4" s="152"/>
      <c r="K4" s="152"/>
      <c r="L4" s="152"/>
      <c r="M4" s="152"/>
      <c r="N4" s="152"/>
      <c r="O4" s="152"/>
      <c r="P4" s="153">
        <f>SUM(D4:O4)</f>
        <v>127.85999999999999</v>
      </c>
      <c r="Q4" s="154">
        <f t="shared" ref="Q4:Q20" si="0">AVERAGE(D4:O4)</f>
        <v>31.964999999999996</v>
      </c>
    </row>
    <row r="5" spans="1:17" ht="19.8">
      <c r="A5" s="155" t="s">
        <v>296</v>
      </c>
      <c r="B5" s="149" t="s">
        <v>297</v>
      </c>
      <c r="C5" s="150">
        <f>'[2]Y20''Apr A11'!D4</f>
        <v>57</v>
      </c>
      <c r="D5" s="151">
        <v>47.65</v>
      </c>
      <c r="E5" s="152">
        <v>0.6</v>
      </c>
      <c r="F5" s="152">
        <v>35.99</v>
      </c>
      <c r="G5" s="151">
        <v>61.66</v>
      </c>
      <c r="H5" s="152"/>
      <c r="I5" s="152"/>
      <c r="J5" s="152"/>
      <c r="K5" s="152"/>
      <c r="L5" s="152"/>
      <c r="M5" s="152"/>
      <c r="N5" s="152"/>
      <c r="O5" s="152"/>
      <c r="P5" s="153">
        <f t="shared" ref="P5:P20" si="1">SUM(D5:O5)</f>
        <v>145.9</v>
      </c>
      <c r="Q5" s="154">
        <f t="shared" si="0"/>
        <v>36.475000000000001</v>
      </c>
    </row>
    <row r="6" spans="1:17" ht="19.8">
      <c r="A6" s="155" t="s">
        <v>298</v>
      </c>
      <c r="B6" s="149" t="s">
        <v>299</v>
      </c>
      <c r="C6" s="150">
        <f>'[2]Y20''Apr A11'!D5</f>
        <v>71</v>
      </c>
      <c r="D6" s="151">
        <v>38.81</v>
      </c>
      <c r="E6" s="152">
        <v>0.21</v>
      </c>
      <c r="F6" s="152">
        <v>32.36</v>
      </c>
      <c r="G6" s="151">
        <v>58.46</v>
      </c>
      <c r="H6" s="152"/>
      <c r="I6" s="152"/>
      <c r="J6" s="152"/>
      <c r="K6" s="152"/>
      <c r="L6" s="152"/>
      <c r="M6" s="152"/>
      <c r="N6" s="152"/>
      <c r="O6" s="152"/>
      <c r="P6" s="153">
        <f t="shared" si="1"/>
        <v>129.84</v>
      </c>
      <c r="Q6" s="154">
        <f t="shared" si="0"/>
        <v>32.46</v>
      </c>
    </row>
    <row r="7" spans="1:17" ht="19.8">
      <c r="A7" s="155" t="s">
        <v>300</v>
      </c>
      <c r="B7" s="149" t="s">
        <v>301</v>
      </c>
      <c r="C7" s="150">
        <f>'[2]Y20''Apr A11'!D6</f>
        <v>60</v>
      </c>
      <c r="D7" s="151">
        <v>39.47</v>
      </c>
      <c r="E7" s="152">
        <v>0</v>
      </c>
      <c r="F7" s="152">
        <v>28.01</v>
      </c>
      <c r="G7" s="151">
        <v>54.03</v>
      </c>
      <c r="H7" s="152"/>
      <c r="I7" s="152"/>
      <c r="J7" s="152"/>
      <c r="K7" s="152"/>
      <c r="L7" s="152"/>
      <c r="M7" s="152"/>
      <c r="N7" s="152"/>
      <c r="O7" s="152"/>
      <c r="P7" s="153">
        <f t="shared" si="1"/>
        <v>121.51</v>
      </c>
      <c r="Q7" s="154">
        <f t="shared" si="0"/>
        <v>30.377500000000001</v>
      </c>
    </row>
    <row r="8" spans="1:17" ht="19.8">
      <c r="A8" s="155" t="s">
        <v>302</v>
      </c>
      <c r="B8" s="149" t="s">
        <v>303</v>
      </c>
      <c r="C8" s="150">
        <f>'[2]Y20''Apr A11'!D7</f>
        <v>31</v>
      </c>
      <c r="D8" s="151">
        <v>52.81</v>
      </c>
      <c r="E8" s="152">
        <v>2.63</v>
      </c>
      <c r="F8" s="152">
        <v>45.84</v>
      </c>
      <c r="G8" s="151">
        <v>67.97</v>
      </c>
      <c r="H8" s="152"/>
      <c r="I8" s="152"/>
      <c r="J8" s="152"/>
      <c r="K8" s="152"/>
      <c r="L8" s="152"/>
      <c r="M8" s="152"/>
      <c r="N8" s="152"/>
      <c r="O8" s="152"/>
      <c r="P8" s="153">
        <f t="shared" si="1"/>
        <v>169.25</v>
      </c>
      <c r="Q8" s="154">
        <f t="shared" si="0"/>
        <v>42.3125</v>
      </c>
    </row>
    <row r="9" spans="1:17" ht="19.8">
      <c r="A9" s="155" t="s">
        <v>304</v>
      </c>
      <c r="B9" s="149" t="s">
        <v>305</v>
      </c>
      <c r="C9" s="150">
        <f>'[2]Y20''Apr A11'!D8</f>
        <v>33</v>
      </c>
      <c r="D9" s="151">
        <v>57.79</v>
      </c>
      <c r="E9" s="152">
        <v>0</v>
      </c>
      <c r="F9" s="152">
        <v>49.18</v>
      </c>
      <c r="G9" s="151">
        <v>71.45</v>
      </c>
      <c r="H9" s="152"/>
      <c r="I9" s="152"/>
      <c r="J9" s="152"/>
      <c r="K9" s="152"/>
      <c r="L9" s="152"/>
      <c r="M9" s="152"/>
      <c r="N9" s="152"/>
      <c r="O9" s="152"/>
      <c r="P9" s="153">
        <f t="shared" si="1"/>
        <v>178.42000000000002</v>
      </c>
      <c r="Q9" s="154">
        <f t="shared" si="0"/>
        <v>44.605000000000004</v>
      </c>
    </row>
    <row r="10" spans="1:17" ht="19.8">
      <c r="A10" s="155" t="s">
        <v>306</v>
      </c>
      <c r="B10" s="149" t="s">
        <v>307</v>
      </c>
      <c r="C10" s="150">
        <f>'[2]Y20''Apr A11'!D9</f>
        <v>30</v>
      </c>
      <c r="D10" s="151">
        <v>57.83</v>
      </c>
      <c r="E10" s="152">
        <v>1.87</v>
      </c>
      <c r="F10" s="152">
        <v>51.25</v>
      </c>
      <c r="G10" s="151">
        <v>74.88</v>
      </c>
      <c r="H10" s="152"/>
      <c r="I10" s="152"/>
      <c r="J10" s="152"/>
      <c r="K10" s="152"/>
      <c r="L10" s="152"/>
      <c r="M10" s="152"/>
      <c r="N10" s="152"/>
      <c r="O10" s="152"/>
      <c r="P10" s="153">
        <f t="shared" si="1"/>
        <v>185.82999999999998</v>
      </c>
      <c r="Q10" s="154">
        <f t="shared" si="0"/>
        <v>46.457499999999996</v>
      </c>
    </row>
    <row r="11" spans="1:17" ht="19.8">
      <c r="A11" s="155" t="s">
        <v>308</v>
      </c>
      <c r="B11" s="149" t="s">
        <v>309</v>
      </c>
      <c r="C11" s="150">
        <f>'[2]Y20''Apr A11'!D10</f>
        <v>32</v>
      </c>
      <c r="D11" s="151">
        <v>62.77</v>
      </c>
      <c r="E11" s="152">
        <v>2.09</v>
      </c>
      <c r="F11" s="152">
        <v>55.22</v>
      </c>
      <c r="G11" s="151">
        <v>77.45</v>
      </c>
      <c r="H11" s="152"/>
      <c r="I11" s="152"/>
      <c r="J11" s="152"/>
      <c r="K11" s="152"/>
      <c r="L11" s="152"/>
      <c r="M11" s="152"/>
      <c r="N11" s="152"/>
      <c r="O11" s="152"/>
      <c r="P11" s="153">
        <f t="shared" si="1"/>
        <v>197.53</v>
      </c>
      <c r="Q11" s="154">
        <f t="shared" si="0"/>
        <v>49.3825</v>
      </c>
    </row>
    <row r="12" spans="1:17" ht="19.8">
      <c r="A12" s="155" t="s">
        <v>310</v>
      </c>
      <c r="B12" s="149" t="s">
        <v>311</v>
      </c>
      <c r="C12" s="150">
        <f>'[2]Y20''Apr A11'!D11</f>
        <v>31</v>
      </c>
      <c r="D12" s="151">
        <v>55.46</v>
      </c>
      <c r="E12" s="152">
        <v>2.84</v>
      </c>
      <c r="F12" s="152">
        <v>42.52</v>
      </c>
      <c r="G12" s="151">
        <v>68.709999999999994</v>
      </c>
      <c r="H12" s="152"/>
      <c r="I12" s="152"/>
      <c r="J12" s="152"/>
      <c r="K12" s="152"/>
      <c r="L12" s="152"/>
      <c r="M12" s="152"/>
      <c r="N12" s="152"/>
      <c r="O12" s="152"/>
      <c r="P12" s="153">
        <f t="shared" si="1"/>
        <v>169.52999999999997</v>
      </c>
      <c r="Q12" s="154">
        <f t="shared" si="0"/>
        <v>42.382499999999993</v>
      </c>
    </row>
    <row r="13" spans="1:17" ht="19.8">
      <c r="A13" s="155" t="s">
        <v>312</v>
      </c>
      <c r="B13" s="149" t="s">
        <v>313</v>
      </c>
      <c r="C13" s="150">
        <f>'[2]Y20''Apr A11'!D12</f>
        <v>70</v>
      </c>
      <c r="D13" s="151">
        <v>6.67</v>
      </c>
      <c r="E13" s="152">
        <v>0</v>
      </c>
      <c r="F13" s="152">
        <v>0.59</v>
      </c>
      <c r="G13" s="151">
        <v>39.369999999999997</v>
      </c>
      <c r="H13" s="152"/>
      <c r="I13" s="152"/>
      <c r="J13" s="152"/>
      <c r="K13" s="152"/>
      <c r="L13" s="152"/>
      <c r="M13" s="152"/>
      <c r="N13" s="152"/>
      <c r="O13" s="152"/>
      <c r="P13" s="153">
        <f t="shared" si="1"/>
        <v>46.629999999999995</v>
      </c>
      <c r="Q13" s="154">
        <f t="shared" si="0"/>
        <v>11.657499999999999</v>
      </c>
    </row>
    <row r="14" spans="1:17" ht="19.8">
      <c r="A14" s="155" t="s">
        <v>314</v>
      </c>
      <c r="B14" s="149" t="s">
        <v>315</v>
      </c>
      <c r="C14" s="150">
        <f>'[2]Y20''Apr A11'!D13</f>
        <v>24</v>
      </c>
      <c r="D14" s="151">
        <v>29.43</v>
      </c>
      <c r="E14" s="152">
        <v>5.41</v>
      </c>
      <c r="F14" s="152">
        <v>32.6</v>
      </c>
      <c r="G14" s="151">
        <v>40.729999999999997</v>
      </c>
      <c r="H14" s="152"/>
      <c r="I14" s="152"/>
      <c r="J14" s="152"/>
      <c r="K14" s="152"/>
      <c r="L14" s="152"/>
      <c r="M14" s="152"/>
      <c r="N14" s="152"/>
      <c r="O14" s="152"/>
      <c r="P14" s="153">
        <f t="shared" si="1"/>
        <v>108.16999999999999</v>
      </c>
      <c r="Q14" s="154">
        <f t="shared" si="0"/>
        <v>27.042499999999997</v>
      </c>
    </row>
    <row r="15" spans="1:17" ht="19.8">
      <c r="A15" s="155" t="s">
        <v>316</v>
      </c>
      <c r="B15" s="149" t="s">
        <v>317</v>
      </c>
      <c r="C15" s="150">
        <f>'[2]Y20''Apr A11'!D14</f>
        <v>29</v>
      </c>
      <c r="D15" s="151">
        <v>32.340000000000003</v>
      </c>
      <c r="E15" s="152">
        <v>1.24</v>
      </c>
      <c r="F15" s="152">
        <v>37.630000000000003</v>
      </c>
      <c r="G15" s="151">
        <v>32.159999999999997</v>
      </c>
      <c r="H15" s="152"/>
      <c r="I15" s="152"/>
      <c r="J15" s="152"/>
      <c r="K15" s="152"/>
      <c r="L15" s="152"/>
      <c r="M15" s="152"/>
      <c r="N15" s="152"/>
      <c r="O15" s="152"/>
      <c r="P15" s="153">
        <f t="shared" si="1"/>
        <v>103.37</v>
      </c>
      <c r="Q15" s="154">
        <f t="shared" si="0"/>
        <v>25.842500000000001</v>
      </c>
    </row>
    <row r="16" spans="1:17" ht="19.8">
      <c r="A16" s="155" t="s">
        <v>318</v>
      </c>
      <c r="B16" s="149" t="s">
        <v>319</v>
      </c>
      <c r="C16" s="150">
        <f>'[2]Y20''Apr A11'!D15</f>
        <v>27</v>
      </c>
      <c r="D16" s="151">
        <v>28.92</v>
      </c>
      <c r="E16" s="152">
        <v>7.11</v>
      </c>
      <c r="F16" s="152">
        <v>28.93</v>
      </c>
      <c r="G16" s="151">
        <v>30.85</v>
      </c>
      <c r="H16" s="152"/>
      <c r="I16" s="152"/>
      <c r="J16" s="152"/>
      <c r="K16" s="152"/>
      <c r="L16" s="152"/>
      <c r="M16" s="152"/>
      <c r="N16" s="152"/>
      <c r="O16" s="152"/>
      <c r="P16" s="153">
        <f t="shared" si="1"/>
        <v>95.81</v>
      </c>
      <c r="Q16" s="154">
        <f t="shared" si="0"/>
        <v>23.952500000000001</v>
      </c>
    </row>
    <row r="17" spans="1:17" ht="19.8">
      <c r="A17" s="155" t="s">
        <v>320</v>
      </c>
      <c r="B17" s="149" t="s">
        <v>321</v>
      </c>
      <c r="C17" s="150">
        <f>'[2]Y20''Apr A11'!D16</f>
        <v>29</v>
      </c>
      <c r="D17" s="151">
        <v>23.97</v>
      </c>
      <c r="E17" s="152">
        <v>0.05</v>
      </c>
      <c r="F17" s="152">
        <v>29</v>
      </c>
      <c r="G17" s="151">
        <v>32.76</v>
      </c>
      <c r="H17" s="152"/>
      <c r="I17" s="152"/>
      <c r="J17" s="152"/>
      <c r="K17" s="152"/>
      <c r="L17" s="152"/>
      <c r="M17" s="152"/>
      <c r="N17" s="152"/>
      <c r="O17" s="152"/>
      <c r="P17" s="153">
        <f t="shared" si="1"/>
        <v>85.78</v>
      </c>
      <c r="Q17" s="154">
        <f t="shared" si="0"/>
        <v>21.445</v>
      </c>
    </row>
    <row r="18" spans="1:17" ht="19.8">
      <c r="A18" s="155" t="s">
        <v>322</v>
      </c>
      <c r="B18" s="149" t="s">
        <v>323</v>
      </c>
      <c r="C18" s="150">
        <f>'[2]Y20''Apr A11'!D17</f>
        <v>51</v>
      </c>
      <c r="D18" s="151">
        <v>25.51</v>
      </c>
      <c r="E18" s="152">
        <v>3.66</v>
      </c>
      <c r="F18" s="152">
        <v>44.22</v>
      </c>
      <c r="G18" s="151">
        <v>33.18</v>
      </c>
      <c r="H18" s="152"/>
      <c r="I18" s="152"/>
      <c r="J18" s="152"/>
      <c r="K18" s="152"/>
      <c r="L18" s="152"/>
      <c r="M18" s="152"/>
      <c r="N18" s="152"/>
      <c r="O18" s="152"/>
      <c r="P18" s="153">
        <f t="shared" si="1"/>
        <v>106.57</v>
      </c>
      <c r="Q18" s="154">
        <f t="shared" si="0"/>
        <v>26.642499999999998</v>
      </c>
    </row>
    <row r="19" spans="1:17" ht="19.8">
      <c r="A19" s="155" t="s">
        <v>324</v>
      </c>
      <c r="B19" s="149" t="s">
        <v>325</v>
      </c>
      <c r="C19" s="150">
        <f>'[2]Y20''Apr A11'!D18</f>
        <v>26</v>
      </c>
      <c r="D19" s="151">
        <v>23.48</v>
      </c>
      <c r="E19" s="152">
        <v>0.54</v>
      </c>
      <c r="F19" s="152">
        <v>34.119999999999997</v>
      </c>
      <c r="G19" s="151">
        <v>38.65</v>
      </c>
      <c r="H19" s="152"/>
      <c r="I19" s="152"/>
      <c r="J19" s="152"/>
      <c r="K19" s="152"/>
      <c r="L19" s="152"/>
      <c r="M19" s="152"/>
      <c r="N19" s="152"/>
      <c r="O19" s="152"/>
      <c r="P19" s="153">
        <f t="shared" si="1"/>
        <v>96.789999999999992</v>
      </c>
      <c r="Q19" s="154">
        <f t="shared" si="0"/>
        <v>24.197499999999998</v>
      </c>
    </row>
    <row r="20" spans="1:17">
      <c r="A20" s="156" t="s">
        <v>326</v>
      </c>
      <c r="B20" s="156"/>
      <c r="C20" s="157">
        <f t="shared" ref="C20:O20" si="2">SUM(C4:C19)</f>
        <v>666</v>
      </c>
      <c r="D20" s="158">
        <f t="shared" si="2"/>
        <v>626.36</v>
      </c>
      <c r="E20" s="158">
        <f t="shared" si="2"/>
        <v>28.659999999999997</v>
      </c>
      <c r="F20" s="158">
        <f t="shared" si="2"/>
        <v>571.39</v>
      </c>
      <c r="G20" s="158">
        <f t="shared" si="2"/>
        <v>842.38</v>
      </c>
      <c r="H20" s="158">
        <f t="shared" si="2"/>
        <v>0</v>
      </c>
      <c r="I20" s="158">
        <f t="shared" si="2"/>
        <v>0</v>
      </c>
      <c r="J20" s="158">
        <f t="shared" si="2"/>
        <v>0</v>
      </c>
      <c r="K20" s="158">
        <f t="shared" si="2"/>
        <v>0</v>
      </c>
      <c r="L20" s="158">
        <f t="shared" si="2"/>
        <v>0</v>
      </c>
      <c r="M20" s="158">
        <f t="shared" si="2"/>
        <v>0</v>
      </c>
      <c r="N20" s="158">
        <f t="shared" si="2"/>
        <v>0</v>
      </c>
      <c r="O20" s="158">
        <f t="shared" si="2"/>
        <v>0</v>
      </c>
      <c r="P20" s="159">
        <f t="shared" si="1"/>
        <v>2068.79</v>
      </c>
      <c r="Q20" s="160">
        <f t="shared" si="0"/>
        <v>172.39916666666667</v>
      </c>
    </row>
    <row r="21" spans="1:17">
      <c r="A21" s="156" t="s">
        <v>327</v>
      </c>
      <c r="B21" s="156"/>
      <c r="C21" s="156"/>
      <c r="D21" s="161">
        <v>37.340000000000003</v>
      </c>
      <c r="E21" s="161">
        <v>1.33</v>
      </c>
      <c r="F21" s="161">
        <v>33.04</v>
      </c>
      <c r="G21" s="161">
        <v>52.97</v>
      </c>
      <c r="H21" s="161"/>
      <c r="I21" s="161"/>
      <c r="J21" s="161"/>
      <c r="K21" s="161"/>
      <c r="L21" s="161"/>
      <c r="M21" s="161"/>
      <c r="N21" s="161"/>
      <c r="O21" s="161"/>
      <c r="P21" s="162"/>
      <c r="Q21" s="163"/>
    </row>
  </sheetData>
  <mergeCells count="1">
    <mergeCell ref="A1:P1"/>
  </mergeCells>
  <phoneticPr fontId="1" type="noConversion"/>
  <conditionalFormatting sqref="Q4:Q19">
    <cfRule type="colorScale" priority="1">
      <colorScale>
        <cfvo type="min"/>
        <cfvo type="max"/>
        <color rgb="FF66FF66"/>
        <color rgb="FFFF33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P1</vt:lpstr>
      <vt:lpstr>P2</vt:lpstr>
      <vt:lpstr>在職</vt:lpstr>
      <vt:lpstr>離職</vt:lpstr>
      <vt:lpstr>晉升</vt:lpstr>
      <vt:lpstr>加班&amp;請假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2021-01-21T09:00:05Z</dcterms:modified>
</cp:coreProperties>
</file>