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工作表1" sheetId="1" r:id="rId1"/>
  </sheets>
  <calcPr calcId="144525"/>
</workbook>
</file>

<file path=xl/calcChain.xml><?xml version="1.0" encoding="utf-8"?>
<calcChain xmlns="http://schemas.openxmlformats.org/spreadsheetml/2006/main">
  <c r="AO539" i="1" l="1"/>
  <c r="AL539" i="1"/>
  <c r="AG539" i="1"/>
  <c r="AI539" i="1" s="1"/>
  <c r="Z539" i="1"/>
  <c r="AD539" i="1" s="1"/>
  <c r="AO538" i="1"/>
  <c r="AL538" i="1"/>
  <c r="AG538" i="1"/>
  <c r="AI538" i="1" s="1"/>
  <c r="Z538" i="1"/>
  <c r="AD538" i="1" s="1"/>
  <c r="AO537" i="1"/>
  <c r="AL537" i="1"/>
  <c r="AG537" i="1"/>
  <c r="AI537" i="1" s="1"/>
  <c r="Z537" i="1"/>
  <c r="AD537" i="1" s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2" i="1"/>
  <c r="L301" i="1"/>
  <c r="O300" i="1"/>
  <c r="L300" i="1"/>
  <c r="L299" i="1"/>
  <c r="L298" i="1"/>
  <c r="O297" i="1"/>
  <c r="L297" i="1"/>
  <c r="L296" i="1"/>
  <c r="O295" i="1"/>
  <c r="L295" i="1"/>
  <c r="O294" i="1"/>
  <c r="L294" i="1"/>
  <c r="L293" i="1"/>
  <c r="O292" i="1"/>
  <c r="L292" i="1"/>
  <c r="O291" i="1"/>
  <c r="L291" i="1"/>
  <c r="O290" i="1"/>
  <c r="L290" i="1"/>
  <c r="L289" i="1"/>
  <c r="L288" i="1"/>
  <c r="O287" i="1"/>
  <c r="L287" i="1"/>
  <c r="L286" i="1"/>
  <c r="O285" i="1"/>
  <c r="L285" i="1"/>
  <c r="O284" i="1"/>
  <c r="L284" i="1"/>
  <c r="L283" i="1"/>
  <c r="O282" i="1"/>
  <c r="L282" i="1"/>
  <c r="L281" i="1"/>
  <c r="O280" i="1"/>
  <c r="L280" i="1"/>
  <c r="O279" i="1"/>
  <c r="L279" i="1"/>
  <c r="O278" i="1"/>
  <c r="L278" i="1"/>
  <c r="O277" i="1"/>
  <c r="L277" i="1"/>
  <c r="O276" i="1"/>
  <c r="L276" i="1"/>
  <c r="O275" i="1"/>
  <c r="L275" i="1"/>
  <c r="O274" i="1"/>
  <c r="L274" i="1"/>
  <c r="O273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M538" i="1" l="1"/>
  <c r="AP538" i="1" s="1"/>
  <c r="AM537" i="1"/>
  <c r="AP537" i="1" s="1"/>
  <c r="AM539" i="1"/>
  <c r="AP539" i="1" s="1"/>
  <c r="AO536" i="1" l="1"/>
  <c r="AL536" i="1"/>
  <c r="AG536" i="1"/>
  <c r="AI536" i="1" s="1"/>
  <c r="Z536" i="1"/>
  <c r="AD536" i="1" s="1"/>
  <c r="AO535" i="1"/>
  <c r="AL535" i="1"/>
  <c r="AG535" i="1"/>
  <c r="Z535" i="1"/>
  <c r="AD535" i="1" s="1"/>
  <c r="AO534" i="1"/>
  <c r="AL534" i="1"/>
  <c r="AG534" i="1"/>
  <c r="AI534" i="1" s="1"/>
  <c r="Z534" i="1"/>
  <c r="AD534" i="1" s="1"/>
  <c r="AO533" i="1"/>
  <c r="AL533" i="1"/>
  <c r="AG533" i="1"/>
  <c r="AI533" i="1" s="1"/>
  <c r="Z533" i="1"/>
  <c r="AD533" i="1" s="1"/>
  <c r="AO532" i="1"/>
  <c r="AL532" i="1"/>
  <c r="AG532" i="1"/>
  <c r="AI532" i="1" s="1"/>
  <c r="Z532" i="1"/>
  <c r="AD532" i="1" s="1"/>
  <c r="AO531" i="1"/>
  <c r="AL531" i="1"/>
  <c r="AG531" i="1"/>
  <c r="AI531" i="1" s="1"/>
  <c r="Z531" i="1"/>
  <c r="AD531" i="1" s="1"/>
  <c r="AO530" i="1"/>
  <c r="AL530" i="1"/>
  <c r="AG530" i="1"/>
  <c r="AI530" i="1" s="1"/>
  <c r="Z530" i="1"/>
  <c r="AD530" i="1" s="1"/>
  <c r="AO529" i="1"/>
  <c r="AL529" i="1"/>
  <c r="AG529" i="1"/>
  <c r="AI529" i="1" s="1"/>
  <c r="Z529" i="1"/>
  <c r="AD529" i="1" s="1"/>
  <c r="AO528" i="1"/>
  <c r="AL528" i="1"/>
  <c r="AG528" i="1"/>
  <c r="AI528" i="1" s="1"/>
  <c r="Z528" i="1"/>
  <c r="AD528" i="1" s="1"/>
  <c r="AO527" i="1"/>
  <c r="AL527" i="1"/>
  <c r="AG527" i="1"/>
  <c r="Z527" i="1"/>
  <c r="AD527" i="1" s="1"/>
  <c r="AO526" i="1"/>
  <c r="AL526" i="1"/>
  <c r="AG526" i="1"/>
  <c r="Z526" i="1"/>
  <c r="AD526" i="1" s="1"/>
  <c r="AO525" i="1"/>
  <c r="AL525" i="1"/>
  <c r="AG525" i="1"/>
  <c r="AI525" i="1" s="1"/>
  <c r="Z525" i="1"/>
  <c r="AD525" i="1" s="1"/>
  <c r="AO524" i="1"/>
  <c r="AL524" i="1"/>
  <c r="AG524" i="1"/>
  <c r="Z524" i="1"/>
  <c r="AO523" i="1"/>
  <c r="AL523" i="1"/>
  <c r="AG523" i="1"/>
  <c r="AI523" i="1" s="1"/>
  <c r="Z523" i="1"/>
  <c r="AD523" i="1" s="1"/>
  <c r="AO522" i="1"/>
  <c r="AL522" i="1"/>
  <c r="AG522" i="1"/>
  <c r="AI522" i="1" s="1"/>
  <c r="Z522" i="1"/>
  <c r="AD522" i="1" s="1"/>
  <c r="AO521" i="1"/>
  <c r="AL521" i="1"/>
  <c r="AI521" i="1"/>
  <c r="Z521" i="1"/>
  <c r="AD521" i="1" s="1"/>
  <c r="AO520" i="1"/>
  <c r="AL520" i="1"/>
  <c r="AG520" i="1"/>
  <c r="AI520" i="1" s="1"/>
  <c r="Z520" i="1"/>
  <c r="AD520" i="1" s="1"/>
  <c r="AO519" i="1"/>
  <c r="AL519" i="1"/>
  <c r="AG519" i="1"/>
  <c r="AI519" i="1" s="1"/>
  <c r="Z519" i="1"/>
  <c r="AD519" i="1" s="1"/>
  <c r="AO518" i="1"/>
  <c r="AL518" i="1"/>
  <c r="AG518" i="1"/>
  <c r="AI518" i="1" s="1"/>
  <c r="Z518" i="1"/>
  <c r="AD518" i="1" s="1"/>
  <c r="AO517" i="1"/>
  <c r="AL517" i="1"/>
  <c r="AG517" i="1"/>
  <c r="AI517" i="1" s="1"/>
  <c r="Z517" i="1"/>
  <c r="AD517" i="1" s="1"/>
  <c r="AO516" i="1"/>
  <c r="AL516" i="1"/>
  <c r="AG516" i="1"/>
  <c r="AI516" i="1" s="1"/>
  <c r="Z516" i="1"/>
  <c r="AO515" i="1"/>
  <c r="AL515" i="1"/>
  <c r="AG515" i="1"/>
  <c r="Z515" i="1"/>
  <c r="AD515" i="1" s="1"/>
  <c r="AO514" i="1"/>
  <c r="AL514" i="1"/>
  <c r="AG514" i="1"/>
  <c r="AI514" i="1" s="1"/>
  <c r="Z514" i="1"/>
  <c r="AD514" i="1" s="1"/>
  <c r="AO513" i="1"/>
  <c r="AL513" i="1"/>
  <c r="AG513" i="1"/>
  <c r="AI513" i="1" s="1"/>
  <c r="Z513" i="1"/>
  <c r="AD513" i="1" s="1"/>
  <c r="AO512" i="1"/>
  <c r="AL512" i="1"/>
  <c r="AG512" i="1"/>
  <c r="AI512" i="1" s="1"/>
  <c r="Z512" i="1"/>
  <c r="AD512" i="1" s="1"/>
  <c r="AO511" i="1"/>
  <c r="AL511" i="1"/>
  <c r="AG511" i="1"/>
  <c r="AI511" i="1" s="1"/>
  <c r="Z511" i="1"/>
  <c r="AD511" i="1" s="1"/>
  <c r="AO510" i="1"/>
  <c r="AL510" i="1"/>
  <c r="AG510" i="1"/>
  <c r="AI510" i="1" s="1"/>
  <c r="Z510" i="1"/>
  <c r="AD510" i="1" s="1"/>
  <c r="AO509" i="1"/>
  <c r="AL509" i="1"/>
  <c r="AG509" i="1"/>
  <c r="AI509" i="1" s="1"/>
  <c r="Z509" i="1"/>
  <c r="AD509" i="1" s="1"/>
  <c r="AO508" i="1"/>
  <c r="AL508" i="1"/>
  <c r="AG508" i="1"/>
  <c r="AI508" i="1" s="1"/>
  <c r="Z508" i="1"/>
  <c r="AD508" i="1" s="1"/>
  <c r="AO507" i="1"/>
  <c r="AL507" i="1"/>
  <c r="AG507" i="1"/>
  <c r="AI507" i="1" s="1"/>
  <c r="Z507" i="1"/>
  <c r="AD507" i="1" s="1"/>
  <c r="AO506" i="1"/>
  <c r="AL506" i="1"/>
  <c r="AG506" i="1"/>
  <c r="AI506" i="1" s="1"/>
  <c r="Z506" i="1"/>
  <c r="AD506" i="1" s="1"/>
  <c r="AO505" i="1"/>
  <c r="AL505" i="1"/>
  <c r="AG505" i="1"/>
  <c r="AI505" i="1" s="1"/>
  <c r="Z505" i="1"/>
  <c r="AD505" i="1" s="1"/>
  <c r="AO504" i="1"/>
  <c r="AL504" i="1"/>
  <c r="AG504" i="1"/>
  <c r="AI504" i="1" s="1"/>
  <c r="Z504" i="1"/>
  <c r="AD504" i="1" s="1"/>
  <c r="AO503" i="1"/>
  <c r="AL503" i="1"/>
  <c r="AG503" i="1"/>
  <c r="AI503" i="1" s="1"/>
  <c r="Z503" i="1"/>
  <c r="AD503" i="1" s="1"/>
  <c r="AO502" i="1"/>
  <c r="AL502" i="1"/>
  <c r="AG502" i="1"/>
  <c r="AI502" i="1" s="1"/>
  <c r="Z502" i="1"/>
  <c r="AD502" i="1" s="1"/>
  <c r="AO501" i="1"/>
  <c r="AL501" i="1"/>
  <c r="AG501" i="1"/>
  <c r="AI501" i="1" s="1"/>
  <c r="Z501" i="1"/>
  <c r="AD501" i="1" s="1"/>
  <c r="AO500" i="1"/>
  <c r="AL500" i="1"/>
  <c r="AG500" i="1"/>
  <c r="AI500" i="1" s="1"/>
  <c r="Z500" i="1"/>
  <c r="AD500" i="1" s="1"/>
  <c r="AO499" i="1"/>
  <c r="AL499" i="1"/>
  <c r="AG499" i="1"/>
  <c r="AI499" i="1" s="1"/>
  <c r="Z499" i="1"/>
  <c r="AD499" i="1" s="1"/>
  <c r="AO498" i="1"/>
  <c r="AL498" i="1"/>
  <c r="AG498" i="1"/>
  <c r="AI498" i="1" s="1"/>
  <c r="Z498" i="1"/>
  <c r="AD498" i="1" s="1"/>
  <c r="AO497" i="1"/>
  <c r="AL497" i="1"/>
  <c r="AG497" i="1"/>
  <c r="AI497" i="1" s="1"/>
  <c r="Z497" i="1"/>
  <c r="AD497" i="1" s="1"/>
  <c r="AO496" i="1"/>
  <c r="AL496" i="1"/>
  <c r="AG496" i="1"/>
  <c r="AI496" i="1" s="1"/>
  <c r="Z496" i="1"/>
  <c r="AD496" i="1" s="1"/>
  <c r="AO495" i="1"/>
  <c r="AL495" i="1"/>
  <c r="AG495" i="1"/>
  <c r="AI495" i="1" s="1"/>
  <c r="Z495" i="1"/>
  <c r="AD495" i="1" s="1"/>
  <c r="AO494" i="1"/>
  <c r="AL494" i="1"/>
  <c r="AG494" i="1"/>
  <c r="AI494" i="1" s="1"/>
  <c r="Z494" i="1"/>
  <c r="AD494" i="1" s="1"/>
  <c r="AO493" i="1"/>
  <c r="AL493" i="1"/>
  <c r="AG493" i="1"/>
  <c r="Z493" i="1"/>
  <c r="AD493" i="1" s="1"/>
  <c r="AO492" i="1"/>
  <c r="AL492" i="1"/>
  <c r="AG492" i="1"/>
  <c r="AI492" i="1" s="1"/>
  <c r="Z492" i="1"/>
  <c r="AD492" i="1" s="1"/>
  <c r="AO491" i="1"/>
  <c r="AL491" i="1"/>
  <c r="AG491" i="1"/>
  <c r="AI491" i="1" s="1"/>
  <c r="Z491" i="1"/>
  <c r="AD491" i="1" s="1"/>
  <c r="AO490" i="1"/>
  <c r="AL490" i="1"/>
  <c r="AG490" i="1"/>
  <c r="AI490" i="1" s="1"/>
  <c r="Z490" i="1"/>
  <c r="AD490" i="1" s="1"/>
  <c r="AO489" i="1"/>
  <c r="AL489" i="1"/>
  <c r="AG489" i="1"/>
  <c r="AI489" i="1" s="1"/>
  <c r="Z489" i="1"/>
  <c r="AD489" i="1" s="1"/>
  <c r="AO488" i="1"/>
  <c r="AL488" i="1"/>
  <c r="AG488" i="1"/>
  <c r="AI488" i="1" s="1"/>
  <c r="Z488" i="1"/>
  <c r="AD488" i="1" s="1"/>
  <c r="AO487" i="1"/>
  <c r="AL487" i="1"/>
  <c r="AG487" i="1"/>
  <c r="AI487" i="1" s="1"/>
  <c r="Z487" i="1"/>
  <c r="AD487" i="1" s="1"/>
  <c r="AO486" i="1"/>
  <c r="AL486" i="1"/>
  <c r="AG486" i="1"/>
  <c r="AI486" i="1" s="1"/>
  <c r="Z486" i="1"/>
  <c r="AD486" i="1" s="1"/>
  <c r="AO485" i="1"/>
  <c r="AL485" i="1"/>
  <c r="AG485" i="1"/>
  <c r="AI485" i="1" s="1"/>
  <c r="Z485" i="1"/>
  <c r="AD485" i="1" s="1"/>
  <c r="AO484" i="1"/>
  <c r="AL484" i="1"/>
  <c r="AG484" i="1"/>
  <c r="AI484" i="1" s="1"/>
  <c r="Z484" i="1"/>
  <c r="AD484" i="1" s="1"/>
  <c r="AO483" i="1"/>
  <c r="AL483" i="1"/>
  <c r="AG483" i="1"/>
  <c r="AI483" i="1" s="1"/>
  <c r="Z483" i="1"/>
  <c r="AO482" i="1"/>
  <c r="AL482" i="1"/>
  <c r="AG482" i="1"/>
  <c r="AI482" i="1" s="1"/>
  <c r="Z482" i="1"/>
  <c r="AD482" i="1" s="1"/>
  <c r="AO481" i="1"/>
  <c r="AL481" i="1"/>
  <c r="AG481" i="1"/>
  <c r="AI481" i="1" s="1"/>
  <c r="Z481" i="1"/>
  <c r="AD481" i="1" s="1"/>
  <c r="AO480" i="1"/>
  <c r="AL480" i="1"/>
  <c r="AG480" i="1"/>
  <c r="Z480" i="1"/>
  <c r="AD480" i="1" s="1"/>
  <c r="AO479" i="1"/>
  <c r="AL479" i="1"/>
  <c r="AG479" i="1"/>
  <c r="AI479" i="1" s="1"/>
  <c r="Z479" i="1"/>
  <c r="AD479" i="1" s="1"/>
  <c r="AO478" i="1"/>
  <c r="AL478" i="1"/>
  <c r="AG478" i="1"/>
  <c r="AI478" i="1" s="1"/>
  <c r="Z478" i="1"/>
  <c r="AD478" i="1" s="1"/>
  <c r="AO477" i="1"/>
  <c r="AL477" i="1"/>
  <c r="AG477" i="1"/>
  <c r="AI477" i="1" s="1"/>
  <c r="Z477" i="1"/>
  <c r="AD477" i="1" s="1"/>
  <c r="AO476" i="1"/>
  <c r="AL476" i="1"/>
  <c r="AG476" i="1"/>
  <c r="AI476" i="1" s="1"/>
  <c r="Z476" i="1"/>
  <c r="AD476" i="1" s="1"/>
  <c r="AO475" i="1"/>
  <c r="AL475" i="1"/>
  <c r="AG475" i="1"/>
  <c r="AI475" i="1" s="1"/>
  <c r="Z475" i="1"/>
  <c r="AD475" i="1" s="1"/>
  <c r="AO474" i="1"/>
  <c r="AL474" i="1"/>
  <c r="AG474" i="1"/>
  <c r="AI474" i="1" s="1"/>
  <c r="Z474" i="1"/>
  <c r="AD474" i="1" s="1"/>
  <c r="AO473" i="1"/>
  <c r="AL473" i="1"/>
  <c r="AG473" i="1"/>
  <c r="AI473" i="1" s="1"/>
  <c r="Z473" i="1"/>
  <c r="AD473" i="1" s="1"/>
  <c r="AO472" i="1"/>
  <c r="AL472" i="1"/>
  <c r="AG472" i="1"/>
  <c r="AI472" i="1" s="1"/>
  <c r="Z472" i="1"/>
  <c r="AD472" i="1" s="1"/>
  <c r="AO471" i="1"/>
  <c r="AL471" i="1"/>
  <c r="AG471" i="1"/>
  <c r="AI471" i="1" s="1"/>
  <c r="Z471" i="1"/>
  <c r="AD471" i="1" s="1"/>
  <c r="AO470" i="1"/>
  <c r="AL470" i="1"/>
  <c r="AG470" i="1"/>
  <c r="AI470" i="1" s="1"/>
  <c r="Z470" i="1"/>
  <c r="AD470" i="1" s="1"/>
  <c r="AO469" i="1"/>
  <c r="AL469" i="1"/>
  <c r="AG469" i="1"/>
  <c r="AI469" i="1" s="1"/>
  <c r="Z469" i="1"/>
  <c r="AD469" i="1" s="1"/>
  <c r="AO468" i="1"/>
  <c r="AL468" i="1"/>
  <c r="AG468" i="1"/>
  <c r="AI468" i="1" s="1"/>
  <c r="Z468" i="1"/>
  <c r="AD468" i="1" s="1"/>
  <c r="AO467" i="1"/>
  <c r="AL467" i="1"/>
  <c r="AG467" i="1"/>
  <c r="AI467" i="1" s="1"/>
  <c r="Z467" i="1"/>
  <c r="AD467" i="1" s="1"/>
  <c r="AO466" i="1"/>
  <c r="AL466" i="1"/>
  <c r="AG466" i="1"/>
  <c r="AI466" i="1" s="1"/>
  <c r="Z466" i="1"/>
  <c r="AD466" i="1" s="1"/>
  <c r="AO465" i="1"/>
  <c r="AL465" i="1"/>
  <c r="AG465" i="1"/>
  <c r="AI465" i="1" s="1"/>
  <c r="Z465" i="1"/>
  <c r="AD465" i="1" s="1"/>
  <c r="AO464" i="1"/>
  <c r="AL464" i="1"/>
  <c r="AG464" i="1"/>
  <c r="AI464" i="1" s="1"/>
  <c r="Z464" i="1"/>
  <c r="AD464" i="1" s="1"/>
  <c r="AO463" i="1"/>
  <c r="AL463" i="1"/>
  <c r="AG463" i="1"/>
  <c r="AI463" i="1" s="1"/>
  <c r="Z463" i="1"/>
  <c r="AD463" i="1" s="1"/>
  <c r="AO462" i="1"/>
  <c r="AL462" i="1"/>
  <c r="AG462" i="1"/>
  <c r="AI462" i="1" s="1"/>
  <c r="Z462" i="1"/>
  <c r="AD462" i="1" s="1"/>
  <c r="AO461" i="1"/>
  <c r="AL461" i="1"/>
  <c r="AG461" i="1"/>
  <c r="Z461" i="1"/>
  <c r="AD461" i="1" s="1"/>
  <c r="AO460" i="1"/>
  <c r="AL460" i="1"/>
  <c r="AG460" i="1"/>
  <c r="AI460" i="1" s="1"/>
  <c r="Z460" i="1"/>
  <c r="AD460" i="1" s="1"/>
  <c r="AO459" i="1"/>
  <c r="AL459" i="1"/>
  <c r="AG459" i="1"/>
  <c r="AI459" i="1" s="1"/>
  <c r="Z459" i="1"/>
  <c r="AD459" i="1" s="1"/>
  <c r="AO458" i="1"/>
  <c r="AL458" i="1"/>
  <c r="AG458" i="1"/>
  <c r="AI458" i="1" s="1"/>
  <c r="Z458" i="1"/>
  <c r="AD458" i="1" s="1"/>
  <c r="AO457" i="1"/>
  <c r="AL457" i="1"/>
  <c r="AG457" i="1"/>
  <c r="AI457" i="1" s="1"/>
  <c r="Z457" i="1"/>
  <c r="AD457" i="1" s="1"/>
  <c r="AO456" i="1"/>
  <c r="AL456" i="1"/>
  <c r="AG456" i="1"/>
  <c r="AI456" i="1" s="1"/>
  <c r="Z456" i="1"/>
  <c r="AD456" i="1" s="1"/>
  <c r="AO455" i="1"/>
  <c r="AL455" i="1"/>
  <c r="AG455" i="1"/>
  <c r="AI455" i="1" s="1"/>
  <c r="Z455" i="1"/>
  <c r="AD455" i="1" s="1"/>
  <c r="AO454" i="1"/>
  <c r="AL454" i="1"/>
  <c r="AG454" i="1"/>
  <c r="Z454" i="1"/>
  <c r="AO453" i="1"/>
  <c r="AL453" i="1"/>
  <c r="AG453" i="1"/>
  <c r="AI453" i="1" s="1"/>
  <c r="Z453" i="1"/>
  <c r="AD453" i="1" s="1"/>
  <c r="AO452" i="1"/>
  <c r="AL452" i="1"/>
  <c r="AG452" i="1"/>
  <c r="AI452" i="1" s="1"/>
  <c r="Z452" i="1"/>
  <c r="AD452" i="1" s="1"/>
  <c r="AO451" i="1"/>
  <c r="AL451" i="1"/>
  <c r="AG451" i="1"/>
  <c r="AI451" i="1" s="1"/>
  <c r="Z451" i="1"/>
  <c r="AD451" i="1" s="1"/>
  <c r="AO450" i="1"/>
  <c r="AL450" i="1"/>
  <c r="AG450" i="1"/>
  <c r="AI450" i="1" s="1"/>
  <c r="Z450" i="1"/>
  <c r="AD450" i="1" s="1"/>
  <c r="AO449" i="1"/>
  <c r="AL449" i="1"/>
  <c r="AG449" i="1"/>
  <c r="AI449" i="1" s="1"/>
  <c r="Z449" i="1"/>
  <c r="AD449" i="1" s="1"/>
  <c r="AO448" i="1"/>
  <c r="AL448" i="1"/>
  <c r="AG448" i="1"/>
  <c r="AI448" i="1" s="1"/>
  <c r="Z448" i="1"/>
  <c r="AD448" i="1" s="1"/>
  <c r="AO447" i="1"/>
  <c r="AL447" i="1"/>
  <c r="AG447" i="1"/>
  <c r="AI447" i="1" s="1"/>
  <c r="Z447" i="1"/>
  <c r="AD447" i="1" s="1"/>
  <c r="AO446" i="1"/>
  <c r="AL446" i="1"/>
  <c r="AG446" i="1"/>
  <c r="AI446" i="1" s="1"/>
  <c r="Z446" i="1"/>
  <c r="AO445" i="1"/>
  <c r="AL445" i="1"/>
  <c r="AG445" i="1"/>
  <c r="AI445" i="1" s="1"/>
  <c r="Z445" i="1"/>
  <c r="AD445" i="1" s="1"/>
  <c r="AO444" i="1"/>
  <c r="AL444" i="1"/>
  <c r="AG444" i="1"/>
  <c r="AI444" i="1" s="1"/>
  <c r="Z444" i="1"/>
  <c r="AD444" i="1" s="1"/>
  <c r="AO443" i="1"/>
  <c r="AL443" i="1"/>
  <c r="AG443" i="1"/>
  <c r="AI443" i="1" s="1"/>
  <c r="Z443" i="1"/>
  <c r="AD443" i="1" s="1"/>
  <c r="AO442" i="1"/>
  <c r="AL442" i="1"/>
  <c r="AG442" i="1"/>
  <c r="AI442" i="1" s="1"/>
  <c r="Z442" i="1"/>
  <c r="AD442" i="1" s="1"/>
  <c r="AO441" i="1"/>
  <c r="AL441" i="1"/>
  <c r="AG441" i="1"/>
  <c r="AI441" i="1" s="1"/>
  <c r="Z441" i="1"/>
  <c r="AD441" i="1" s="1"/>
  <c r="AO440" i="1"/>
  <c r="AL440" i="1"/>
  <c r="AG440" i="1"/>
  <c r="AI440" i="1" s="1"/>
  <c r="Z440" i="1"/>
  <c r="AD440" i="1" s="1"/>
  <c r="AO439" i="1"/>
  <c r="AL439" i="1"/>
  <c r="AG439" i="1"/>
  <c r="AI439" i="1" s="1"/>
  <c r="Z439" i="1"/>
  <c r="AO438" i="1"/>
  <c r="AL438" i="1"/>
  <c r="AG438" i="1"/>
  <c r="AI438" i="1" s="1"/>
  <c r="Z438" i="1"/>
  <c r="AO437" i="1"/>
  <c r="AL437" i="1"/>
  <c r="AG437" i="1"/>
  <c r="AI437" i="1" s="1"/>
  <c r="Z437" i="1"/>
  <c r="AO436" i="1"/>
  <c r="AL436" i="1"/>
  <c r="AG436" i="1"/>
  <c r="AI436" i="1" s="1"/>
  <c r="Z436" i="1"/>
  <c r="AO435" i="1"/>
  <c r="AL435" i="1"/>
  <c r="AG435" i="1"/>
  <c r="Z435" i="1"/>
  <c r="AO434" i="1"/>
  <c r="AL434" i="1"/>
  <c r="AG434" i="1"/>
  <c r="AI434" i="1" s="1"/>
  <c r="Z434" i="1"/>
  <c r="AD434" i="1" s="1"/>
  <c r="AO433" i="1"/>
  <c r="AL433" i="1"/>
  <c r="AG433" i="1"/>
  <c r="AI433" i="1" s="1"/>
  <c r="Z433" i="1"/>
  <c r="AD433" i="1" s="1"/>
  <c r="AO432" i="1"/>
  <c r="AL432" i="1"/>
  <c r="AG432" i="1"/>
  <c r="AI432" i="1" s="1"/>
  <c r="Z432" i="1"/>
  <c r="AD432" i="1" s="1"/>
  <c r="AL431" i="1"/>
  <c r="AG431" i="1"/>
  <c r="AI431" i="1" s="1"/>
  <c r="Z431" i="1"/>
  <c r="AO430" i="1"/>
  <c r="AL430" i="1"/>
  <c r="AG430" i="1"/>
  <c r="AI430" i="1" s="1"/>
  <c r="Z430" i="1"/>
  <c r="AD430" i="1" s="1"/>
  <c r="AO429" i="1"/>
  <c r="AL429" i="1"/>
  <c r="AG429" i="1"/>
  <c r="AI429" i="1" s="1"/>
  <c r="Z429" i="1"/>
  <c r="AD429" i="1" s="1"/>
  <c r="AO428" i="1"/>
  <c r="AL428" i="1"/>
  <c r="AG428" i="1"/>
  <c r="AI428" i="1" s="1"/>
  <c r="Z428" i="1"/>
  <c r="AD428" i="1" s="1"/>
  <c r="AO427" i="1"/>
  <c r="AL427" i="1"/>
  <c r="AG427" i="1"/>
  <c r="AI427" i="1" s="1"/>
  <c r="Z427" i="1"/>
  <c r="AD427" i="1" s="1"/>
  <c r="AO426" i="1"/>
  <c r="AL426" i="1"/>
  <c r="AG426" i="1"/>
  <c r="AI426" i="1" s="1"/>
  <c r="Z426" i="1"/>
  <c r="AD426" i="1" s="1"/>
  <c r="AO425" i="1"/>
  <c r="AL425" i="1"/>
  <c r="AG425" i="1"/>
  <c r="AI425" i="1" s="1"/>
  <c r="Z425" i="1"/>
  <c r="AD425" i="1" s="1"/>
  <c r="AO424" i="1"/>
  <c r="AL424" i="1"/>
  <c r="AG424" i="1"/>
  <c r="AI424" i="1" s="1"/>
  <c r="Z424" i="1"/>
  <c r="AD424" i="1" s="1"/>
  <c r="AO423" i="1"/>
  <c r="AL423" i="1"/>
  <c r="AG423" i="1"/>
  <c r="AI423" i="1" s="1"/>
  <c r="Z423" i="1"/>
  <c r="AD423" i="1" s="1"/>
  <c r="AO422" i="1"/>
  <c r="AL422" i="1"/>
  <c r="AG422" i="1"/>
  <c r="AI422" i="1" s="1"/>
  <c r="Z422" i="1"/>
  <c r="AD422" i="1" s="1"/>
  <c r="AO421" i="1"/>
  <c r="AL421" i="1"/>
  <c r="AG421" i="1"/>
  <c r="AI421" i="1" s="1"/>
  <c r="Z421" i="1"/>
  <c r="AD421" i="1" s="1"/>
  <c r="AO420" i="1"/>
  <c r="AL420" i="1"/>
  <c r="AG420" i="1"/>
  <c r="AI420" i="1" s="1"/>
  <c r="Z420" i="1"/>
  <c r="AD420" i="1" s="1"/>
  <c r="AO419" i="1"/>
  <c r="AL419" i="1"/>
  <c r="AG419" i="1"/>
  <c r="AI419" i="1" s="1"/>
  <c r="Z419" i="1"/>
  <c r="AD419" i="1" s="1"/>
  <c r="AO418" i="1"/>
  <c r="AL418" i="1"/>
  <c r="AG418" i="1"/>
  <c r="AI418" i="1" s="1"/>
  <c r="Z418" i="1"/>
  <c r="AD418" i="1" s="1"/>
  <c r="AO417" i="1"/>
  <c r="AL417" i="1"/>
  <c r="AG417" i="1"/>
  <c r="AI417" i="1" s="1"/>
  <c r="Z417" i="1"/>
  <c r="AD417" i="1" s="1"/>
  <c r="AO416" i="1"/>
  <c r="AL416" i="1"/>
  <c r="AG416" i="1"/>
  <c r="AI416" i="1" s="1"/>
  <c r="Z416" i="1"/>
  <c r="AD416" i="1" s="1"/>
  <c r="AO415" i="1"/>
  <c r="AL415" i="1"/>
  <c r="AG415" i="1"/>
  <c r="AI415" i="1" s="1"/>
  <c r="Z415" i="1"/>
  <c r="AD415" i="1" s="1"/>
  <c r="AO414" i="1"/>
  <c r="AL414" i="1"/>
  <c r="AG414" i="1"/>
  <c r="AI414" i="1" s="1"/>
  <c r="Z414" i="1"/>
  <c r="AD414" i="1" s="1"/>
  <c r="AO413" i="1"/>
  <c r="AL413" i="1"/>
  <c r="AG413" i="1"/>
  <c r="AI413" i="1" s="1"/>
  <c r="Z413" i="1"/>
  <c r="AD413" i="1" s="1"/>
  <c r="AO412" i="1"/>
  <c r="AL412" i="1"/>
  <c r="AG412" i="1"/>
  <c r="AI412" i="1" s="1"/>
  <c r="Z412" i="1"/>
  <c r="AD412" i="1" s="1"/>
  <c r="AO411" i="1"/>
  <c r="AL411" i="1"/>
  <c r="AG411" i="1"/>
  <c r="AI411" i="1" s="1"/>
  <c r="Z411" i="1"/>
  <c r="AD411" i="1" s="1"/>
  <c r="AO410" i="1"/>
  <c r="AL410" i="1"/>
  <c r="AG410" i="1"/>
  <c r="AI410" i="1" s="1"/>
  <c r="Z410" i="1"/>
  <c r="AD410" i="1" s="1"/>
  <c r="AO409" i="1"/>
  <c r="AL409" i="1"/>
  <c r="AG409" i="1"/>
  <c r="AI409" i="1" s="1"/>
  <c r="Z409" i="1"/>
  <c r="AD409" i="1" s="1"/>
  <c r="AO408" i="1"/>
  <c r="AL408" i="1"/>
  <c r="AG408" i="1"/>
  <c r="AI408" i="1" s="1"/>
  <c r="Z408" i="1"/>
  <c r="AD408" i="1" s="1"/>
  <c r="AO407" i="1"/>
  <c r="AL407" i="1"/>
  <c r="AG407" i="1"/>
  <c r="AI407" i="1" s="1"/>
  <c r="Z407" i="1"/>
  <c r="AD407" i="1" s="1"/>
  <c r="AO406" i="1"/>
  <c r="AL406" i="1"/>
  <c r="AG406" i="1"/>
  <c r="AI406" i="1" s="1"/>
  <c r="Z406" i="1"/>
  <c r="AD406" i="1" s="1"/>
  <c r="AO405" i="1"/>
  <c r="AL405" i="1"/>
  <c r="AG405" i="1"/>
  <c r="AI405" i="1" s="1"/>
  <c r="Z405" i="1"/>
  <c r="AD405" i="1" s="1"/>
  <c r="AO404" i="1"/>
  <c r="AL404" i="1"/>
  <c r="AG404" i="1"/>
  <c r="AI404" i="1" s="1"/>
  <c r="Z404" i="1"/>
  <c r="AD404" i="1" s="1"/>
  <c r="AO403" i="1"/>
  <c r="AL403" i="1"/>
  <c r="AG403" i="1"/>
  <c r="AI403" i="1" s="1"/>
  <c r="Z403" i="1"/>
  <c r="AD403" i="1" s="1"/>
  <c r="AO402" i="1"/>
  <c r="AL402" i="1"/>
  <c r="AG402" i="1"/>
  <c r="AI402" i="1" s="1"/>
  <c r="Z402" i="1"/>
  <c r="AD402" i="1" s="1"/>
  <c r="AO401" i="1"/>
  <c r="AL401" i="1"/>
  <c r="AG401" i="1"/>
  <c r="AI401" i="1" s="1"/>
  <c r="Z401" i="1"/>
  <c r="AD401" i="1" s="1"/>
  <c r="AO400" i="1"/>
  <c r="AL400" i="1"/>
  <c r="AG400" i="1"/>
  <c r="AI400" i="1" s="1"/>
  <c r="Z400" i="1"/>
  <c r="AD400" i="1" s="1"/>
  <c r="AO399" i="1"/>
  <c r="AL399" i="1"/>
  <c r="AG399" i="1"/>
  <c r="AI399" i="1" s="1"/>
  <c r="Z399" i="1"/>
  <c r="AD399" i="1" s="1"/>
  <c r="AO398" i="1"/>
  <c r="AL398" i="1"/>
  <c r="AG398" i="1"/>
  <c r="AI398" i="1" s="1"/>
  <c r="Z398" i="1"/>
  <c r="AD398" i="1" s="1"/>
  <c r="AO397" i="1"/>
  <c r="AL397" i="1"/>
  <c r="AG397" i="1"/>
  <c r="AI397" i="1" s="1"/>
  <c r="Z397" i="1"/>
  <c r="AD397" i="1" s="1"/>
  <c r="AO396" i="1"/>
  <c r="AL396" i="1"/>
  <c r="AG396" i="1"/>
  <c r="AI396" i="1" s="1"/>
  <c r="Z396" i="1"/>
  <c r="AD396" i="1" s="1"/>
  <c r="AO395" i="1"/>
  <c r="AL395" i="1"/>
  <c r="AG395" i="1"/>
  <c r="AI395" i="1" s="1"/>
  <c r="Z395" i="1"/>
  <c r="AD395" i="1" s="1"/>
  <c r="AO394" i="1"/>
  <c r="AL394" i="1"/>
  <c r="AG394" i="1"/>
  <c r="AI394" i="1" s="1"/>
  <c r="Z394" i="1"/>
  <c r="AD394" i="1" s="1"/>
  <c r="AO393" i="1"/>
  <c r="AL393" i="1"/>
  <c r="AG393" i="1"/>
  <c r="AI393" i="1" s="1"/>
  <c r="Z393" i="1"/>
  <c r="AD393" i="1" s="1"/>
  <c r="AO392" i="1"/>
  <c r="AL392" i="1"/>
  <c r="AG392" i="1"/>
  <c r="AI392" i="1" s="1"/>
  <c r="Z392" i="1"/>
  <c r="AD392" i="1" s="1"/>
  <c r="AO391" i="1"/>
  <c r="AL391" i="1"/>
  <c r="AG391" i="1"/>
  <c r="AI391" i="1" s="1"/>
  <c r="Z391" i="1"/>
  <c r="AD391" i="1" s="1"/>
  <c r="AO390" i="1"/>
  <c r="AL390" i="1"/>
  <c r="AG390" i="1"/>
  <c r="AI390" i="1" s="1"/>
  <c r="Z390" i="1"/>
  <c r="AD390" i="1" s="1"/>
  <c r="AO389" i="1"/>
  <c r="AL389" i="1"/>
  <c r="AG389" i="1"/>
  <c r="AI389" i="1" s="1"/>
  <c r="Z389" i="1"/>
  <c r="AD389" i="1" s="1"/>
  <c r="AO388" i="1"/>
  <c r="AL388" i="1"/>
  <c r="AG388" i="1"/>
  <c r="AI388" i="1" s="1"/>
  <c r="Z388" i="1"/>
  <c r="AD388" i="1" s="1"/>
  <c r="AO387" i="1"/>
  <c r="AL387" i="1"/>
  <c r="AG387" i="1"/>
  <c r="AI387" i="1" s="1"/>
  <c r="Z387" i="1"/>
  <c r="AD387" i="1" s="1"/>
  <c r="AO386" i="1"/>
  <c r="AL386" i="1"/>
  <c r="AG386" i="1"/>
  <c r="AI386" i="1" s="1"/>
  <c r="Z386" i="1"/>
  <c r="AD386" i="1" s="1"/>
  <c r="AO385" i="1"/>
  <c r="AL385" i="1"/>
  <c r="AG385" i="1"/>
  <c r="AI385" i="1" s="1"/>
  <c r="Z385" i="1"/>
  <c r="AD385" i="1" s="1"/>
  <c r="AO384" i="1"/>
  <c r="AL384" i="1"/>
  <c r="AG384" i="1"/>
  <c r="AI384" i="1" s="1"/>
  <c r="Z384" i="1"/>
  <c r="AD384" i="1" s="1"/>
  <c r="AO383" i="1"/>
  <c r="AL383" i="1"/>
  <c r="AG383" i="1"/>
  <c r="AI383" i="1" s="1"/>
  <c r="Z383" i="1"/>
  <c r="AD383" i="1" s="1"/>
  <c r="AO382" i="1"/>
  <c r="AL382" i="1"/>
  <c r="AG382" i="1"/>
  <c r="AI382" i="1" s="1"/>
  <c r="Z382" i="1"/>
  <c r="AD382" i="1" s="1"/>
  <c r="AO381" i="1"/>
  <c r="AL381" i="1"/>
  <c r="AG381" i="1"/>
  <c r="AI381" i="1" s="1"/>
  <c r="Z381" i="1"/>
  <c r="AD381" i="1" s="1"/>
  <c r="AO380" i="1"/>
  <c r="AL380" i="1"/>
  <c r="AG380" i="1"/>
  <c r="AI380" i="1" s="1"/>
  <c r="Z380" i="1"/>
  <c r="AD380" i="1" s="1"/>
  <c r="AO379" i="1"/>
  <c r="AL379" i="1"/>
  <c r="AG379" i="1"/>
  <c r="AI379" i="1" s="1"/>
  <c r="Z379" i="1"/>
  <c r="AD379" i="1" s="1"/>
  <c r="AO378" i="1"/>
  <c r="AL378" i="1"/>
  <c r="AG378" i="1"/>
  <c r="AI378" i="1" s="1"/>
  <c r="Z378" i="1"/>
  <c r="AD378" i="1" s="1"/>
  <c r="AO377" i="1"/>
  <c r="AL377" i="1"/>
  <c r="AG377" i="1"/>
  <c r="AI377" i="1" s="1"/>
  <c r="Z377" i="1"/>
  <c r="AD377" i="1" s="1"/>
  <c r="AO376" i="1"/>
  <c r="AL376" i="1"/>
  <c r="AG376" i="1"/>
  <c r="AI376" i="1" s="1"/>
  <c r="Z376" i="1"/>
  <c r="AD376" i="1" s="1"/>
  <c r="AO375" i="1"/>
  <c r="AL375" i="1"/>
  <c r="AG375" i="1"/>
  <c r="AI375" i="1" s="1"/>
  <c r="Z375" i="1"/>
  <c r="AD375" i="1" s="1"/>
  <c r="AO374" i="1"/>
  <c r="AL374" i="1"/>
  <c r="AG374" i="1"/>
  <c r="AI374" i="1" s="1"/>
  <c r="Z374" i="1"/>
  <c r="AD374" i="1" s="1"/>
  <c r="AO373" i="1"/>
  <c r="AL373" i="1"/>
  <c r="AG373" i="1"/>
  <c r="AI373" i="1" s="1"/>
  <c r="Z373" i="1"/>
  <c r="AD373" i="1" s="1"/>
  <c r="AO372" i="1"/>
  <c r="AL372" i="1"/>
  <c r="AG372" i="1"/>
  <c r="AI372" i="1" s="1"/>
  <c r="Z372" i="1"/>
  <c r="AD372" i="1" s="1"/>
  <c r="AO371" i="1"/>
  <c r="AL371" i="1"/>
  <c r="AG371" i="1"/>
  <c r="AI371" i="1" s="1"/>
  <c r="Z371" i="1"/>
  <c r="AD371" i="1" s="1"/>
  <c r="AO370" i="1"/>
  <c r="AL370" i="1"/>
  <c r="AG370" i="1"/>
  <c r="AI370" i="1" s="1"/>
  <c r="Z370" i="1"/>
  <c r="AD370" i="1" s="1"/>
  <c r="AO369" i="1"/>
  <c r="AL369" i="1"/>
  <c r="AG369" i="1"/>
  <c r="AI369" i="1" s="1"/>
  <c r="Z369" i="1"/>
  <c r="AD369" i="1" s="1"/>
  <c r="AO368" i="1"/>
  <c r="AL368" i="1"/>
  <c r="AG368" i="1"/>
  <c r="AI368" i="1" s="1"/>
  <c r="Z368" i="1"/>
  <c r="AD368" i="1" s="1"/>
  <c r="AO367" i="1"/>
  <c r="AL367" i="1"/>
  <c r="AG367" i="1"/>
  <c r="AI367" i="1" s="1"/>
  <c r="Z367" i="1"/>
  <c r="AD367" i="1" s="1"/>
  <c r="AO366" i="1"/>
  <c r="AL366" i="1"/>
  <c r="AG366" i="1"/>
  <c r="AI366" i="1" s="1"/>
  <c r="Z366" i="1"/>
  <c r="AD366" i="1" s="1"/>
  <c r="AO365" i="1"/>
  <c r="AL365" i="1"/>
  <c r="AG365" i="1"/>
  <c r="AI365" i="1" s="1"/>
  <c r="Z365" i="1"/>
  <c r="AD365" i="1" s="1"/>
  <c r="AO364" i="1"/>
  <c r="AL364" i="1"/>
  <c r="AG364" i="1"/>
  <c r="AI364" i="1" s="1"/>
  <c r="Z364" i="1"/>
  <c r="AD364" i="1" s="1"/>
  <c r="AO363" i="1"/>
  <c r="AL363" i="1"/>
  <c r="AG363" i="1"/>
  <c r="AI363" i="1" s="1"/>
  <c r="Z363" i="1"/>
  <c r="AD363" i="1" s="1"/>
  <c r="AO362" i="1"/>
  <c r="AL362" i="1"/>
  <c r="AG362" i="1"/>
  <c r="AI362" i="1" s="1"/>
  <c r="Z362" i="1"/>
  <c r="AD362" i="1" s="1"/>
  <c r="AO361" i="1"/>
  <c r="AL361" i="1"/>
  <c r="AG361" i="1"/>
  <c r="AI361" i="1" s="1"/>
  <c r="Z361" i="1"/>
  <c r="AD361" i="1" s="1"/>
  <c r="AO360" i="1"/>
  <c r="AL360" i="1"/>
  <c r="AG360" i="1"/>
  <c r="AI360" i="1" s="1"/>
  <c r="Z360" i="1"/>
  <c r="AD360" i="1" s="1"/>
  <c r="AO359" i="1"/>
  <c r="AL359" i="1"/>
  <c r="AG359" i="1"/>
  <c r="AI359" i="1" s="1"/>
  <c r="Z359" i="1"/>
  <c r="AD359" i="1" s="1"/>
  <c r="AO358" i="1"/>
  <c r="AL358" i="1"/>
  <c r="AG358" i="1"/>
  <c r="AI358" i="1" s="1"/>
  <c r="Z358" i="1"/>
  <c r="AD358" i="1" s="1"/>
  <c r="AO357" i="1"/>
  <c r="AL357" i="1"/>
  <c r="AG357" i="1"/>
  <c r="AI357" i="1" s="1"/>
  <c r="Z357" i="1"/>
  <c r="AD357" i="1" s="1"/>
  <c r="AO356" i="1"/>
  <c r="AL356" i="1"/>
  <c r="AG356" i="1"/>
  <c r="AI356" i="1" s="1"/>
  <c r="Z356" i="1"/>
  <c r="AD356" i="1" s="1"/>
  <c r="AO355" i="1"/>
  <c r="AL355" i="1"/>
  <c r="AG355" i="1"/>
  <c r="AI355" i="1" s="1"/>
  <c r="Z355" i="1"/>
  <c r="AD355" i="1" s="1"/>
  <c r="AO354" i="1"/>
  <c r="AL354" i="1"/>
  <c r="AG354" i="1"/>
  <c r="AI354" i="1" s="1"/>
  <c r="Z354" i="1"/>
  <c r="AD354" i="1" s="1"/>
  <c r="AO353" i="1"/>
  <c r="AL353" i="1"/>
  <c r="AG353" i="1"/>
  <c r="AI353" i="1" s="1"/>
  <c r="Z353" i="1"/>
  <c r="AD353" i="1" s="1"/>
  <c r="AO352" i="1"/>
  <c r="AL352" i="1"/>
  <c r="AG352" i="1"/>
  <c r="AI352" i="1" s="1"/>
  <c r="Z352" i="1"/>
  <c r="AD352" i="1" s="1"/>
  <c r="AO351" i="1"/>
  <c r="AL351" i="1"/>
  <c r="AG351" i="1"/>
  <c r="AI351" i="1" s="1"/>
  <c r="Z351" i="1"/>
  <c r="AD351" i="1" s="1"/>
  <c r="AO350" i="1"/>
  <c r="AL350" i="1"/>
  <c r="AG350" i="1"/>
  <c r="AI350" i="1" s="1"/>
  <c r="Z350" i="1"/>
  <c r="AD350" i="1" s="1"/>
  <c r="AO349" i="1"/>
  <c r="AL349" i="1"/>
  <c r="AG349" i="1"/>
  <c r="AI349" i="1" s="1"/>
  <c r="Z349" i="1"/>
  <c r="AD349" i="1" s="1"/>
  <c r="AO348" i="1"/>
  <c r="AL348" i="1"/>
  <c r="AG348" i="1"/>
  <c r="Z348" i="1"/>
  <c r="AD348" i="1" s="1"/>
  <c r="AO347" i="1"/>
  <c r="AL347" i="1"/>
  <c r="AG347" i="1"/>
  <c r="AI347" i="1" s="1"/>
  <c r="Z347" i="1"/>
  <c r="AD347" i="1" s="1"/>
  <c r="AO346" i="1"/>
  <c r="AL346" i="1"/>
  <c r="AG346" i="1"/>
  <c r="AI346" i="1" s="1"/>
  <c r="Z346" i="1"/>
  <c r="AD346" i="1" s="1"/>
  <c r="AO345" i="1"/>
  <c r="AL345" i="1"/>
  <c r="AG345" i="1"/>
  <c r="AI345" i="1" s="1"/>
  <c r="Z345" i="1"/>
  <c r="AD345" i="1" s="1"/>
  <c r="AO344" i="1"/>
  <c r="AL344" i="1"/>
  <c r="AG344" i="1"/>
  <c r="AI344" i="1" s="1"/>
  <c r="Z344" i="1"/>
  <c r="AD344" i="1" s="1"/>
  <c r="AO343" i="1"/>
  <c r="AL343" i="1"/>
  <c r="AG343" i="1"/>
  <c r="AI343" i="1" s="1"/>
  <c r="Z343" i="1"/>
  <c r="AD343" i="1" s="1"/>
  <c r="AO342" i="1"/>
  <c r="AL342" i="1"/>
  <c r="AG342" i="1"/>
  <c r="AI342" i="1" s="1"/>
  <c r="Z342" i="1"/>
  <c r="AD342" i="1" s="1"/>
  <c r="AO341" i="1"/>
  <c r="AL341" i="1"/>
  <c r="AG341" i="1"/>
  <c r="AI341" i="1" s="1"/>
  <c r="Z341" i="1"/>
  <c r="AD341" i="1" s="1"/>
  <c r="AO340" i="1"/>
  <c r="AL340" i="1"/>
  <c r="AG340" i="1"/>
  <c r="AI340" i="1" s="1"/>
  <c r="Z340" i="1"/>
  <c r="AD340" i="1" s="1"/>
  <c r="AO339" i="1"/>
  <c r="AL339" i="1"/>
  <c r="AG339" i="1"/>
  <c r="AI339" i="1" s="1"/>
  <c r="Z339" i="1"/>
  <c r="AD339" i="1" s="1"/>
  <c r="AO338" i="1"/>
  <c r="AL338" i="1"/>
  <c r="AG338" i="1"/>
  <c r="AI338" i="1" s="1"/>
  <c r="Z338" i="1"/>
  <c r="AD338" i="1" s="1"/>
  <c r="AO337" i="1"/>
  <c r="AL337" i="1"/>
  <c r="AG337" i="1"/>
  <c r="AI337" i="1" s="1"/>
  <c r="Z337" i="1"/>
  <c r="AD337" i="1" s="1"/>
  <c r="AO336" i="1"/>
  <c r="AL336" i="1"/>
  <c r="AG336" i="1"/>
  <c r="AI336" i="1" s="1"/>
  <c r="Z336" i="1"/>
  <c r="AD336" i="1" s="1"/>
  <c r="AO335" i="1"/>
  <c r="AL335" i="1"/>
  <c r="AG335" i="1"/>
  <c r="AI335" i="1" s="1"/>
  <c r="Z335" i="1"/>
  <c r="AD335" i="1" s="1"/>
  <c r="AO334" i="1"/>
  <c r="AL334" i="1"/>
  <c r="AG334" i="1"/>
  <c r="AI334" i="1" s="1"/>
  <c r="Z334" i="1"/>
  <c r="AD334" i="1" s="1"/>
  <c r="AO333" i="1"/>
  <c r="AL333" i="1"/>
  <c r="AG333" i="1"/>
  <c r="AI333" i="1" s="1"/>
  <c r="Z333" i="1"/>
  <c r="AD333" i="1" s="1"/>
  <c r="AO332" i="1"/>
  <c r="AL332" i="1"/>
  <c r="AG332" i="1"/>
  <c r="AI332" i="1" s="1"/>
  <c r="Z332" i="1"/>
  <c r="AD332" i="1" s="1"/>
  <c r="AO331" i="1"/>
  <c r="AL331" i="1"/>
  <c r="AG331" i="1"/>
  <c r="AI331" i="1" s="1"/>
  <c r="Z331" i="1"/>
  <c r="AD331" i="1" s="1"/>
  <c r="AO330" i="1"/>
  <c r="AL330" i="1"/>
  <c r="AG330" i="1"/>
  <c r="AI330" i="1" s="1"/>
  <c r="Z330" i="1"/>
  <c r="AD330" i="1" s="1"/>
  <c r="AO329" i="1"/>
  <c r="AL329" i="1"/>
  <c r="AG329" i="1"/>
  <c r="AI329" i="1" s="1"/>
  <c r="Z329" i="1"/>
  <c r="AD329" i="1" s="1"/>
  <c r="AO328" i="1"/>
  <c r="AL328" i="1"/>
  <c r="AG328" i="1"/>
  <c r="AI328" i="1" s="1"/>
  <c r="Z328" i="1"/>
  <c r="AD328" i="1" s="1"/>
  <c r="AO327" i="1"/>
  <c r="AL327" i="1"/>
  <c r="AG327" i="1"/>
  <c r="AI327" i="1" s="1"/>
  <c r="Z327" i="1"/>
  <c r="AD327" i="1" s="1"/>
  <c r="AO326" i="1"/>
  <c r="AL326" i="1"/>
  <c r="AG326" i="1"/>
  <c r="AI326" i="1" s="1"/>
  <c r="Z326" i="1"/>
  <c r="AD326" i="1" s="1"/>
  <c r="AO325" i="1"/>
  <c r="AL325" i="1"/>
  <c r="AG325" i="1"/>
  <c r="AI325" i="1" s="1"/>
  <c r="Z325" i="1"/>
  <c r="AD325" i="1" s="1"/>
  <c r="AO324" i="1"/>
  <c r="AL324" i="1"/>
  <c r="AG324" i="1"/>
  <c r="AI324" i="1" s="1"/>
  <c r="Z324" i="1"/>
  <c r="AD324" i="1" s="1"/>
  <c r="AO323" i="1"/>
  <c r="AL323" i="1"/>
  <c r="AG323" i="1"/>
  <c r="AI323" i="1" s="1"/>
  <c r="Z323" i="1"/>
  <c r="AD323" i="1" s="1"/>
  <c r="AO322" i="1"/>
  <c r="AL322" i="1"/>
  <c r="AG322" i="1"/>
  <c r="AI322" i="1" s="1"/>
  <c r="Z322" i="1"/>
  <c r="AD322" i="1" s="1"/>
  <c r="AO321" i="1"/>
  <c r="AL321" i="1"/>
  <c r="AG321" i="1"/>
  <c r="AI321" i="1" s="1"/>
  <c r="Z321" i="1"/>
  <c r="AD321" i="1" s="1"/>
  <c r="AO320" i="1"/>
  <c r="AL320" i="1"/>
  <c r="AG320" i="1"/>
  <c r="AI320" i="1" s="1"/>
  <c r="Z320" i="1"/>
  <c r="AD320" i="1" s="1"/>
  <c r="AO319" i="1"/>
  <c r="AL319" i="1"/>
  <c r="AG319" i="1"/>
  <c r="AI319" i="1" s="1"/>
  <c r="Z319" i="1"/>
  <c r="AD319" i="1" s="1"/>
  <c r="AO318" i="1"/>
  <c r="AL318" i="1"/>
  <c r="AG318" i="1"/>
  <c r="AI318" i="1" s="1"/>
  <c r="Z318" i="1"/>
  <c r="AD318" i="1" s="1"/>
  <c r="AO317" i="1"/>
  <c r="AL317" i="1"/>
  <c r="AG317" i="1"/>
  <c r="AI317" i="1" s="1"/>
  <c r="Z317" i="1"/>
  <c r="AD317" i="1" s="1"/>
  <c r="AO316" i="1"/>
  <c r="AL316" i="1"/>
  <c r="AG316" i="1"/>
  <c r="AI316" i="1" s="1"/>
  <c r="Z316" i="1"/>
  <c r="AD316" i="1" s="1"/>
  <c r="AO315" i="1"/>
  <c r="AL315" i="1"/>
  <c r="AG315" i="1"/>
  <c r="AI315" i="1" s="1"/>
  <c r="Z315" i="1"/>
  <c r="AD315" i="1" s="1"/>
  <c r="AO314" i="1"/>
  <c r="AL314" i="1"/>
  <c r="AG314" i="1"/>
  <c r="AI314" i="1" s="1"/>
  <c r="Z314" i="1"/>
  <c r="AD314" i="1" s="1"/>
  <c r="AO313" i="1"/>
  <c r="AL313" i="1"/>
  <c r="AG313" i="1"/>
  <c r="AI313" i="1" s="1"/>
  <c r="Z313" i="1"/>
  <c r="AD313" i="1" s="1"/>
  <c r="AO312" i="1"/>
  <c r="AL312" i="1"/>
  <c r="AG312" i="1"/>
  <c r="AI312" i="1" s="1"/>
  <c r="Z312" i="1"/>
  <c r="AD312" i="1" s="1"/>
  <c r="AO311" i="1"/>
  <c r="AL311" i="1"/>
  <c r="AG311" i="1"/>
  <c r="AI311" i="1" s="1"/>
  <c r="Z311" i="1"/>
  <c r="AD311" i="1" s="1"/>
  <c r="AO310" i="1"/>
  <c r="AL310" i="1"/>
  <c r="AG310" i="1"/>
  <c r="AI310" i="1" s="1"/>
  <c r="Z310" i="1"/>
  <c r="AD310" i="1" s="1"/>
  <c r="AO309" i="1"/>
  <c r="AL309" i="1"/>
  <c r="AG309" i="1"/>
  <c r="AI309" i="1" s="1"/>
  <c r="Z309" i="1"/>
  <c r="AD309" i="1" s="1"/>
  <c r="AO308" i="1"/>
  <c r="AL308" i="1"/>
  <c r="AG308" i="1"/>
  <c r="AI308" i="1" s="1"/>
  <c r="Z308" i="1"/>
  <c r="AD308" i="1" s="1"/>
  <c r="AO307" i="1"/>
  <c r="AL307" i="1"/>
  <c r="AG307" i="1"/>
  <c r="AI307" i="1" s="1"/>
  <c r="Z307" i="1"/>
  <c r="AD307" i="1" s="1"/>
  <c r="AO306" i="1"/>
  <c r="AL306" i="1"/>
  <c r="AG306" i="1"/>
  <c r="AI306" i="1" s="1"/>
  <c r="Z306" i="1"/>
  <c r="AD306" i="1" s="1"/>
  <c r="AO305" i="1"/>
  <c r="AL305" i="1"/>
  <c r="AG305" i="1"/>
  <c r="Z305" i="1"/>
  <c r="AD305" i="1" s="1"/>
  <c r="AO304" i="1"/>
  <c r="AL304" i="1"/>
  <c r="AG304" i="1"/>
  <c r="AI304" i="1" s="1"/>
  <c r="Z304" i="1"/>
  <c r="AD304" i="1" s="1"/>
  <c r="AO303" i="1"/>
  <c r="AL303" i="1"/>
  <c r="AG303" i="1"/>
  <c r="AI303" i="1" s="1"/>
  <c r="Z303" i="1"/>
  <c r="AD303" i="1" s="1"/>
  <c r="AL302" i="1"/>
  <c r="AG302" i="1"/>
  <c r="AI302" i="1" s="1"/>
  <c r="Z302" i="1"/>
  <c r="AD302" i="1" s="1"/>
  <c r="AL301" i="1"/>
  <c r="AI301" i="1"/>
  <c r="Z301" i="1"/>
  <c r="AD301" i="1" s="1"/>
  <c r="AL300" i="1"/>
  <c r="AG300" i="1"/>
  <c r="AI300" i="1" s="1"/>
  <c r="Z300" i="1"/>
  <c r="AD300" i="1" s="1"/>
  <c r="AL299" i="1"/>
  <c r="AG299" i="1"/>
  <c r="AI299" i="1" s="1"/>
  <c r="Z299" i="1"/>
  <c r="AD299" i="1" s="1"/>
  <c r="AL298" i="1"/>
  <c r="AG298" i="1"/>
  <c r="AI298" i="1" s="1"/>
  <c r="Z298" i="1"/>
  <c r="AD298" i="1" s="1"/>
  <c r="AL297" i="1"/>
  <c r="AG297" i="1"/>
  <c r="AI297" i="1" s="1"/>
  <c r="Z297" i="1"/>
  <c r="AD297" i="1" s="1"/>
  <c r="AL296" i="1"/>
  <c r="AG296" i="1"/>
  <c r="AI296" i="1" s="1"/>
  <c r="Z296" i="1"/>
  <c r="AD296" i="1" s="1"/>
  <c r="AL295" i="1"/>
  <c r="AG295" i="1"/>
  <c r="AI295" i="1" s="1"/>
  <c r="Z295" i="1"/>
  <c r="AD295" i="1" s="1"/>
  <c r="AL294" i="1"/>
  <c r="AG294" i="1"/>
  <c r="AI294" i="1" s="1"/>
  <c r="Z294" i="1"/>
  <c r="AD294" i="1" s="1"/>
  <c r="AL293" i="1"/>
  <c r="AG293" i="1"/>
  <c r="AI293" i="1" s="1"/>
  <c r="Z293" i="1"/>
  <c r="AD293" i="1" s="1"/>
  <c r="AL292" i="1"/>
  <c r="AG292" i="1"/>
  <c r="AI292" i="1" s="1"/>
  <c r="Z292" i="1"/>
  <c r="AD292" i="1" s="1"/>
  <c r="AL291" i="1"/>
  <c r="AG291" i="1"/>
  <c r="AI291" i="1" s="1"/>
  <c r="Z291" i="1"/>
  <c r="AD291" i="1" s="1"/>
  <c r="AL290" i="1"/>
  <c r="AG290" i="1"/>
  <c r="AI290" i="1" s="1"/>
  <c r="Z290" i="1"/>
  <c r="AD290" i="1" s="1"/>
  <c r="AL289" i="1"/>
  <c r="AG289" i="1"/>
  <c r="AI289" i="1" s="1"/>
  <c r="Z289" i="1"/>
  <c r="AD289" i="1" s="1"/>
  <c r="AL288" i="1"/>
  <c r="AG288" i="1"/>
  <c r="AI288" i="1" s="1"/>
  <c r="Z288" i="1"/>
  <c r="AD288" i="1" s="1"/>
  <c r="AL287" i="1"/>
  <c r="AG287" i="1"/>
  <c r="AI287" i="1" s="1"/>
  <c r="Z287" i="1"/>
  <c r="AD287" i="1" s="1"/>
  <c r="AL286" i="1"/>
  <c r="AG286" i="1"/>
  <c r="AI286" i="1" s="1"/>
  <c r="Z286" i="1"/>
  <c r="AD286" i="1" s="1"/>
  <c r="AL285" i="1"/>
  <c r="AG285" i="1"/>
  <c r="AI285" i="1" s="1"/>
  <c r="Z285" i="1"/>
  <c r="AD285" i="1" s="1"/>
  <c r="AL284" i="1"/>
  <c r="AG284" i="1"/>
  <c r="AI284" i="1" s="1"/>
  <c r="Z284" i="1"/>
  <c r="AD284" i="1" s="1"/>
  <c r="AL283" i="1"/>
  <c r="AG283" i="1"/>
  <c r="AI283" i="1" s="1"/>
  <c r="Z283" i="1"/>
  <c r="AD283" i="1" s="1"/>
  <c r="AL282" i="1"/>
  <c r="AG282" i="1"/>
  <c r="AI282" i="1" s="1"/>
  <c r="Z282" i="1"/>
  <c r="AD282" i="1" s="1"/>
  <c r="AL281" i="1"/>
  <c r="AG281" i="1"/>
  <c r="AI281" i="1" s="1"/>
  <c r="Z281" i="1"/>
  <c r="AD281" i="1" s="1"/>
  <c r="AL280" i="1"/>
  <c r="AG280" i="1"/>
  <c r="AI280" i="1" s="1"/>
  <c r="Z280" i="1"/>
  <c r="AD280" i="1" s="1"/>
  <c r="AL279" i="1"/>
  <c r="AG279" i="1"/>
  <c r="AI279" i="1" s="1"/>
  <c r="Z279" i="1"/>
  <c r="AD279" i="1" s="1"/>
  <c r="AL278" i="1"/>
  <c r="AG278" i="1"/>
  <c r="AI278" i="1" s="1"/>
  <c r="Z278" i="1"/>
  <c r="AD278" i="1" s="1"/>
  <c r="AL277" i="1"/>
  <c r="AG277" i="1"/>
  <c r="AI277" i="1" s="1"/>
  <c r="Z277" i="1"/>
  <c r="AD277" i="1" s="1"/>
  <c r="AL276" i="1"/>
  <c r="AG276" i="1"/>
  <c r="AI276" i="1" s="1"/>
  <c r="Z276" i="1"/>
  <c r="AD276" i="1" s="1"/>
  <c r="AL275" i="1"/>
  <c r="AG275" i="1"/>
  <c r="AI275" i="1" s="1"/>
  <c r="Z275" i="1"/>
  <c r="AD275" i="1" s="1"/>
  <c r="AL274" i="1"/>
  <c r="AG274" i="1"/>
  <c r="AI274" i="1" s="1"/>
  <c r="Z274" i="1"/>
  <c r="AD274" i="1" s="1"/>
  <c r="AL273" i="1"/>
  <c r="AG273" i="1"/>
  <c r="AI273" i="1" s="1"/>
  <c r="Z273" i="1"/>
  <c r="AD273" i="1" s="1"/>
  <c r="AO272" i="1"/>
  <c r="AL272" i="1"/>
  <c r="AG272" i="1"/>
  <c r="AI272" i="1" s="1"/>
  <c r="Z272" i="1"/>
  <c r="AD272" i="1" s="1"/>
  <c r="AO271" i="1"/>
  <c r="AL271" i="1"/>
  <c r="AG271" i="1"/>
  <c r="AI271" i="1" s="1"/>
  <c r="Z271" i="1"/>
  <c r="AD271" i="1" s="1"/>
  <c r="AO270" i="1"/>
  <c r="AL270" i="1"/>
  <c r="AG270" i="1"/>
  <c r="AI270" i="1" s="1"/>
  <c r="Z270" i="1"/>
  <c r="AD270" i="1" s="1"/>
  <c r="AO269" i="1"/>
  <c r="AL269" i="1"/>
  <c r="AG269" i="1"/>
  <c r="AI269" i="1" s="1"/>
  <c r="Z269" i="1"/>
  <c r="AD269" i="1" s="1"/>
  <c r="AO268" i="1"/>
  <c r="AL268" i="1"/>
  <c r="AG268" i="1"/>
  <c r="AI268" i="1" s="1"/>
  <c r="Z268" i="1"/>
  <c r="AD268" i="1" s="1"/>
  <c r="AO267" i="1"/>
  <c r="AL267" i="1"/>
  <c r="AG267" i="1"/>
  <c r="AI267" i="1" s="1"/>
  <c r="Z267" i="1"/>
  <c r="AD267" i="1" s="1"/>
  <c r="AO266" i="1"/>
  <c r="AL266" i="1"/>
  <c r="AG266" i="1"/>
  <c r="AI266" i="1" s="1"/>
  <c r="Z266" i="1"/>
  <c r="AD266" i="1" s="1"/>
  <c r="AO265" i="1"/>
  <c r="AL265" i="1"/>
  <c r="AG265" i="1"/>
  <c r="AI265" i="1" s="1"/>
  <c r="Z265" i="1"/>
  <c r="AD265" i="1" s="1"/>
  <c r="AO264" i="1"/>
  <c r="AL264" i="1"/>
  <c r="AG264" i="1"/>
  <c r="AI264" i="1" s="1"/>
  <c r="Z264" i="1"/>
  <c r="AD264" i="1" s="1"/>
  <c r="AL263" i="1"/>
  <c r="AG263" i="1"/>
  <c r="AI263" i="1" s="1"/>
  <c r="AO262" i="1"/>
  <c r="AL262" i="1"/>
  <c r="AG262" i="1"/>
  <c r="AI262" i="1" s="1"/>
  <c r="Z262" i="1"/>
  <c r="AD262" i="1" s="1"/>
  <c r="AO261" i="1"/>
  <c r="AL261" i="1"/>
  <c r="AG261" i="1"/>
  <c r="AI261" i="1" s="1"/>
  <c r="Z261" i="1"/>
  <c r="AD261" i="1" s="1"/>
  <c r="AO260" i="1"/>
  <c r="AL260" i="1"/>
  <c r="AG260" i="1"/>
  <c r="AI260" i="1" s="1"/>
  <c r="Z260" i="1"/>
  <c r="AD260" i="1" s="1"/>
  <c r="AO259" i="1"/>
  <c r="AL259" i="1"/>
  <c r="AG259" i="1"/>
  <c r="AI259" i="1" s="1"/>
  <c r="Z259" i="1"/>
  <c r="AD259" i="1" s="1"/>
  <c r="AO258" i="1"/>
  <c r="AL258" i="1"/>
  <c r="AG258" i="1"/>
  <c r="Z258" i="1"/>
  <c r="AD258" i="1" s="1"/>
  <c r="AO257" i="1"/>
  <c r="AL257" i="1"/>
  <c r="AG257" i="1"/>
  <c r="AI257" i="1" s="1"/>
  <c r="Z257" i="1"/>
  <c r="AD257" i="1" s="1"/>
  <c r="AO256" i="1"/>
  <c r="AL256" i="1"/>
  <c r="AG256" i="1"/>
  <c r="AI256" i="1" s="1"/>
  <c r="Z256" i="1"/>
  <c r="AD256" i="1" s="1"/>
  <c r="AO255" i="1"/>
  <c r="AL255" i="1"/>
  <c r="AG255" i="1"/>
  <c r="AI255" i="1" s="1"/>
  <c r="Z255" i="1"/>
  <c r="AD255" i="1" s="1"/>
  <c r="AO254" i="1"/>
  <c r="AL254" i="1"/>
  <c r="AG254" i="1"/>
  <c r="AI254" i="1" s="1"/>
  <c r="Z254" i="1"/>
  <c r="AD254" i="1" s="1"/>
  <c r="AO253" i="1"/>
  <c r="AL253" i="1"/>
  <c r="AG253" i="1"/>
  <c r="AI253" i="1" s="1"/>
  <c r="Z253" i="1"/>
  <c r="AD253" i="1" s="1"/>
  <c r="AO252" i="1"/>
  <c r="AL252" i="1"/>
  <c r="AG252" i="1"/>
  <c r="AI252" i="1" s="1"/>
  <c r="Z252" i="1"/>
  <c r="AD252" i="1" s="1"/>
  <c r="AO251" i="1"/>
  <c r="AL251" i="1"/>
  <c r="AG251" i="1"/>
  <c r="AI251" i="1" s="1"/>
  <c r="Z251" i="1"/>
  <c r="AD251" i="1" s="1"/>
  <c r="AO250" i="1"/>
  <c r="AL250" i="1"/>
  <c r="AG250" i="1"/>
  <c r="AI250" i="1" s="1"/>
  <c r="Z250" i="1"/>
  <c r="AD250" i="1" s="1"/>
  <c r="AO249" i="1"/>
  <c r="AL249" i="1"/>
  <c r="AG249" i="1"/>
  <c r="AI249" i="1" s="1"/>
  <c r="Z249" i="1"/>
  <c r="AD249" i="1" s="1"/>
  <c r="AO248" i="1"/>
  <c r="AL248" i="1"/>
  <c r="AG248" i="1"/>
  <c r="AI248" i="1" s="1"/>
  <c r="Z248" i="1"/>
  <c r="AD248" i="1" s="1"/>
  <c r="AO247" i="1"/>
  <c r="AL247" i="1"/>
  <c r="AG247" i="1"/>
  <c r="AI247" i="1" s="1"/>
  <c r="Z247" i="1"/>
  <c r="AD247" i="1" s="1"/>
  <c r="AO246" i="1"/>
  <c r="AL246" i="1"/>
  <c r="AG246" i="1"/>
  <c r="AI246" i="1" s="1"/>
  <c r="Z246" i="1"/>
  <c r="AD246" i="1" s="1"/>
  <c r="AO245" i="1"/>
  <c r="AL245" i="1"/>
  <c r="AG245" i="1"/>
  <c r="AI245" i="1" s="1"/>
  <c r="Z245" i="1"/>
  <c r="AD245" i="1" s="1"/>
  <c r="AO244" i="1"/>
  <c r="AL244" i="1"/>
  <c r="AG244" i="1"/>
  <c r="AI244" i="1" s="1"/>
  <c r="Z244" i="1"/>
  <c r="AD244" i="1" s="1"/>
  <c r="AO243" i="1"/>
  <c r="AL243" i="1"/>
  <c r="AG243" i="1"/>
  <c r="AI243" i="1" s="1"/>
  <c r="Z243" i="1"/>
  <c r="AD243" i="1" s="1"/>
  <c r="AO242" i="1"/>
  <c r="AL242" i="1"/>
  <c r="AG242" i="1"/>
  <c r="AI242" i="1" s="1"/>
  <c r="Z242" i="1"/>
  <c r="AD242" i="1" s="1"/>
  <c r="AO241" i="1"/>
  <c r="AL241" i="1"/>
  <c r="AG241" i="1"/>
  <c r="AI241" i="1" s="1"/>
  <c r="Z241" i="1"/>
  <c r="AD241" i="1" s="1"/>
  <c r="AO240" i="1"/>
  <c r="AL240" i="1"/>
  <c r="AG240" i="1"/>
  <c r="AI240" i="1" s="1"/>
  <c r="Z240" i="1"/>
  <c r="AD240" i="1" s="1"/>
  <c r="AO239" i="1"/>
  <c r="AL239" i="1"/>
  <c r="AG239" i="1"/>
  <c r="AI239" i="1" s="1"/>
  <c r="Z239" i="1"/>
  <c r="AD239" i="1" s="1"/>
  <c r="AO238" i="1"/>
  <c r="AL238" i="1"/>
  <c r="AG238" i="1"/>
  <c r="AI238" i="1" s="1"/>
  <c r="Z238" i="1"/>
  <c r="AD238" i="1" s="1"/>
  <c r="AO237" i="1"/>
  <c r="AL237" i="1"/>
  <c r="AG237" i="1"/>
  <c r="AI237" i="1" s="1"/>
  <c r="Z237" i="1"/>
  <c r="AD237" i="1" s="1"/>
  <c r="AO236" i="1"/>
  <c r="AL236" i="1"/>
  <c r="AG236" i="1"/>
  <c r="AI236" i="1" s="1"/>
  <c r="Z236" i="1"/>
  <c r="AD236" i="1" s="1"/>
  <c r="AO235" i="1"/>
  <c r="AL235" i="1"/>
  <c r="AG235" i="1"/>
  <c r="AI235" i="1" s="1"/>
  <c r="Z235" i="1"/>
  <c r="AD235" i="1" s="1"/>
  <c r="AO234" i="1"/>
  <c r="AL234" i="1"/>
  <c r="AG234" i="1"/>
  <c r="AI234" i="1" s="1"/>
  <c r="Z234" i="1"/>
  <c r="AD234" i="1" s="1"/>
  <c r="AO233" i="1"/>
  <c r="AL233" i="1"/>
  <c r="AG233" i="1"/>
  <c r="AI233" i="1" s="1"/>
  <c r="Z233" i="1"/>
  <c r="AD233" i="1" s="1"/>
  <c r="AO232" i="1"/>
  <c r="AL232" i="1"/>
  <c r="AG232" i="1"/>
  <c r="AI232" i="1" s="1"/>
  <c r="Z232" i="1"/>
  <c r="AD232" i="1" s="1"/>
  <c r="AO231" i="1"/>
  <c r="AL231" i="1"/>
  <c r="AG231" i="1"/>
  <c r="AI231" i="1" s="1"/>
  <c r="Z231" i="1"/>
  <c r="AD231" i="1" s="1"/>
  <c r="AO230" i="1"/>
  <c r="AL230" i="1"/>
  <c r="AG230" i="1"/>
  <c r="AI230" i="1" s="1"/>
  <c r="Z230" i="1"/>
  <c r="AD230" i="1" s="1"/>
  <c r="AO229" i="1"/>
  <c r="AL229" i="1"/>
  <c r="AG229" i="1"/>
  <c r="AI229" i="1" s="1"/>
  <c r="Z229" i="1"/>
  <c r="AD229" i="1" s="1"/>
  <c r="AO228" i="1"/>
  <c r="AL228" i="1"/>
  <c r="AG228" i="1"/>
  <c r="AI228" i="1" s="1"/>
  <c r="Z228" i="1"/>
  <c r="AD228" i="1" s="1"/>
  <c r="AO227" i="1"/>
  <c r="AL227" i="1"/>
  <c r="AG227" i="1"/>
  <c r="AI227" i="1" s="1"/>
  <c r="Z227" i="1"/>
  <c r="AD227" i="1" s="1"/>
  <c r="AO226" i="1"/>
  <c r="AL226" i="1"/>
  <c r="AG226" i="1"/>
  <c r="AI226" i="1" s="1"/>
  <c r="Z226" i="1"/>
  <c r="AD226" i="1" s="1"/>
  <c r="AO225" i="1"/>
  <c r="AL225" i="1"/>
  <c r="AG225" i="1"/>
  <c r="AI225" i="1" s="1"/>
  <c r="Z225" i="1"/>
  <c r="AD225" i="1" s="1"/>
  <c r="AO224" i="1"/>
  <c r="AL224" i="1"/>
  <c r="AG224" i="1"/>
  <c r="AI224" i="1" s="1"/>
  <c r="Z224" i="1"/>
  <c r="AD224" i="1" s="1"/>
  <c r="AO223" i="1"/>
  <c r="AL223" i="1"/>
  <c r="AG223" i="1"/>
  <c r="AI223" i="1" s="1"/>
  <c r="Z223" i="1"/>
  <c r="AD223" i="1" s="1"/>
  <c r="AO222" i="1"/>
  <c r="AL222" i="1"/>
  <c r="AG222" i="1"/>
  <c r="AI222" i="1" s="1"/>
  <c r="Z222" i="1"/>
  <c r="AD222" i="1" s="1"/>
  <c r="AO221" i="1"/>
  <c r="AL221" i="1"/>
  <c r="AG221" i="1"/>
  <c r="AI221" i="1" s="1"/>
  <c r="Z221" i="1"/>
  <c r="AD221" i="1" s="1"/>
  <c r="AO220" i="1"/>
  <c r="AL220" i="1"/>
  <c r="AG220" i="1"/>
  <c r="AI220" i="1" s="1"/>
  <c r="Z220" i="1"/>
  <c r="AD220" i="1" s="1"/>
  <c r="AO219" i="1"/>
  <c r="AL219" i="1"/>
  <c r="AG219" i="1"/>
  <c r="AI219" i="1" s="1"/>
  <c r="Z219" i="1"/>
  <c r="AD219" i="1" s="1"/>
  <c r="AO218" i="1"/>
  <c r="AL218" i="1"/>
  <c r="AG218" i="1"/>
  <c r="AI218" i="1" s="1"/>
  <c r="Z218" i="1"/>
  <c r="AD218" i="1" s="1"/>
  <c r="AO217" i="1"/>
  <c r="AL217" i="1"/>
  <c r="AG217" i="1"/>
  <c r="AI217" i="1" s="1"/>
  <c r="Z217" i="1"/>
  <c r="AD217" i="1" s="1"/>
  <c r="AO216" i="1"/>
  <c r="AL216" i="1"/>
  <c r="AG216" i="1"/>
  <c r="AI216" i="1" s="1"/>
  <c r="Z216" i="1"/>
  <c r="AD216" i="1" s="1"/>
  <c r="AO215" i="1"/>
  <c r="AL215" i="1"/>
  <c r="AG215" i="1"/>
  <c r="AI215" i="1" s="1"/>
  <c r="Z215" i="1"/>
  <c r="AD215" i="1" s="1"/>
  <c r="AO214" i="1"/>
  <c r="AL214" i="1"/>
  <c r="AG214" i="1"/>
  <c r="AI214" i="1" s="1"/>
  <c r="Z214" i="1"/>
  <c r="AD214" i="1" s="1"/>
  <c r="AO213" i="1"/>
  <c r="AL213" i="1"/>
  <c r="AG213" i="1"/>
  <c r="AI213" i="1" s="1"/>
  <c r="Z213" i="1"/>
  <c r="AD213" i="1" s="1"/>
  <c r="AO212" i="1"/>
  <c r="AL212" i="1"/>
  <c r="AG212" i="1"/>
  <c r="AI212" i="1" s="1"/>
  <c r="Z212" i="1"/>
  <c r="AD212" i="1" s="1"/>
  <c r="AO211" i="1"/>
  <c r="AL211" i="1"/>
  <c r="AG211" i="1"/>
  <c r="Z211" i="1"/>
  <c r="AO210" i="1"/>
  <c r="AL210" i="1"/>
  <c r="AG210" i="1"/>
  <c r="AI210" i="1" s="1"/>
  <c r="Z210" i="1"/>
  <c r="AD210" i="1" s="1"/>
  <c r="AO209" i="1"/>
  <c r="AL209" i="1"/>
  <c r="AG209" i="1"/>
  <c r="AI209" i="1" s="1"/>
  <c r="Z209" i="1"/>
  <c r="AD209" i="1" s="1"/>
  <c r="AO208" i="1"/>
  <c r="AL208" i="1"/>
  <c r="AG208" i="1"/>
  <c r="AI208" i="1" s="1"/>
  <c r="Z208" i="1"/>
  <c r="AD208" i="1" s="1"/>
  <c r="AO207" i="1"/>
  <c r="AL207" i="1"/>
  <c r="AG207" i="1"/>
  <c r="AI207" i="1" s="1"/>
  <c r="Z207" i="1"/>
  <c r="AD207" i="1" s="1"/>
  <c r="AO206" i="1"/>
  <c r="AL206" i="1"/>
  <c r="AG206" i="1"/>
  <c r="AI206" i="1" s="1"/>
  <c r="Z206" i="1"/>
  <c r="AD206" i="1" s="1"/>
  <c r="AO205" i="1"/>
  <c r="AL205" i="1"/>
  <c r="AG205" i="1"/>
  <c r="AI205" i="1" s="1"/>
  <c r="Z205" i="1"/>
  <c r="AD205" i="1" s="1"/>
  <c r="AO204" i="1"/>
  <c r="AL204" i="1"/>
  <c r="AG204" i="1"/>
  <c r="AI204" i="1" s="1"/>
  <c r="Z204" i="1"/>
  <c r="AD204" i="1" s="1"/>
  <c r="AO203" i="1"/>
  <c r="AL203" i="1"/>
  <c r="AG203" i="1"/>
  <c r="AI203" i="1" s="1"/>
  <c r="Z203" i="1"/>
  <c r="AD203" i="1" s="1"/>
  <c r="AO202" i="1"/>
  <c r="AL202" i="1"/>
  <c r="AG202" i="1"/>
  <c r="AI202" i="1" s="1"/>
  <c r="Z202" i="1"/>
  <c r="AD202" i="1" s="1"/>
  <c r="AO201" i="1"/>
  <c r="AL201" i="1"/>
  <c r="AG201" i="1"/>
  <c r="AI201" i="1" s="1"/>
  <c r="Z201" i="1"/>
  <c r="AD201" i="1" s="1"/>
  <c r="AO200" i="1"/>
  <c r="AL200" i="1"/>
  <c r="AG200" i="1"/>
  <c r="AI200" i="1" s="1"/>
  <c r="Z200" i="1"/>
  <c r="AD200" i="1" s="1"/>
  <c r="AO199" i="1"/>
  <c r="AL199" i="1"/>
  <c r="AG199" i="1"/>
  <c r="AI199" i="1" s="1"/>
  <c r="Z199" i="1"/>
  <c r="AD199" i="1" s="1"/>
  <c r="AO198" i="1"/>
  <c r="AL198" i="1"/>
  <c r="AG198" i="1"/>
  <c r="AI198" i="1" s="1"/>
  <c r="Z198" i="1"/>
  <c r="AD198" i="1" s="1"/>
  <c r="AO197" i="1"/>
  <c r="AL197" i="1"/>
  <c r="AG197" i="1"/>
  <c r="AI197" i="1" s="1"/>
  <c r="Z197" i="1"/>
  <c r="AD197" i="1" s="1"/>
  <c r="AO196" i="1"/>
  <c r="AL196" i="1"/>
  <c r="AG196" i="1"/>
  <c r="AI196" i="1" s="1"/>
  <c r="Z196" i="1"/>
  <c r="AD196" i="1" s="1"/>
  <c r="AO195" i="1"/>
  <c r="AL195" i="1"/>
  <c r="AG195" i="1"/>
  <c r="AI195" i="1" s="1"/>
  <c r="Z195" i="1"/>
  <c r="AD195" i="1" s="1"/>
  <c r="AO194" i="1"/>
  <c r="AL194" i="1"/>
  <c r="AG194" i="1"/>
  <c r="AI194" i="1" s="1"/>
  <c r="Z194" i="1"/>
  <c r="AD194" i="1" s="1"/>
  <c r="AO193" i="1"/>
  <c r="AL193" i="1"/>
  <c r="AG193" i="1"/>
  <c r="AI193" i="1" s="1"/>
  <c r="Z193" i="1"/>
  <c r="AD193" i="1" s="1"/>
  <c r="AO192" i="1"/>
  <c r="AL192" i="1"/>
  <c r="AG192" i="1"/>
  <c r="AI192" i="1" s="1"/>
  <c r="Z192" i="1"/>
  <c r="AD192" i="1" s="1"/>
  <c r="AO191" i="1"/>
  <c r="AL191" i="1"/>
  <c r="AG191" i="1"/>
  <c r="AI191" i="1" s="1"/>
  <c r="Z191" i="1"/>
  <c r="AD191" i="1" s="1"/>
  <c r="AO190" i="1"/>
  <c r="AL190" i="1"/>
  <c r="AG190" i="1"/>
  <c r="AI190" i="1" s="1"/>
  <c r="Z190" i="1"/>
  <c r="AD190" i="1" s="1"/>
  <c r="AO189" i="1"/>
  <c r="AL189" i="1"/>
  <c r="AG189" i="1"/>
  <c r="AI189" i="1" s="1"/>
  <c r="Z189" i="1"/>
  <c r="AD189" i="1" s="1"/>
  <c r="AO188" i="1"/>
  <c r="AL188" i="1"/>
  <c r="AG188" i="1"/>
  <c r="AI188" i="1" s="1"/>
  <c r="Z188" i="1"/>
  <c r="AD188" i="1" s="1"/>
  <c r="AO187" i="1"/>
  <c r="AL187" i="1"/>
  <c r="AG187" i="1"/>
  <c r="AI187" i="1" s="1"/>
  <c r="Z187" i="1"/>
  <c r="AD187" i="1" s="1"/>
  <c r="AO186" i="1"/>
  <c r="AL186" i="1"/>
  <c r="AG186" i="1"/>
  <c r="AI186" i="1" s="1"/>
  <c r="Z186" i="1"/>
  <c r="AD186" i="1" s="1"/>
  <c r="AO185" i="1"/>
  <c r="AL185" i="1"/>
  <c r="AG185" i="1"/>
  <c r="AI185" i="1" s="1"/>
  <c r="Z185" i="1"/>
  <c r="AD185" i="1" s="1"/>
  <c r="AO184" i="1"/>
  <c r="AL184" i="1"/>
  <c r="AG184" i="1"/>
  <c r="AI184" i="1" s="1"/>
  <c r="Z184" i="1"/>
  <c r="AD184" i="1" s="1"/>
  <c r="AO183" i="1"/>
  <c r="AL183" i="1"/>
  <c r="AG183" i="1"/>
  <c r="AI183" i="1" s="1"/>
  <c r="Z183" i="1"/>
  <c r="AD183" i="1" s="1"/>
  <c r="AO182" i="1"/>
  <c r="AL182" i="1"/>
  <c r="AG182" i="1"/>
  <c r="AI182" i="1" s="1"/>
  <c r="Z182" i="1"/>
  <c r="AD182" i="1" s="1"/>
  <c r="AO181" i="1"/>
  <c r="AL181" i="1"/>
  <c r="AG181" i="1"/>
  <c r="AI181" i="1" s="1"/>
  <c r="Z181" i="1"/>
  <c r="AD181" i="1" s="1"/>
  <c r="AO180" i="1"/>
  <c r="AL180" i="1"/>
  <c r="AG180" i="1"/>
  <c r="AI180" i="1" s="1"/>
  <c r="Z180" i="1"/>
  <c r="AD180" i="1" s="1"/>
  <c r="AO179" i="1"/>
  <c r="AL179" i="1"/>
  <c r="AG179" i="1"/>
  <c r="AI179" i="1" s="1"/>
  <c r="Z179" i="1"/>
  <c r="AD179" i="1" s="1"/>
  <c r="AO178" i="1"/>
  <c r="AL178" i="1"/>
  <c r="AG178" i="1"/>
  <c r="AI178" i="1" s="1"/>
  <c r="Z178" i="1"/>
  <c r="AD178" i="1" s="1"/>
  <c r="AO177" i="1"/>
  <c r="AL177" i="1"/>
  <c r="AG177" i="1"/>
  <c r="AI177" i="1" s="1"/>
  <c r="Z177" i="1"/>
  <c r="AD177" i="1" s="1"/>
  <c r="AO176" i="1"/>
  <c r="AL176" i="1"/>
  <c r="AG176" i="1"/>
  <c r="AI176" i="1" s="1"/>
  <c r="Z176" i="1"/>
  <c r="AD176" i="1" s="1"/>
  <c r="AO175" i="1"/>
  <c r="AL175" i="1"/>
  <c r="AG175" i="1"/>
  <c r="AI175" i="1" s="1"/>
  <c r="Z175" i="1"/>
  <c r="AD175" i="1" s="1"/>
  <c r="AO174" i="1"/>
  <c r="AL174" i="1"/>
  <c r="AG174" i="1"/>
  <c r="AI174" i="1" s="1"/>
  <c r="Z174" i="1"/>
  <c r="AD174" i="1" s="1"/>
  <c r="AO173" i="1"/>
  <c r="AL173" i="1"/>
  <c r="AG173" i="1"/>
  <c r="AI173" i="1" s="1"/>
  <c r="Z173" i="1"/>
  <c r="AD173" i="1" s="1"/>
  <c r="AO172" i="1"/>
  <c r="AL172" i="1"/>
  <c r="AG172" i="1"/>
  <c r="AI172" i="1" s="1"/>
  <c r="Z172" i="1"/>
  <c r="AD172" i="1" s="1"/>
  <c r="AO171" i="1"/>
  <c r="AL171" i="1"/>
  <c r="AG171" i="1"/>
  <c r="AI171" i="1" s="1"/>
  <c r="Z171" i="1"/>
  <c r="AD171" i="1" s="1"/>
  <c r="AO170" i="1"/>
  <c r="AL170" i="1"/>
  <c r="AG170" i="1"/>
  <c r="AI170" i="1" s="1"/>
  <c r="Z170" i="1"/>
  <c r="AD170" i="1" s="1"/>
  <c r="AO169" i="1"/>
  <c r="AL169" i="1"/>
  <c r="AG169" i="1"/>
  <c r="AI169" i="1" s="1"/>
  <c r="Z169" i="1"/>
  <c r="AD169" i="1" s="1"/>
  <c r="AO168" i="1"/>
  <c r="AL168" i="1"/>
  <c r="AG168" i="1"/>
  <c r="AI168" i="1" s="1"/>
  <c r="Z168" i="1"/>
  <c r="AD168" i="1" s="1"/>
  <c r="AO167" i="1"/>
  <c r="AL167" i="1"/>
  <c r="AG167" i="1"/>
  <c r="AI167" i="1" s="1"/>
  <c r="Z167" i="1"/>
  <c r="AD167" i="1" s="1"/>
  <c r="AO166" i="1"/>
  <c r="AL166" i="1"/>
  <c r="AG166" i="1"/>
  <c r="AI166" i="1" s="1"/>
  <c r="Z166" i="1"/>
  <c r="AD166" i="1" s="1"/>
  <c r="AO165" i="1"/>
  <c r="AL165" i="1"/>
  <c r="AG165" i="1"/>
  <c r="AI165" i="1" s="1"/>
  <c r="Z165" i="1"/>
  <c r="AD165" i="1" s="1"/>
  <c r="AO164" i="1"/>
  <c r="AL164" i="1"/>
  <c r="AG164" i="1"/>
  <c r="AI164" i="1" s="1"/>
  <c r="Z164" i="1"/>
  <c r="AD164" i="1" s="1"/>
  <c r="AO163" i="1"/>
  <c r="AL163" i="1"/>
  <c r="AG163" i="1"/>
  <c r="AI163" i="1" s="1"/>
  <c r="Z163" i="1"/>
  <c r="AD163" i="1" s="1"/>
  <c r="AO162" i="1"/>
  <c r="AL162" i="1"/>
  <c r="AG162" i="1"/>
  <c r="AI162" i="1" s="1"/>
  <c r="Z162" i="1"/>
  <c r="AD162" i="1" s="1"/>
  <c r="AO161" i="1"/>
  <c r="AL161" i="1"/>
  <c r="AG161" i="1"/>
  <c r="AI161" i="1" s="1"/>
  <c r="Z161" i="1"/>
  <c r="AD161" i="1" s="1"/>
  <c r="AO160" i="1"/>
  <c r="AL160" i="1"/>
  <c r="AG160" i="1"/>
  <c r="AI160" i="1" s="1"/>
  <c r="Z160" i="1"/>
  <c r="AD160" i="1" s="1"/>
  <c r="AO159" i="1"/>
  <c r="AL159" i="1"/>
  <c r="AG159" i="1"/>
  <c r="AI159" i="1" s="1"/>
  <c r="Z159" i="1"/>
  <c r="AD159" i="1" s="1"/>
  <c r="AO158" i="1"/>
  <c r="AL158" i="1"/>
  <c r="AG158" i="1"/>
  <c r="AI158" i="1" s="1"/>
  <c r="Z158" i="1"/>
  <c r="AD158" i="1" s="1"/>
  <c r="AO157" i="1"/>
  <c r="AL157" i="1"/>
  <c r="AG157" i="1"/>
  <c r="AI157" i="1" s="1"/>
  <c r="Z157" i="1"/>
  <c r="AD157" i="1" s="1"/>
  <c r="AO156" i="1"/>
  <c r="AL156" i="1"/>
  <c r="AG156" i="1"/>
  <c r="AI156" i="1" s="1"/>
  <c r="Z156" i="1"/>
  <c r="AD156" i="1" s="1"/>
  <c r="AO155" i="1"/>
  <c r="AL155" i="1"/>
  <c r="AG155" i="1"/>
  <c r="AI155" i="1" s="1"/>
  <c r="Z155" i="1"/>
  <c r="AD155" i="1" s="1"/>
  <c r="AO154" i="1"/>
  <c r="AL154" i="1"/>
  <c r="AG154" i="1"/>
  <c r="AI154" i="1" s="1"/>
  <c r="Z154" i="1"/>
  <c r="AO153" i="1"/>
  <c r="AL153" i="1"/>
  <c r="AG153" i="1"/>
  <c r="AI153" i="1" s="1"/>
  <c r="Z153" i="1"/>
  <c r="AD153" i="1" s="1"/>
  <c r="AO152" i="1"/>
  <c r="AL152" i="1"/>
  <c r="AG152" i="1"/>
  <c r="AI152" i="1" s="1"/>
  <c r="Z152" i="1"/>
  <c r="AD152" i="1" s="1"/>
  <c r="AO151" i="1"/>
  <c r="AL151" i="1"/>
  <c r="AG151" i="1"/>
  <c r="AI151" i="1" s="1"/>
  <c r="Z151" i="1"/>
  <c r="AD151" i="1" s="1"/>
  <c r="AO150" i="1"/>
  <c r="AL150" i="1"/>
  <c r="AG150" i="1"/>
  <c r="AI150" i="1" s="1"/>
  <c r="Z150" i="1"/>
  <c r="AD150" i="1" s="1"/>
  <c r="AO149" i="1"/>
  <c r="AL149" i="1"/>
  <c r="AG149" i="1"/>
  <c r="AI149" i="1" s="1"/>
  <c r="Z149" i="1"/>
  <c r="AD149" i="1" s="1"/>
  <c r="AO148" i="1"/>
  <c r="AL148" i="1"/>
  <c r="AG148" i="1"/>
  <c r="AI148" i="1" s="1"/>
  <c r="Z148" i="1"/>
  <c r="AD148" i="1" s="1"/>
  <c r="AO147" i="1"/>
  <c r="AL147" i="1"/>
  <c r="AG147" i="1"/>
  <c r="AI147" i="1" s="1"/>
  <c r="Z147" i="1"/>
  <c r="AD147" i="1" s="1"/>
  <c r="AO146" i="1"/>
  <c r="AL146" i="1"/>
  <c r="AG146" i="1"/>
  <c r="AI146" i="1" s="1"/>
  <c r="Z146" i="1"/>
  <c r="AD146" i="1" s="1"/>
  <c r="AO145" i="1"/>
  <c r="AL145" i="1"/>
  <c r="AG145" i="1"/>
  <c r="AI145" i="1" s="1"/>
  <c r="Z145" i="1"/>
  <c r="AD145" i="1" s="1"/>
  <c r="AO144" i="1"/>
  <c r="AL144" i="1"/>
  <c r="AG144" i="1"/>
  <c r="AI144" i="1" s="1"/>
  <c r="Z144" i="1"/>
  <c r="AD144" i="1" s="1"/>
  <c r="AO143" i="1"/>
  <c r="AL143" i="1"/>
  <c r="AG143" i="1"/>
  <c r="AI143" i="1" s="1"/>
  <c r="Z143" i="1"/>
  <c r="AD143" i="1" s="1"/>
  <c r="AO142" i="1"/>
  <c r="AL142" i="1"/>
  <c r="AG142" i="1"/>
  <c r="AI142" i="1" s="1"/>
  <c r="Z142" i="1"/>
  <c r="AD142" i="1" s="1"/>
  <c r="AO141" i="1"/>
  <c r="AL141" i="1"/>
  <c r="AG141" i="1"/>
  <c r="AI141" i="1" s="1"/>
  <c r="Z141" i="1"/>
  <c r="AD141" i="1" s="1"/>
  <c r="AO140" i="1"/>
  <c r="AL140" i="1"/>
  <c r="AG140" i="1"/>
  <c r="AI140" i="1" s="1"/>
  <c r="Z140" i="1"/>
  <c r="AD140" i="1" s="1"/>
  <c r="AO139" i="1"/>
  <c r="AL139" i="1"/>
  <c r="AG139" i="1"/>
  <c r="AI139" i="1" s="1"/>
  <c r="Z139" i="1"/>
  <c r="AD139" i="1" s="1"/>
  <c r="AO138" i="1"/>
  <c r="AL138" i="1"/>
  <c r="AG138" i="1"/>
  <c r="AI138" i="1" s="1"/>
  <c r="Z138" i="1"/>
  <c r="AD138" i="1" s="1"/>
  <c r="AO137" i="1"/>
  <c r="AL137" i="1"/>
  <c r="AG137" i="1"/>
  <c r="AI137" i="1" s="1"/>
  <c r="Z137" i="1"/>
  <c r="AD137" i="1" s="1"/>
  <c r="AO136" i="1"/>
  <c r="AL136" i="1"/>
  <c r="AG136" i="1"/>
  <c r="AI136" i="1" s="1"/>
  <c r="Z136" i="1"/>
  <c r="AD136" i="1" s="1"/>
  <c r="AO135" i="1"/>
  <c r="AL135" i="1"/>
  <c r="AG135" i="1"/>
  <c r="AI135" i="1" s="1"/>
  <c r="Z135" i="1"/>
  <c r="AD135" i="1" s="1"/>
  <c r="AO134" i="1"/>
  <c r="AL134" i="1"/>
  <c r="AG134" i="1"/>
  <c r="AI134" i="1" s="1"/>
  <c r="Z134" i="1"/>
  <c r="AD134" i="1" s="1"/>
  <c r="AO133" i="1"/>
  <c r="AL133" i="1"/>
  <c r="AG133" i="1"/>
  <c r="AI133" i="1" s="1"/>
  <c r="Z133" i="1"/>
  <c r="AD133" i="1" s="1"/>
  <c r="AO132" i="1"/>
  <c r="AL132" i="1"/>
  <c r="AG132" i="1"/>
  <c r="AI132" i="1" s="1"/>
  <c r="Z132" i="1"/>
  <c r="AD132" i="1" s="1"/>
  <c r="AO131" i="1"/>
  <c r="AL131" i="1"/>
  <c r="AG131" i="1"/>
  <c r="AI131" i="1" s="1"/>
  <c r="Z131" i="1"/>
  <c r="AD131" i="1" s="1"/>
  <c r="AO130" i="1"/>
  <c r="AL130" i="1"/>
  <c r="AG130" i="1"/>
  <c r="AI130" i="1" s="1"/>
  <c r="Z130" i="1"/>
  <c r="AD130" i="1" s="1"/>
  <c r="AO129" i="1"/>
  <c r="AL129" i="1"/>
  <c r="AG129" i="1"/>
  <c r="AI129" i="1" s="1"/>
  <c r="Z129" i="1"/>
  <c r="AD129" i="1" s="1"/>
  <c r="AO128" i="1"/>
  <c r="AL128" i="1"/>
  <c r="AG128" i="1"/>
  <c r="AI128" i="1" s="1"/>
  <c r="Z128" i="1"/>
  <c r="AD128" i="1" s="1"/>
  <c r="AO127" i="1"/>
  <c r="AL127" i="1"/>
  <c r="AG127" i="1"/>
  <c r="AI127" i="1" s="1"/>
  <c r="Z127" i="1"/>
  <c r="AD127" i="1" s="1"/>
  <c r="AO126" i="1"/>
  <c r="AL126" i="1"/>
  <c r="AG126" i="1"/>
  <c r="AI126" i="1" s="1"/>
  <c r="Z126" i="1"/>
  <c r="AD126" i="1" s="1"/>
  <c r="AO125" i="1"/>
  <c r="AL125" i="1"/>
  <c r="AG125" i="1"/>
  <c r="AI125" i="1" s="1"/>
  <c r="Z125" i="1"/>
  <c r="AD125" i="1" s="1"/>
  <c r="AO124" i="1"/>
  <c r="AL124" i="1"/>
  <c r="AG124" i="1"/>
  <c r="AI124" i="1" s="1"/>
  <c r="Z124" i="1"/>
  <c r="AD124" i="1" s="1"/>
  <c r="AO123" i="1"/>
  <c r="AL123" i="1"/>
  <c r="AG123" i="1"/>
  <c r="AI123" i="1" s="1"/>
  <c r="Z123" i="1"/>
  <c r="AD123" i="1" s="1"/>
  <c r="AO122" i="1"/>
  <c r="AL122" i="1"/>
  <c r="AG122" i="1"/>
  <c r="AI122" i="1" s="1"/>
  <c r="Z122" i="1"/>
  <c r="AD122" i="1" s="1"/>
  <c r="AO121" i="1"/>
  <c r="AL121" i="1"/>
  <c r="AG121" i="1"/>
  <c r="AI121" i="1" s="1"/>
  <c r="Z121" i="1"/>
  <c r="AD121" i="1" s="1"/>
  <c r="AO120" i="1"/>
  <c r="AL120" i="1"/>
  <c r="AG120" i="1"/>
  <c r="Z120" i="1"/>
  <c r="AO119" i="1"/>
  <c r="AL119" i="1"/>
  <c r="AG119" i="1"/>
  <c r="AI119" i="1" s="1"/>
  <c r="Z119" i="1"/>
  <c r="AD119" i="1" s="1"/>
  <c r="AO118" i="1"/>
  <c r="AL118" i="1"/>
  <c r="AG118" i="1"/>
  <c r="AI118" i="1" s="1"/>
  <c r="Z118" i="1"/>
  <c r="AD118" i="1" s="1"/>
  <c r="AO117" i="1"/>
  <c r="AL117" i="1"/>
  <c r="AG117" i="1"/>
  <c r="AI117" i="1" s="1"/>
  <c r="Z117" i="1"/>
  <c r="AD117" i="1" s="1"/>
  <c r="AO116" i="1"/>
  <c r="AL116" i="1"/>
  <c r="AG116" i="1"/>
  <c r="AI116" i="1" s="1"/>
  <c r="Z116" i="1"/>
  <c r="AD116" i="1" s="1"/>
  <c r="AO115" i="1"/>
  <c r="AL115" i="1"/>
  <c r="AG115" i="1"/>
  <c r="AI115" i="1" s="1"/>
  <c r="Z115" i="1"/>
  <c r="AD115" i="1" s="1"/>
  <c r="AO114" i="1"/>
  <c r="AL114" i="1"/>
  <c r="AG114" i="1"/>
  <c r="AI114" i="1" s="1"/>
  <c r="Z114" i="1"/>
  <c r="AD114" i="1" s="1"/>
  <c r="AO113" i="1"/>
  <c r="AL113" i="1"/>
  <c r="AG113" i="1"/>
  <c r="AI113" i="1" s="1"/>
  <c r="Z113" i="1"/>
  <c r="AD113" i="1" s="1"/>
  <c r="AO112" i="1"/>
  <c r="AL112" i="1"/>
  <c r="AG112" i="1"/>
  <c r="AI112" i="1" s="1"/>
  <c r="Z112" i="1"/>
  <c r="AD112" i="1" s="1"/>
  <c r="AO111" i="1"/>
  <c r="AL111" i="1"/>
  <c r="AG111" i="1"/>
  <c r="AI111" i="1" s="1"/>
  <c r="Z111" i="1"/>
  <c r="AD111" i="1" s="1"/>
  <c r="AO110" i="1"/>
  <c r="AL110" i="1"/>
  <c r="AG110" i="1"/>
  <c r="AI110" i="1" s="1"/>
  <c r="Z110" i="1"/>
  <c r="AD110" i="1" s="1"/>
  <c r="AO109" i="1"/>
  <c r="AL109" i="1"/>
  <c r="AG109" i="1"/>
  <c r="AI109" i="1" s="1"/>
  <c r="Z109" i="1"/>
  <c r="AD109" i="1" s="1"/>
  <c r="AO108" i="1"/>
  <c r="AL108" i="1"/>
  <c r="AG108" i="1"/>
  <c r="AI108" i="1" s="1"/>
  <c r="Z108" i="1"/>
  <c r="AD108" i="1" s="1"/>
  <c r="AO107" i="1"/>
  <c r="AL107" i="1"/>
  <c r="AG107" i="1"/>
  <c r="AI107" i="1" s="1"/>
  <c r="Z107" i="1"/>
  <c r="AD107" i="1" s="1"/>
  <c r="AO106" i="1"/>
  <c r="AL106" i="1"/>
  <c r="AG106" i="1"/>
  <c r="AI106" i="1" s="1"/>
  <c r="Z106" i="1"/>
  <c r="AD106" i="1" s="1"/>
  <c r="AO105" i="1"/>
  <c r="AL105" i="1"/>
  <c r="AG105" i="1"/>
  <c r="AI105" i="1" s="1"/>
  <c r="Z105" i="1"/>
  <c r="AD105" i="1" s="1"/>
  <c r="AO104" i="1"/>
  <c r="AL104" i="1"/>
  <c r="AG104" i="1"/>
  <c r="AI104" i="1" s="1"/>
  <c r="Z104" i="1"/>
  <c r="AD104" i="1" s="1"/>
  <c r="AO103" i="1"/>
  <c r="AL103" i="1"/>
  <c r="AG103" i="1"/>
  <c r="AI103" i="1" s="1"/>
  <c r="Z103" i="1"/>
  <c r="AD103" i="1" s="1"/>
  <c r="AO102" i="1"/>
  <c r="AL102" i="1"/>
  <c r="AG102" i="1"/>
  <c r="AI102" i="1" s="1"/>
  <c r="Z102" i="1"/>
  <c r="AD102" i="1" s="1"/>
  <c r="AO101" i="1"/>
  <c r="AL101" i="1"/>
  <c r="AG101" i="1"/>
  <c r="AI101" i="1" s="1"/>
  <c r="Z101" i="1"/>
  <c r="AD101" i="1" s="1"/>
  <c r="AO100" i="1"/>
  <c r="AL100" i="1"/>
  <c r="AG100" i="1"/>
  <c r="AI100" i="1" s="1"/>
  <c r="Z100" i="1"/>
  <c r="AD100" i="1" s="1"/>
  <c r="AO99" i="1"/>
  <c r="AL99" i="1"/>
  <c r="AG99" i="1"/>
  <c r="AI99" i="1" s="1"/>
  <c r="Z99" i="1"/>
  <c r="AD99" i="1" s="1"/>
  <c r="AO98" i="1"/>
  <c r="AL98" i="1"/>
  <c r="AG98" i="1"/>
  <c r="AI98" i="1" s="1"/>
  <c r="Z98" i="1"/>
  <c r="AD98" i="1" s="1"/>
  <c r="AO97" i="1"/>
  <c r="AL97" i="1"/>
  <c r="AG97" i="1"/>
  <c r="AI97" i="1" s="1"/>
  <c r="Z97" i="1"/>
  <c r="AD97" i="1" s="1"/>
  <c r="AO96" i="1"/>
  <c r="AL96" i="1"/>
  <c r="AG96" i="1"/>
  <c r="AI96" i="1" s="1"/>
  <c r="Z96" i="1"/>
  <c r="AD96" i="1" s="1"/>
  <c r="AO95" i="1"/>
  <c r="AL95" i="1"/>
  <c r="AG95" i="1"/>
  <c r="AI95" i="1" s="1"/>
  <c r="Z95" i="1"/>
  <c r="AD95" i="1" s="1"/>
  <c r="AO94" i="1"/>
  <c r="AL94" i="1"/>
  <c r="AG94" i="1"/>
  <c r="AI94" i="1" s="1"/>
  <c r="Z94" i="1"/>
  <c r="AD94" i="1" s="1"/>
  <c r="AO93" i="1"/>
  <c r="AL93" i="1"/>
  <c r="AG93" i="1"/>
  <c r="AI93" i="1" s="1"/>
  <c r="Z93" i="1"/>
  <c r="AD93" i="1" s="1"/>
  <c r="AO92" i="1"/>
  <c r="AL92" i="1"/>
  <c r="AG92" i="1"/>
  <c r="AI92" i="1" s="1"/>
  <c r="Z92" i="1"/>
  <c r="AD92" i="1" s="1"/>
  <c r="AO91" i="1"/>
  <c r="AL91" i="1"/>
  <c r="AG91" i="1"/>
  <c r="AI91" i="1" s="1"/>
  <c r="Z91" i="1"/>
  <c r="AD91" i="1" s="1"/>
  <c r="AO90" i="1"/>
  <c r="AL90" i="1"/>
  <c r="AG90" i="1"/>
  <c r="AI90" i="1" s="1"/>
  <c r="Z90" i="1"/>
  <c r="AD90" i="1" s="1"/>
  <c r="AO89" i="1"/>
  <c r="AL89" i="1"/>
  <c r="AG89" i="1"/>
  <c r="AI89" i="1" s="1"/>
  <c r="Z89" i="1"/>
  <c r="AD89" i="1" s="1"/>
  <c r="AO88" i="1"/>
  <c r="AL88" i="1"/>
  <c r="AG88" i="1"/>
  <c r="AI88" i="1" s="1"/>
  <c r="Z88" i="1"/>
  <c r="AD88" i="1" s="1"/>
  <c r="AO87" i="1"/>
  <c r="AL87" i="1"/>
  <c r="AG87" i="1"/>
  <c r="AI87" i="1" s="1"/>
  <c r="Z87" i="1"/>
  <c r="AD87" i="1" s="1"/>
  <c r="AO86" i="1"/>
  <c r="AL86" i="1"/>
  <c r="AG86" i="1"/>
  <c r="AI86" i="1" s="1"/>
  <c r="Z86" i="1"/>
  <c r="AD86" i="1" s="1"/>
  <c r="AO85" i="1"/>
  <c r="AL85" i="1"/>
  <c r="AG85" i="1"/>
  <c r="AI85" i="1" s="1"/>
  <c r="Z85" i="1"/>
  <c r="AD85" i="1" s="1"/>
  <c r="AO84" i="1"/>
  <c r="AL84" i="1"/>
  <c r="AG84" i="1"/>
  <c r="AI84" i="1" s="1"/>
  <c r="Z84" i="1"/>
  <c r="AD84" i="1" s="1"/>
  <c r="AO83" i="1"/>
  <c r="AL83" i="1"/>
  <c r="AG83" i="1"/>
  <c r="AI83" i="1" s="1"/>
  <c r="Z83" i="1"/>
  <c r="AD83" i="1" s="1"/>
  <c r="AO82" i="1"/>
  <c r="AL82" i="1"/>
  <c r="AG82" i="1"/>
  <c r="AI82" i="1" s="1"/>
  <c r="Z82" i="1"/>
  <c r="AD82" i="1" s="1"/>
  <c r="AO81" i="1"/>
  <c r="AL81" i="1"/>
  <c r="AG81" i="1"/>
  <c r="AI81" i="1" s="1"/>
  <c r="Z81" i="1"/>
  <c r="AD81" i="1" s="1"/>
  <c r="AO80" i="1"/>
  <c r="AL80" i="1"/>
  <c r="AG80" i="1"/>
  <c r="AI80" i="1" s="1"/>
  <c r="Z80" i="1"/>
  <c r="AD80" i="1" s="1"/>
  <c r="AO79" i="1"/>
  <c r="AL79" i="1"/>
  <c r="AG79" i="1"/>
  <c r="AI79" i="1" s="1"/>
  <c r="Z79" i="1"/>
  <c r="AD79" i="1" s="1"/>
  <c r="AO78" i="1"/>
  <c r="AL78" i="1"/>
  <c r="AG78" i="1"/>
  <c r="AI78" i="1" s="1"/>
  <c r="Z78" i="1"/>
  <c r="AD78" i="1" s="1"/>
  <c r="AO77" i="1"/>
  <c r="AL77" i="1"/>
  <c r="AG77" i="1"/>
  <c r="AI77" i="1" s="1"/>
  <c r="Z77" i="1"/>
  <c r="AD77" i="1" s="1"/>
  <c r="AO76" i="1"/>
  <c r="AL76" i="1"/>
  <c r="AG76" i="1"/>
  <c r="AI76" i="1" s="1"/>
  <c r="Z76" i="1"/>
  <c r="AD76" i="1" s="1"/>
  <c r="AO75" i="1"/>
  <c r="AL75" i="1"/>
  <c r="AG75" i="1"/>
  <c r="AI75" i="1" s="1"/>
  <c r="Z75" i="1"/>
  <c r="AD75" i="1" s="1"/>
  <c r="AO74" i="1"/>
  <c r="AL74" i="1"/>
  <c r="AG74" i="1"/>
  <c r="AI74" i="1" s="1"/>
  <c r="Z74" i="1"/>
  <c r="AD74" i="1" s="1"/>
  <c r="AO73" i="1"/>
  <c r="AL73" i="1"/>
  <c r="AG73" i="1"/>
  <c r="AI73" i="1" s="1"/>
  <c r="Z73" i="1"/>
  <c r="AD73" i="1" s="1"/>
  <c r="AO72" i="1"/>
  <c r="AL72" i="1"/>
  <c r="AG72" i="1"/>
  <c r="AI72" i="1" s="1"/>
  <c r="Z72" i="1"/>
  <c r="AD72" i="1" s="1"/>
  <c r="AO71" i="1"/>
  <c r="AL71" i="1"/>
  <c r="AG71" i="1"/>
  <c r="AI71" i="1" s="1"/>
  <c r="Z71" i="1"/>
  <c r="AD71" i="1" s="1"/>
  <c r="AO70" i="1"/>
  <c r="AL70" i="1"/>
  <c r="AG70" i="1"/>
  <c r="AI70" i="1" s="1"/>
  <c r="Z70" i="1"/>
  <c r="AD70" i="1" s="1"/>
  <c r="AO69" i="1"/>
  <c r="AL69" i="1"/>
  <c r="AG69" i="1"/>
  <c r="AI69" i="1" s="1"/>
  <c r="Z69" i="1"/>
  <c r="AD69" i="1" s="1"/>
  <c r="AO68" i="1"/>
  <c r="AL68" i="1"/>
  <c r="AG68" i="1"/>
  <c r="AI68" i="1" s="1"/>
  <c r="Z68" i="1"/>
  <c r="AD68" i="1" s="1"/>
  <c r="AO67" i="1"/>
  <c r="AL67" i="1"/>
  <c r="AG67" i="1"/>
  <c r="AI67" i="1" s="1"/>
  <c r="Z67" i="1"/>
  <c r="AD67" i="1" s="1"/>
  <c r="AO66" i="1"/>
  <c r="AL66" i="1"/>
  <c r="AG66" i="1"/>
  <c r="AI66" i="1" s="1"/>
  <c r="Z66" i="1"/>
  <c r="AD66" i="1" s="1"/>
  <c r="AO65" i="1"/>
  <c r="AL65" i="1"/>
  <c r="AG65" i="1"/>
  <c r="Z65" i="1"/>
  <c r="AD65" i="1" s="1"/>
  <c r="AO64" i="1"/>
  <c r="AL64" i="1"/>
  <c r="AG64" i="1"/>
  <c r="AI64" i="1" s="1"/>
  <c r="Z64" i="1"/>
  <c r="AD64" i="1" s="1"/>
  <c r="AO63" i="1"/>
  <c r="AL63" i="1"/>
  <c r="AG63" i="1"/>
  <c r="AI63" i="1" s="1"/>
  <c r="Z63" i="1"/>
  <c r="AD63" i="1" s="1"/>
  <c r="AO62" i="1"/>
  <c r="AL62" i="1"/>
  <c r="AG62" i="1"/>
  <c r="AI62" i="1" s="1"/>
  <c r="Z62" i="1"/>
  <c r="AD62" i="1" s="1"/>
  <c r="AO61" i="1"/>
  <c r="AL61" i="1"/>
  <c r="AG61" i="1"/>
  <c r="AI61" i="1" s="1"/>
  <c r="Z61" i="1"/>
  <c r="AD61" i="1" s="1"/>
  <c r="AO60" i="1"/>
  <c r="AL60" i="1"/>
  <c r="AG60" i="1"/>
  <c r="AI60" i="1" s="1"/>
  <c r="Z60" i="1"/>
  <c r="AO59" i="1"/>
  <c r="AL59" i="1"/>
  <c r="AG59" i="1"/>
  <c r="AI59" i="1" s="1"/>
  <c r="Z59" i="1"/>
  <c r="AD59" i="1" s="1"/>
  <c r="AO58" i="1"/>
  <c r="AL58" i="1"/>
  <c r="AG58" i="1"/>
  <c r="AI58" i="1" s="1"/>
  <c r="Z58" i="1"/>
  <c r="AD58" i="1" s="1"/>
  <c r="AO57" i="1"/>
  <c r="AL57" i="1"/>
  <c r="AG57" i="1"/>
  <c r="Z57" i="1"/>
  <c r="AD57" i="1" s="1"/>
  <c r="AO56" i="1"/>
  <c r="AL56" i="1"/>
  <c r="AG56" i="1"/>
  <c r="AI56" i="1" s="1"/>
  <c r="Z56" i="1"/>
  <c r="AD56" i="1" s="1"/>
  <c r="AO55" i="1"/>
  <c r="AL55" i="1"/>
  <c r="AG55" i="1"/>
  <c r="AI55" i="1" s="1"/>
  <c r="Z55" i="1"/>
  <c r="AD55" i="1" s="1"/>
  <c r="AO54" i="1"/>
  <c r="AL54" i="1"/>
  <c r="AG54" i="1"/>
  <c r="AI54" i="1" s="1"/>
  <c r="Z54" i="1"/>
  <c r="AD54" i="1" s="1"/>
  <c r="AO53" i="1"/>
  <c r="AL53" i="1"/>
  <c r="AG53" i="1"/>
  <c r="AI53" i="1" s="1"/>
  <c r="Z53" i="1"/>
  <c r="AD53" i="1" s="1"/>
  <c r="AO52" i="1"/>
  <c r="AL52" i="1"/>
  <c r="AG52" i="1"/>
  <c r="AI52" i="1" s="1"/>
  <c r="Z52" i="1"/>
  <c r="AD52" i="1" s="1"/>
  <c r="AO51" i="1"/>
  <c r="AL51" i="1"/>
  <c r="AG51" i="1"/>
  <c r="AI51" i="1" s="1"/>
  <c r="Z51" i="1"/>
  <c r="AD51" i="1" s="1"/>
  <c r="AO50" i="1"/>
  <c r="AL50" i="1"/>
  <c r="AG50" i="1"/>
  <c r="AI50" i="1" s="1"/>
  <c r="Z50" i="1"/>
  <c r="AD50" i="1" s="1"/>
  <c r="AO49" i="1"/>
  <c r="AL49" i="1"/>
  <c r="AG49" i="1"/>
  <c r="AI49" i="1" s="1"/>
  <c r="Z49" i="1"/>
  <c r="AD49" i="1" s="1"/>
  <c r="AO48" i="1"/>
  <c r="AL48" i="1"/>
  <c r="AG48" i="1"/>
  <c r="AI48" i="1" s="1"/>
  <c r="Z48" i="1"/>
  <c r="AD48" i="1" s="1"/>
  <c r="AO47" i="1"/>
  <c r="AL47" i="1"/>
  <c r="AG47" i="1"/>
  <c r="AI47" i="1" s="1"/>
  <c r="Z47" i="1"/>
  <c r="AD47" i="1" s="1"/>
  <c r="AO46" i="1"/>
  <c r="AL46" i="1"/>
  <c r="AG46" i="1"/>
  <c r="AI46" i="1" s="1"/>
  <c r="Z46" i="1"/>
  <c r="AD46" i="1" s="1"/>
  <c r="AO45" i="1"/>
  <c r="AL45" i="1"/>
  <c r="AG45" i="1"/>
  <c r="AI45" i="1" s="1"/>
  <c r="Z45" i="1"/>
  <c r="AD45" i="1" s="1"/>
  <c r="AO44" i="1"/>
  <c r="AL44" i="1"/>
  <c r="AG44" i="1"/>
  <c r="AI44" i="1" s="1"/>
  <c r="Z44" i="1"/>
  <c r="AD44" i="1" s="1"/>
  <c r="AO43" i="1"/>
  <c r="AL43" i="1"/>
  <c r="AG43" i="1"/>
  <c r="AI43" i="1" s="1"/>
  <c r="Z43" i="1"/>
  <c r="AD43" i="1" s="1"/>
  <c r="AO42" i="1"/>
  <c r="AL42" i="1"/>
  <c r="AG42" i="1"/>
  <c r="AI42" i="1" s="1"/>
  <c r="Z42" i="1"/>
  <c r="AD42" i="1" s="1"/>
  <c r="AO41" i="1"/>
  <c r="AL41" i="1"/>
  <c r="AG41" i="1"/>
  <c r="AI41" i="1" s="1"/>
  <c r="Z41" i="1"/>
  <c r="AD41" i="1" s="1"/>
  <c r="AO40" i="1"/>
  <c r="AL40" i="1"/>
  <c r="AG40" i="1"/>
  <c r="AI40" i="1" s="1"/>
  <c r="Z40" i="1"/>
  <c r="AD40" i="1" s="1"/>
  <c r="AO39" i="1"/>
  <c r="AL39" i="1"/>
  <c r="AG39" i="1"/>
  <c r="AI39" i="1" s="1"/>
  <c r="Z39" i="1"/>
  <c r="AD39" i="1" s="1"/>
  <c r="AO38" i="1"/>
  <c r="AL38" i="1"/>
  <c r="AG38" i="1"/>
  <c r="AI38" i="1" s="1"/>
  <c r="Z38" i="1"/>
  <c r="AD38" i="1" s="1"/>
  <c r="AO37" i="1"/>
  <c r="AL37" i="1"/>
  <c r="AG37" i="1"/>
  <c r="AI37" i="1" s="1"/>
  <c r="Z37" i="1"/>
  <c r="AD37" i="1" s="1"/>
  <c r="AO36" i="1"/>
  <c r="AL36" i="1"/>
  <c r="AG36" i="1"/>
  <c r="AI36" i="1" s="1"/>
  <c r="Z36" i="1"/>
  <c r="AD36" i="1" s="1"/>
  <c r="AO35" i="1"/>
  <c r="AL35" i="1"/>
  <c r="AG35" i="1"/>
  <c r="AI35" i="1" s="1"/>
  <c r="Z35" i="1"/>
  <c r="AD35" i="1" s="1"/>
  <c r="AO34" i="1"/>
  <c r="AL34" i="1"/>
  <c r="AG34" i="1"/>
  <c r="AI34" i="1" s="1"/>
  <c r="Z34" i="1"/>
  <c r="AD34" i="1" s="1"/>
  <c r="AO33" i="1"/>
  <c r="AL33" i="1"/>
  <c r="AG33" i="1"/>
  <c r="AI33" i="1" s="1"/>
  <c r="Z33" i="1"/>
  <c r="AD33" i="1" s="1"/>
  <c r="AO32" i="1"/>
  <c r="AL32" i="1"/>
  <c r="AG32" i="1"/>
  <c r="AI32" i="1" s="1"/>
  <c r="Z32" i="1"/>
  <c r="AD32" i="1" s="1"/>
  <c r="AO31" i="1"/>
  <c r="AL31" i="1"/>
  <c r="AG31" i="1"/>
  <c r="Z31" i="1"/>
  <c r="AD31" i="1" s="1"/>
  <c r="AO30" i="1"/>
  <c r="AL30" i="1"/>
  <c r="AG30" i="1"/>
  <c r="AI30" i="1" s="1"/>
  <c r="Z30" i="1"/>
  <c r="AD30" i="1" s="1"/>
  <c r="AO29" i="1"/>
  <c r="AL29" i="1"/>
  <c r="AG29" i="1"/>
  <c r="AI29" i="1" s="1"/>
  <c r="Z29" i="1"/>
  <c r="AD29" i="1" s="1"/>
  <c r="AO28" i="1"/>
  <c r="AL28" i="1"/>
  <c r="AG28" i="1"/>
  <c r="AI28" i="1" s="1"/>
  <c r="Z28" i="1"/>
  <c r="AD28" i="1" s="1"/>
  <c r="AO27" i="1"/>
  <c r="AL27" i="1"/>
  <c r="AG27" i="1"/>
  <c r="AI27" i="1" s="1"/>
  <c r="Z27" i="1"/>
  <c r="AD27" i="1" s="1"/>
  <c r="AO26" i="1"/>
  <c r="AL26" i="1"/>
  <c r="AG26" i="1"/>
  <c r="AI26" i="1" s="1"/>
  <c r="Z26" i="1"/>
  <c r="AD26" i="1" s="1"/>
  <c r="AO25" i="1"/>
  <c r="AL25" i="1"/>
  <c r="AG25" i="1"/>
  <c r="AI25" i="1" s="1"/>
  <c r="Z25" i="1"/>
  <c r="AD25" i="1" s="1"/>
  <c r="AO24" i="1"/>
  <c r="AL24" i="1"/>
  <c r="AG24" i="1"/>
  <c r="AI24" i="1" s="1"/>
  <c r="Z24" i="1"/>
  <c r="AD24" i="1" s="1"/>
  <c r="AO23" i="1"/>
  <c r="AL23" i="1"/>
  <c r="AG23" i="1"/>
  <c r="Z23" i="1"/>
  <c r="AD23" i="1" s="1"/>
  <c r="AO22" i="1"/>
  <c r="AL22" i="1"/>
  <c r="AG22" i="1"/>
  <c r="AI22" i="1" s="1"/>
  <c r="Z22" i="1"/>
  <c r="AD22" i="1" s="1"/>
  <c r="AO21" i="1"/>
  <c r="AL21" i="1"/>
  <c r="AG21" i="1"/>
  <c r="AI21" i="1" s="1"/>
  <c r="Z21" i="1"/>
  <c r="AD21" i="1" s="1"/>
  <c r="AO20" i="1"/>
  <c r="AL20" i="1"/>
  <c r="AG20" i="1"/>
  <c r="AI20" i="1" s="1"/>
  <c r="Z20" i="1"/>
  <c r="AD20" i="1" s="1"/>
  <c r="AO19" i="1"/>
  <c r="AL19" i="1"/>
  <c r="AG19" i="1"/>
  <c r="AI19" i="1" s="1"/>
  <c r="Z19" i="1"/>
  <c r="AD19" i="1" s="1"/>
  <c r="AO18" i="1"/>
  <c r="AL18" i="1"/>
  <c r="AG18" i="1"/>
  <c r="AI18" i="1" s="1"/>
  <c r="Z18" i="1"/>
  <c r="AD18" i="1" s="1"/>
  <c r="AO17" i="1"/>
  <c r="AL17" i="1"/>
  <c r="AG17" i="1"/>
  <c r="AI17" i="1" s="1"/>
  <c r="Z17" i="1"/>
  <c r="AD17" i="1" s="1"/>
  <c r="AO16" i="1"/>
  <c r="AL16" i="1"/>
  <c r="AG16" i="1"/>
  <c r="AI16" i="1" s="1"/>
  <c r="Z16" i="1"/>
  <c r="AD16" i="1" s="1"/>
  <c r="AO15" i="1"/>
  <c r="AL15" i="1"/>
  <c r="AG15" i="1"/>
  <c r="AI15" i="1" s="1"/>
  <c r="Z15" i="1"/>
  <c r="AD15" i="1" s="1"/>
  <c r="AO14" i="1"/>
  <c r="AL14" i="1"/>
  <c r="AG14" i="1"/>
  <c r="AI14" i="1" s="1"/>
  <c r="Z14" i="1"/>
  <c r="AD14" i="1" s="1"/>
  <c r="AO13" i="1"/>
  <c r="AL13" i="1"/>
  <c r="AG13" i="1"/>
  <c r="AI13" i="1" s="1"/>
  <c r="Z13" i="1"/>
  <c r="AD13" i="1" s="1"/>
  <c r="AO12" i="1"/>
  <c r="AL12" i="1"/>
  <c r="AG12" i="1"/>
  <c r="AI12" i="1" s="1"/>
  <c r="Z12" i="1"/>
  <c r="AD12" i="1" s="1"/>
  <c r="AO11" i="1"/>
  <c r="AL11" i="1"/>
  <c r="AG11" i="1"/>
  <c r="AI11" i="1" s="1"/>
  <c r="Z11" i="1"/>
  <c r="AD11" i="1" s="1"/>
  <c r="AO10" i="1"/>
  <c r="AL10" i="1"/>
  <c r="AG10" i="1"/>
  <c r="AI10" i="1" s="1"/>
  <c r="Z10" i="1"/>
  <c r="AD10" i="1" s="1"/>
  <c r="AO9" i="1"/>
  <c r="AL9" i="1"/>
  <c r="AG9" i="1"/>
  <c r="AI9" i="1" s="1"/>
  <c r="Z9" i="1"/>
  <c r="AD9" i="1" s="1"/>
  <c r="AO8" i="1"/>
  <c r="AL8" i="1"/>
  <c r="AG8" i="1"/>
  <c r="AI8" i="1" s="1"/>
  <c r="Z8" i="1"/>
  <c r="AD8" i="1" s="1"/>
  <c r="AO7" i="1"/>
  <c r="AL7" i="1"/>
  <c r="AG7" i="1"/>
  <c r="AI7" i="1" s="1"/>
  <c r="Z7" i="1"/>
  <c r="AD7" i="1" s="1"/>
  <c r="AO6" i="1"/>
  <c r="AL6" i="1"/>
  <c r="AG6" i="1"/>
  <c r="AI6" i="1" s="1"/>
  <c r="Z6" i="1"/>
  <c r="AD6" i="1" s="1"/>
  <c r="AO5" i="1"/>
  <c r="AL5" i="1"/>
  <c r="AG5" i="1"/>
  <c r="AI5" i="1" s="1"/>
  <c r="Z5" i="1"/>
  <c r="AD5" i="1" s="1"/>
  <c r="AO4" i="1"/>
  <c r="AL4" i="1"/>
  <c r="AG4" i="1"/>
  <c r="AI4" i="1" s="1"/>
  <c r="Z4" i="1"/>
  <c r="AD4" i="1" s="1"/>
  <c r="AO3" i="1"/>
  <c r="AL3" i="1"/>
  <c r="AG3" i="1"/>
  <c r="AI3" i="1" s="1"/>
  <c r="Z3" i="1"/>
  <c r="AD3" i="1" s="1"/>
  <c r="AO2" i="1"/>
  <c r="AL2" i="1"/>
  <c r="AG2" i="1"/>
  <c r="AI2" i="1" s="1"/>
  <c r="Z2" i="1"/>
  <c r="AD2" i="1" s="1"/>
  <c r="AI524" i="1" l="1"/>
  <c r="AD524" i="1"/>
  <c r="AM512" i="1"/>
  <c r="AP512" i="1" s="1"/>
  <c r="AM354" i="1"/>
  <c r="AP354" i="1" s="1"/>
  <c r="AM153" i="1"/>
  <c r="AP153" i="1" s="1"/>
  <c r="AM22" i="1"/>
  <c r="AP22" i="1" s="1"/>
  <c r="AM119" i="1"/>
  <c r="AP119" i="1" s="1"/>
  <c r="AM439" i="1"/>
  <c r="AP439" i="1" s="1"/>
  <c r="AM127" i="1"/>
  <c r="AP127" i="1" s="1"/>
  <c r="AM250" i="1"/>
  <c r="AP250" i="1" s="1"/>
  <c r="AM161" i="1"/>
  <c r="AP161" i="1" s="1"/>
  <c r="AM447" i="1"/>
  <c r="AP447" i="1" s="1"/>
  <c r="AM224" i="1"/>
  <c r="AP224" i="1" s="1"/>
  <c r="AM238" i="1"/>
  <c r="AP238" i="1" s="1"/>
  <c r="AM517" i="1"/>
  <c r="AP517" i="1" s="1"/>
  <c r="AM125" i="1"/>
  <c r="AP125" i="1" s="1"/>
  <c r="AM186" i="1"/>
  <c r="AP186" i="1" s="1"/>
  <c r="AM197" i="1"/>
  <c r="AP197" i="1" s="1"/>
  <c r="AM310" i="1"/>
  <c r="AM475" i="1"/>
  <c r="AP475" i="1" s="1"/>
  <c r="AM236" i="1"/>
  <c r="AP236" i="1" s="1"/>
  <c r="AM14" i="1"/>
  <c r="AP14" i="1" s="1"/>
  <c r="AM97" i="1"/>
  <c r="AP97" i="1" s="1"/>
  <c r="AM426" i="1"/>
  <c r="AP426" i="1" s="1"/>
  <c r="AM440" i="1"/>
  <c r="AP440" i="1" s="1"/>
  <c r="AM443" i="1"/>
  <c r="AP443" i="1" s="1"/>
  <c r="AM465" i="1"/>
  <c r="AP465" i="1" s="1"/>
  <c r="AM109" i="1"/>
  <c r="AP109" i="1" s="1"/>
  <c r="AM145" i="1"/>
  <c r="AP145" i="1" s="1"/>
  <c r="AM151" i="1"/>
  <c r="AP151" i="1" s="1"/>
  <c r="AM188" i="1"/>
  <c r="AP188" i="1" s="1"/>
  <c r="AM232" i="1"/>
  <c r="AP232" i="1" s="1"/>
  <c r="AM378" i="1"/>
  <c r="AP378" i="1" s="1"/>
  <c r="AM430" i="1"/>
  <c r="AP430" i="1" s="1"/>
  <c r="AM506" i="1"/>
  <c r="AP506" i="1" s="1"/>
  <c r="AM402" i="1"/>
  <c r="AP402" i="1" s="1"/>
  <c r="AM25" i="1"/>
  <c r="AP25" i="1" s="1"/>
  <c r="AM34" i="1"/>
  <c r="AP34" i="1" s="1"/>
  <c r="AM50" i="1"/>
  <c r="AP50" i="1" s="1"/>
  <c r="AM111" i="1"/>
  <c r="AP111" i="1" s="1"/>
  <c r="AM129" i="1"/>
  <c r="AP129" i="1" s="1"/>
  <c r="AM322" i="1"/>
  <c r="AP322" i="1" s="1"/>
  <c r="AM326" i="1"/>
  <c r="AP326" i="1" s="1"/>
  <c r="AM362" i="1"/>
  <c r="AP362" i="1" s="1"/>
  <c r="AM473" i="1"/>
  <c r="AP473" i="1" s="1"/>
  <c r="AM500" i="1"/>
  <c r="AP500" i="1" s="1"/>
  <c r="AM169" i="1"/>
  <c r="AP169" i="1" s="1"/>
  <c r="AM386" i="1"/>
  <c r="AP386" i="1" s="1"/>
  <c r="AM410" i="1"/>
  <c r="AP410" i="1" s="1"/>
  <c r="AM487" i="1"/>
  <c r="AP487" i="1" s="1"/>
  <c r="AM530" i="1"/>
  <c r="AP530" i="1" s="1"/>
  <c r="AM6" i="1"/>
  <c r="AP6" i="1" s="1"/>
  <c r="AM95" i="1"/>
  <c r="AP95" i="1" s="1"/>
  <c r="AM137" i="1"/>
  <c r="AP137" i="1" s="1"/>
  <c r="AM116" i="1"/>
  <c r="AP116" i="1" s="1"/>
  <c r="AM297" i="1"/>
  <c r="AP297" i="1" s="1"/>
  <c r="AM324" i="1"/>
  <c r="AP324" i="1" s="1"/>
  <c r="AM331" i="1"/>
  <c r="AP331" i="1" s="1"/>
  <c r="AM370" i="1"/>
  <c r="AP370" i="1" s="1"/>
  <c r="AM418" i="1"/>
  <c r="AP418" i="1" s="1"/>
  <c r="AM8" i="1"/>
  <c r="AP8" i="1" s="1"/>
  <c r="AM17" i="1"/>
  <c r="AP17" i="1" s="1"/>
  <c r="AM33" i="1"/>
  <c r="AP33" i="1" s="1"/>
  <c r="AM42" i="1"/>
  <c r="AP42" i="1" s="1"/>
  <c r="AM103" i="1"/>
  <c r="AP103" i="1" s="1"/>
  <c r="AM113" i="1"/>
  <c r="AP113" i="1" s="1"/>
  <c r="AM121" i="1"/>
  <c r="AP121" i="1" s="1"/>
  <c r="AM257" i="1"/>
  <c r="AP257" i="1" s="1"/>
  <c r="AM394" i="1"/>
  <c r="AP394" i="1" s="1"/>
  <c r="AM514" i="1"/>
  <c r="AP514" i="1" s="1"/>
  <c r="AM194" i="1"/>
  <c r="AP194" i="1" s="1"/>
  <c r="AM99" i="1"/>
  <c r="AP99" i="1" s="1"/>
  <c r="AM155" i="1"/>
  <c r="AP155" i="1" s="1"/>
  <c r="AM135" i="1"/>
  <c r="AP135" i="1" s="1"/>
  <c r="AM40" i="1"/>
  <c r="AP40" i="1" s="1"/>
  <c r="AM48" i="1"/>
  <c r="AP48" i="1" s="1"/>
  <c r="AM75" i="1"/>
  <c r="AP75" i="1" s="1"/>
  <c r="AM83" i="1"/>
  <c r="AP83" i="1" s="1"/>
  <c r="AM101" i="1"/>
  <c r="AP101" i="1" s="1"/>
  <c r="AM212" i="1"/>
  <c r="AP212" i="1" s="1"/>
  <c r="AM271" i="1"/>
  <c r="AP271" i="1" s="1"/>
  <c r="AM304" i="1"/>
  <c r="AP304" i="1" s="1"/>
  <c r="AM455" i="1"/>
  <c r="AP455" i="1" s="1"/>
  <c r="AM91" i="1"/>
  <c r="AP91" i="1" s="1"/>
  <c r="AM171" i="1"/>
  <c r="AP171" i="1" s="1"/>
  <c r="AM230" i="1"/>
  <c r="AP230" i="1" s="1"/>
  <c r="AM58" i="1"/>
  <c r="AP58" i="1" s="1"/>
  <c r="AM66" i="1"/>
  <c r="AP66" i="1" s="1"/>
  <c r="AM74" i="1"/>
  <c r="AP74" i="1" s="1"/>
  <c r="AM82" i="1"/>
  <c r="AP82" i="1" s="1"/>
  <c r="AM100" i="1"/>
  <c r="AP100" i="1" s="1"/>
  <c r="AM118" i="1"/>
  <c r="AP118" i="1" s="1"/>
  <c r="AM200" i="1"/>
  <c r="AP200" i="1" s="1"/>
  <c r="AM39" i="1"/>
  <c r="AP39" i="1" s="1"/>
  <c r="AM47" i="1"/>
  <c r="AP47" i="1" s="1"/>
  <c r="AM55" i="1"/>
  <c r="AP55" i="1" s="1"/>
  <c r="AM90" i="1"/>
  <c r="AP90" i="1" s="1"/>
  <c r="AM94" i="1"/>
  <c r="AP94" i="1" s="1"/>
  <c r="AM117" i="1"/>
  <c r="AP117" i="1" s="1"/>
  <c r="AM163" i="1"/>
  <c r="AP163" i="1" s="1"/>
  <c r="AM242" i="1"/>
  <c r="AP242" i="1" s="1"/>
  <c r="AM281" i="1"/>
  <c r="AP281" i="1" s="1"/>
  <c r="AI23" i="1"/>
  <c r="AM23" i="1" s="1"/>
  <c r="AI31" i="1"/>
  <c r="AM31" i="1" s="1"/>
  <c r="AP31" i="1" s="1"/>
  <c r="AI57" i="1"/>
  <c r="AM57" i="1" s="1"/>
  <c r="AI65" i="1"/>
  <c r="AM319" i="1"/>
  <c r="AP319" i="1" s="1"/>
  <c r="AM528" i="1"/>
  <c r="AP528" i="1" s="1"/>
  <c r="AM73" i="1"/>
  <c r="AP73" i="1" s="1"/>
  <c r="AM81" i="1"/>
  <c r="AP81" i="1" s="1"/>
  <c r="AM89" i="1"/>
  <c r="AP89" i="1" s="1"/>
  <c r="AM93" i="1"/>
  <c r="AP93" i="1" s="1"/>
  <c r="AM102" i="1"/>
  <c r="AP102" i="1" s="1"/>
  <c r="AM143" i="1"/>
  <c r="AP143" i="1" s="1"/>
  <c r="AM178" i="1"/>
  <c r="AP178" i="1" s="1"/>
  <c r="AM30" i="1"/>
  <c r="AP30" i="1" s="1"/>
  <c r="AD60" i="1"/>
  <c r="AM60" i="1" s="1"/>
  <c r="AM92" i="1"/>
  <c r="AP92" i="1" s="1"/>
  <c r="AM108" i="1"/>
  <c r="AP108" i="1" s="1"/>
  <c r="AM126" i="1"/>
  <c r="AP126" i="1" s="1"/>
  <c r="AM201" i="1"/>
  <c r="AP201" i="1" s="1"/>
  <c r="AM280" i="1"/>
  <c r="AP280" i="1" s="1"/>
  <c r="AM299" i="1"/>
  <c r="AP299" i="1" s="1"/>
  <c r="AM302" i="1"/>
  <c r="AP302" i="1" s="1"/>
  <c r="AM320" i="1"/>
  <c r="AP320" i="1" s="1"/>
  <c r="AM329" i="1"/>
  <c r="AP329" i="1" s="1"/>
  <c r="AM337" i="1"/>
  <c r="AP337" i="1" s="1"/>
  <c r="AM499" i="1"/>
  <c r="AP499" i="1" s="1"/>
  <c r="AM180" i="1"/>
  <c r="AP180" i="1" s="1"/>
  <c r="AM225" i="1"/>
  <c r="AP225" i="1" s="1"/>
  <c r="AM233" i="1"/>
  <c r="AP233" i="1" s="1"/>
  <c r="AM243" i="1"/>
  <c r="AP243" i="1" s="1"/>
  <c r="AM251" i="1"/>
  <c r="AP251" i="1" s="1"/>
  <c r="AM259" i="1"/>
  <c r="AP259" i="1" s="1"/>
  <c r="AI435" i="1"/>
  <c r="AM435" i="1" s="1"/>
  <c r="AD516" i="1"/>
  <c r="AM516" i="1" s="1"/>
  <c r="AM241" i="1"/>
  <c r="AP241" i="1" s="1"/>
  <c r="AM249" i="1"/>
  <c r="AP249" i="1" s="1"/>
  <c r="AM298" i="1"/>
  <c r="AP298" i="1" s="1"/>
  <c r="AM314" i="1"/>
  <c r="AP314" i="1" s="1"/>
  <c r="AM323" i="1"/>
  <c r="AP323" i="1" s="1"/>
  <c r="AM328" i="1"/>
  <c r="AP328" i="1" s="1"/>
  <c r="AM339" i="1"/>
  <c r="AP339" i="1" s="1"/>
  <c r="AD483" i="1"/>
  <c r="AM502" i="1"/>
  <c r="AP502" i="1" s="1"/>
  <c r="AM284" i="1"/>
  <c r="AP284" i="1" s="1"/>
  <c r="AM441" i="1"/>
  <c r="AP441" i="1" s="1"/>
  <c r="AM504" i="1"/>
  <c r="AM520" i="1"/>
  <c r="AP520" i="1" s="1"/>
  <c r="AM240" i="1"/>
  <c r="AP240" i="1" s="1"/>
  <c r="AM248" i="1"/>
  <c r="AP248" i="1" s="1"/>
  <c r="AI258" i="1"/>
  <c r="AM258" i="1" s="1"/>
  <c r="AP258" i="1" s="1"/>
  <c r="AM294" i="1"/>
  <c r="AP294" i="1" s="1"/>
  <c r="AM318" i="1"/>
  <c r="AP318" i="1" s="1"/>
  <c r="AI515" i="1"/>
  <c r="AM515" i="1" s="1"/>
  <c r="AP515" i="1" s="1"/>
  <c r="AI526" i="1"/>
  <c r="AM203" i="1"/>
  <c r="AP203" i="1" s="1"/>
  <c r="AM209" i="1"/>
  <c r="AP209" i="1" s="1"/>
  <c r="AM219" i="1"/>
  <c r="AP219" i="1" s="1"/>
  <c r="AM306" i="1"/>
  <c r="AP306" i="1" s="1"/>
  <c r="AM313" i="1"/>
  <c r="AP313" i="1" s="1"/>
  <c r="AD431" i="1"/>
  <c r="AM431" i="1" s="1"/>
  <c r="AI461" i="1"/>
  <c r="AM461" i="1" s="1"/>
  <c r="AP461" i="1" s="1"/>
  <c r="AI493" i="1"/>
  <c r="AM334" i="1"/>
  <c r="AP334" i="1" s="1"/>
  <c r="AM513" i="1"/>
  <c r="AP513" i="1" s="1"/>
  <c r="AM208" i="1"/>
  <c r="AP208" i="1" s="1"/>
  <c r="AI305" i="1"/>
  <c r="AM305" i="1" s="1"/>
  <c r="AM345" i="1"/>
  <c r="AP345" i="1" s="1"/>
  <c r="AM457" i="1"/>
  <c r="AP457" i="1" s="1"/>
  <c r="AM3" i="1"/>
  <c r="AP3" i="1" s="1"/>
  <c r="AM45" i="1"/>
  <c r="AP45" i="1" s="1"/>
  <c r="AM63" i="1"/>
  <c r="AP63" i="1" s="1"/>
  <c r="AM71" i="1"/>
  <c r="AP71" i="1" s="1"/>
  <c r="AM79" i="1"/>
  <c r="AP79" i="1" s="1"/>
  <c r="AM87" i="1"/>
  <c r="AP87" i="1" s="1"/>
  <c r="AM114" i="1"/>
  <c r="AP114" i="1" s="1"/>
  <c r="AM2" i="1"/>
  <c r="AP2" i="1" s="1"/>
  <c r="AM5" i="1"/>
  <c r="AP5" i="1" s="1"/>
  <c r="AM12" i="1"/>
  <c r="AP12" i="1" s="1"/>
  <c r="AM20" i="1"/>
  <c r="AP20" i="1" s="1"/>
  <c r="AM28" i="1"/>
  <c r="AP28" i="1" s="1"/>
  <c r="AM36" i="1"/>
  <c r="AP36" i="1" s="1"/>
  <c r="AM41" i="1"/>
  <c r="AP41" i="1" s="1"/>
  <c r="AM44" i="1"/>
  <c r="AP44" i="1" s="1"/>
  <c r="AM49" i="1"/>
  <c r="AP49" i="1" s="1"/>
  <c r="AM52" i="1"/>
  <c r="AP52" i="1" s="1"/>
  <c r="AM68" i="1"/>
  <c r="AP68" i="1" s="1"/>
  <c r="AM76" i="1"/>
  <c r="AP76" i="1" s="1"/>
  <c r="AM84" i="1"/>
  <c r="AP84" i="1" s="1"/>
  <c r="AM9" i="1"/>
  <c r="AP9" i="1" s="1"/>
  <c r="AM105" i="1"/>
  <c r="AP105" i="1" s="1"/>
  <c r="AM59" i="1"/>
  <c r="AP59" i="1" s="1"/>
  <c r="AM62" i="1"/>
  <c r="AP62" i="1" s="1"/>
  <c r="AM67" i="1"/>
  <c r="AP67" i="1" s="1"/>
  <c r="AM70" i="1"/>
  <c r="AP70" i="1" s="1"/>
  <c r="AM78" i="1"/>
  <c r="AP78" i="1" s="1"/>
  <c r="AM86" i="1"/>
  <c r="AP86" i="1" s="1"/>
  <c r="AM4" i="1"/>
  <c r="AP4" i="1" s="1"/>
  <c r="AM11" i="1"/>
  <c r="AP11" i="1" s="1"/>
  <c r="AM16" i="1"/>
  <c r="AP16" i="1" s="1"/>
  <c r="AM19" i="1"/>
  <c r="AP19" i="1" s="1"/>
  <c r="AM24" i="1"/>
  <c r="AP24" i="1" s="1"/>
  <c r="AM27" i="1"/>
  <c r="AP27" i="1" s="1"/>
  <c r="AM32" i="1"/>
  <c r="AP32" i="1" s="1"/>
  <c r="AM35" i="1"/>
  <c r="AP35" i="1" s="1"/>
  <c r="AM38" i="1"/>
  <c r="AP38" i="1" s="1"/>
  <c r="AM43" i="1"/>
  <c r="AP43" i="1" s="1"/>
  <c r="AM46" i="1"/>
  <c r="AP46" i="1" s="1"/>
  <c r="AM51" i="1"/>
  <c r="AP51" i="1" s="1"/>
  <c r="AM54" i="1"/>
  <c r="AP54" i="1" s="1"/>
  <c r="AM37" i="1"/>
  <c r="AP37" i="1" s="1"/>
  <c r="AM53" i="1"/>
  <c r="AP53" i="1" s="1"/>
  <c r="AM56" i="1"/>
  <c r="AM61" i="1"/>
  <c r="AP61" i="1" s="1"/>
  <c r="AM64" i="1"/>
  <c r="AP64" i="1" s="1"/>
  <c r="AM69" i="1"/>
  <c r="AP69" i="1" s="1"/>
  <c r="AM72" i="1"/>
  <c r="AP72" i="1" s="1"/>
  <c r="AM77" i="1"/>
  <c r="AP77" i="1" s="1"/>
  <c r="AM80" i="1"/>
  <c r="AP80" i="1" s="1"/>
  <c r="AM85" i="1"/>
  <c r="AP85" i="1" s="1"/>
  <c r="AM88" i="1"/>
  <c r="AP88" i="1" s="1"/>
  <c r="AM107" i="1"/>
  <c r="AP107" i="1" s="1"/>
  <c r="AM10" i="1"/>
  <c r="AP10" i="1" s="1"/>
  <c r="AM13" i="1"/>
  <c r="AP13" i="1" s="1"/>
  <c r="AM18" i="1"/>
  <c r="AP18" i="1" s="1"/>
  <c r="AM21" i="1"/>
  <c r="AP21" i="1" s="1"/>
  <c r="AM26" i="1"/>
  <c r="AP26" i="1" s="1"/>
  <c r="AM29" i="1"/>
  <c r="AP29" i="1" s="1"/>
  <c r="AM112" i="1"/>
  <c r="AP112" i="1" s="1"/>
  <c r="AM148" i="1"/>
  <c r="AP148" i="1" s="1"/>
  <c r="AM152" i="1"/>
  <c r="AP152" i="1" s="1"/>
  <c r="AM179" i="1"/>
  <c r="AP179" i="1" s="1"/>
  <c r="AM115" i="1"/>
  <c r="AP115" i="1" s="1"/>
  <c r="AM124" i="1"/>
  <c r="AP124" i="1" s="1"/>
  <c r="AM140" i="1"/>
  <c r="AP140" i="1" s="1"/>
  <c r="AM144" i="1"/>
  <c r="AP144" i="1" s="1"/>
  <c r="AM162" i="1"/>
  <c r="AP162" i="1" s="1"/>
  <c r="AM187" i="1"/>
  <c r="AP187" i="1" s="1"/>
  <c r="AM207" i="1"/>
  <c r="AP207" i="1" s="1"/>
  <c r="AM96" i="1"/>
  <c r="AP96" i="1" s="1"/>
  <c r="AM98" i="1"/>
  <c r="AP98" i="1" s="1"/>
  <c r="AM104" i="1"/>
  <c r="AP104" i="1" s="1"/>
  <c r="AM106" i="1"/>
  <c r="AP106" i="1" s="1"/>
  <c r="AM132" i="1"/>
  <c r="AP132" i="1" s="1"/>
  <c r="AM136" i="1"/>
  <c r="AP136" i="1" s="1"/>
  <c r="AM170" i="1"/>
  <c r="AP170" i="1" s="1"/>
  <c r="AM204" i="1"/>
  <c r="AP204" i="1" s="1"/>
  <c r="AM123" i="1"/>
  <c r="AP123" i="1" s="1"/>
  <c r="AM128" i="1"/>
  <c r="AP128" i="1" s="1"/>
  <c r="AM150" i="1"/>
  <c r="AP150" i="1" s="1"/>
  <c r="AM173" i="1"/>
  <c r="AP173" i="1" s="1"/>
  <c r="AM177" i="1"/>
  <c r="AP177" i="1" s="1"/>
  <c r="AM195" i="1"/>
  <c r="AP195" i="1" s="1"/>
  <c r="AM216" i="1"/>
  <c r="AP216" i="1" s="1"/>
  <c r="AM110" i="1"/>
  <c r="AP110" i="1" s="1"/>
  <c r="AM122" i="1"/>
  <c r="AP122" i="1" s="1"/>
  <c r="AM142" i="1"/>
  <c r="AP142" i="1" s="1"/>
  <c r="AM156" i="1"/>
  <c r="AP156" i="1" s="1"/>
  <c r="AM160" i="1"/>
  <c r="AP160" i="1" s="1"/>
  <c r="AM181" i="1"/>
  <c r="AP181" i="1" s="1"/>
  <c r="AM185" i="1"/>
  <c r="AP185" i="1" s="1"/>
  <c r="AM199" i="1"/>
  <c r="AP199" i="1" s="1"/>
  <c r="AM206" i="1"/>
  <c r="AP206" i="1" s="1"/>
  <c r="AM7" i="1"/>
  <c r="AP7" i="1" s="1"/>
  <c r="AM15" i="1"/>
  <c r="AP15" i="1" s="1"/>
  <c r="AM134" i="1"/>
  <c r="AP134" i="1" s="1"/>
  <c r="AM146" i="1"/>
  <c r="AP146" i="1" s="1"/>
  <c r="AM149" i="1"/>
  <c r="AP149" i="1" s="1"/>
  <c r="AM164" i="1"/>
  <c r="AP164" i="1" s="1"/>
  <c r="AM168" i="1"/>
  <c r="AP168" i="1" s="1"/>
  <c r="AM176" i="1"/>
  <c r="AP176" i="1" s="1"/>
  <c r="AM189" i="1"/>
  <c r="AP189" i="1" s="1"/>
  <c r="AM193" i="1"/>
  <c r="AP193" i="1" s="1"/>
  <c r="AD120" i="1"/>
  <c r="AM138" i="1"/>
  <c r="AP138" i="1" s="1"/>
  <c r="AM141" i="1"/>
  <c r="AP141" i="1" s="1"/>
  <c r="AM159" i="1"/>
  <c r="AP159" i="1" s="1"/>
  <c r="AM172" i="1"/>
  <c r="AP172" i="1" s="1"/>
  <c r="AM184" i="1"/>
  <c r="AP184" i="1" s="1"/>
  <c r="AM215" i="1"/>
  <c r="AP215" i="1" s="1"/>
  <c r="AM231" i="1"/>
  <c r="AP231" i="1" s="1"/>
  <c r="AI120" i="1"/>
  <c r="AM130" i="1"/>
  <c r="AP130" i="1" s="1"/>
  <c r="AM133" i="1"/>
  <c r="AP133" i="1" s="1"/>
  <c r="AM167" i="1"/>
  <c r="AP167" i="1" s="1"/>
  <c r="AM192" i="1"/>
  <c r="AP192" i="1" s="1"/>
  <c r="AM198" i="1"/>
  <c r="AP198" i="1" s="1"/>
  <c r="AM205" i="1"/>
  <c r="AP205" i="1" s="1"/>
  <c r="AM247" i="1"/>
  <c r="AP247" i="1" s="1"/>
  <c r="AM131" i="1"/>
  <c r="AP131" i="1" s="1"/>
  <c r="AM139" i="1"/>
  <c r="AP139" i="1" s="1"/>
  <c r="AM147" i="1"/>
  <c r="AP147" i="1" s="1"/>
  <c r="AM157" i="1"/>
  <c r="AP157" i="1" s="1"/>
  <c r="AM165" i="1"/>
  <c r="AP165" i="1" s="1"/>
  <c r="AM174" i="1"/>
  <c r="AP174" i="1" s="1"/>
  <c r="AM182" i="1"/>
  <c r="AP182" i="1" s="1"/>
  <c r="AM190" i="1"/>
  <c r="AP190" i="1" s="1"/>
  <c r="AM222" i="1"/>
  <c r="AP222" i="1" s="1"/>
  <c r="AM228" i="1"/>
  <c r="AP228" i="1" s="1"/>
  <c r="AM253" i="1"/>
  <c r="AP253" i="1" s="1"/>
  <c r="AM266" i="1"/>
  <c r="AP266" i="1" s="1"/>
  <c r="AM291" i="1"/>
  <c r="AP291" i="1" s="1"/>
  <c r="AM295" i="1"/>
  <c r="AP295" i="1" s="1"/>
  <c r="AM315" i="1"/>
  <c r="AP315" i="1" s="1"/>
  <c r="AD154" i="1"/>
  <c r="AM158" i="1"/>
  <c r="AP158" i="1" s="1"/>
  <c r="AM166" i="1"/>
  <c r="AP166" i="1" s="1"/>
  <c r="AM175" i="1"/>
  <c r="AP175" i="1" s="1"/>
  <c r="AM183" i="1"/>
  <c r="AP183" i="1" s="1"/>
  <c r="AM191" i="1"/>
  <c r="AP191" i="1" s="1"/>
  <c r="AM213" i="1"/>
  <c r="AP213" i="1" s="1"/>
  <c r="AM220" i="1"/>
  <c r="AP220" i="1" s="1"/>
  <c r="AM269" i="1"/>
  <c r="AM275" i="1"/>
  <c r="AP275" i="1" s="1"/>
  <c r="AM279" i="1"/>
  <c r="AP279" i="1" s="1"/>
  <c r="AM301" i="1"/>
  <c r="AP301" i="1" s="1"/>
  <c r="AM303" i="1"/>
  <c r="AP303" i="1" s="1"/>
  <c r="AM311" i="1"/>
  <c r="AP311" i="1" s="1"/>
  <c r="AM196" i="1"/>
  <c r="AP196" i="1" s="1"/>
  <c r="AD211" i="1"/>
  <c r="AM218" i="1"/>
  <c r="AP218" i="1" s="1"/>
  <c r="AM252" i="1"/>
  <c r="AP252" i="1" s="1"/>
  <c r="AM256" i="1"/>
  <c r="AP256" i="1" s="1"/>
  <c r="AM293" i="1"/>
  <c r="AP293" i="1" s="1"/>
  <c r="AI211" i="1"/>
  <c r="AM246" i="1"/>
  <c r="AP246" i="1" s="1"/>
  <c r="AM261" i="1"/>
  <c r="AP261" i="1" s="1"/>
  <c r="AM264" i="1"/>
  <c r="AP264" i="1" s="1"/>
  <c r="AM268" i="1"/>
  <c r="AP268" i="1" s="1"/>
  <c r="AM278" i="1"/>
  <c r="AP278" i="1" s="1"/>
  <c r="AM283" i="1"/>
  <c r="AP283" i="1" s="1"/>
  <c r="AM214" i="1"/>
  <c r="AP214" i="1" s="1"/>
  <c r="AM227" i="1"/>
  <c r="AP227" i="1" s="1"/>
  <c r="AM235" i="1"/>
  <c r="AP235" i="1" s="1"/>
  <c r="AM245" i="1"/>
  <c r="AP245" i="1" s="1"/>
  <c r="AM272" i="1"/>
  <c r="AP272" i="1" s="1"/>
  <c r="AM286" i="1"/>
  <c r="AP286" i="1" s="1"/>
  <c r="AM296" i="1"/>
  <c r="AP296" i="1" s="1"/>
  <c r="AM300" i="1"/>
  <c r="AP300" i="1" s="1"/>
  <c r="AM221" i="1"/>
  <c r="AP221" i="1" s="1"/>
  <c r="AM223" i="1"/>
  <c r="AP223" i="1" s="1"/>
  <c r="AM239" i="1"/>
  <c r="AP239" i="1" s="1"/>
  <c r="AM255" i="1"/>
  <c r="AP255" i="1" s="1"/>
  <c r="AM267" i="1"/>
  <c r="AP267" i="1" s="1"/>
  <c r="AM273" i="1"/>
  <c r="AM309" i="1"/>
  <c r="AP309" i="1" s="1"/>
  <c r="AM333" i="1"/>
  <c r="AP333" i="1" s="1"/>
  <c r="AM226" i="1"/>
  <c r="AP226" i="1" s="1"/>
  <c r="AM234" i="1"/>
  <c r="AP234" i="1" s="1"/>
  <c r="AM244" i="1"/>
  <c r="AP244" i="1" s="1"/>
  <c r="AM292" i="1"/>
  <c r="AP292" i="1" s="1"/>
  <c r="AM312" i="1"/>
  <c r="AP312" i="1" s="1"/>
  <c r="AM316" i="1"/>
  <c r="AP316" i="1" s="1"/>
  <c r="AM325" i="1"/>
  <c r="AP325" i="1" s="1"/>
  <c r="AM202" i="1"/>
  <c r="AP202" i="1" s="1"/>
  <c r="AM210" i="1"/>
  <c r="AP210" i="1" s="1"/>
  <c r="AM217" i="1"/>
  <c r="AP217" i="1" s="1"/>
  <c r="AM229" i="1"/>
  <c r="AP229" i="1" s="1"/>
  <c r="AM237" i="1"/>
  <c r="AP237" i="1" s="1"/>
  <c r="AM270" i="1"/>
  <c r="AP270" i="1" s="1"/>
  <c r="AM282" i="1"/>
  <c r="AP282" i="1" s="1"/>
  <c r="AM285" i="1"/>
  <c r="AP285" i="1" s="1"/>
  <c r="AM308" i="1"/>
  <c r="AP308" i="1" s="1"/>
  <c r="AM260" i="1"/>
  <c r="AP260" i="1" s="1"/>
  <c r="AM274" i="1"/>
  <c r="AP274" i="1" s="1"/>
  <c r="AP310" i="1"/>
  <c r="AM330" i="1"/>
  <c r="AP330" i="1" s="1"/>
  <c r="AM352" i="1"/>
  <c r="AP352" i="1" s="1"/>
  <c r="AM360" i="1"/>
  <c r="AP360" i="1" s="1"/>
  <c r="AM368" i="1"/>
  <c r="AP368" i="1" s="1"/>
  <c r="AM376" i="1"/>
  <c r="AP376" i="1" s="1"/>
  <c r="AM384" i="1"/>
  <c r="AP384" i="1" s="1"/>
  <c r="AM392" i="1"/>
  <c r="AP392" i="1" s="1"/>
  <c r="AM400" i="1"/>
  <c r="AP400" i="1" s="1"/>
  <c r="AM408" i="1"/>
  <c r="AP408" i="1" s="1"/>
  <c r="AM416" i="1"/>
  <c r="AP416" i="1" s="1"/>
  <c r="AM424" i="1"/>
  <c r="AP424" i="1" s="1"/>
  <c r="AM263" i="1"/>
  <c r="AP263" i="1" s="1"/>
  <c r="AM321" i="1"/>
  <c r="AP321" i="1" s="1"/>
  <c r="AM336" i="1"/>
  <c r="AP336" i="1" s="1"/>
  <c r="AM343" i="1"/>
  <c r="AP343" i="1" s="1"/>
  <c r="AM356" i="1"/>
  <c r="AP356" i="1" s="1"/>
  <c r="AM364" i="1"/>
  <c r="AP364" i="1" s="1"/>
  <c r="AM372" i="1"/>
  <c r="AP372" i="1" s="1"/>
  <c r="AM380" i="1"/>
  <c r="AP380" i="1" s="1"/>
  <c r="AM388" i="1"/>
  <c r="AP388" i="1" s="1"/>
  <c r="AM254" i="1"/>
  <c r="AP254" i="1" s="1"/>
  <c r="AM262" i="1"/>
  <c r="AP262" i="1" s="1"/>
  <c r="AM265" i="1"/>
  <c r="AP265" i="1" s="1"/>
  <c r="AM276" i="1"/>
  <c r="AP276" i="1" s="1"/>
  <c r="AM287" i="1"/>
  <c r="AP287" i="1" s="1"/>
  <c r="AM288" i="1"/>
  <c r="AP288" i="1" s="1"/>
  <c r="AM289" i="1"/>
  <c r="AP289" i="1" s="1"/>
  <c r="AM347" i="1"/>
  <c r="AP347" i="1" s="1"/>
  <c r="AI348" i="1"/>
  <c r="AM348" i="1" s="1"/>
  <c r="AP348" i="1" s="1"/>
  <c r="AM355" i="1"/>
  <c r="AP355" i="1" s="1"/>
  <c r="AM363" i="1"/>
  <c r="AP363" i="1" s="1"/>
  <c r="AM371" i="1"/>
  <c r="AP371" i="1" s="1"/>
  <c r="AM379" i="1"/>
  <c r="AP379" i="1" s="1"/>
  <c r="AM387" i="1"/>
  <c r="AP387" i="1" s="1"/>
  <c r="AM395" i="1"/>
  <c r="AP395" i="1" s="1"/>
  <c r="AM403" i="1"/>
  <c r="AP403" i="1" s="1"/>
  <c r="AM411" i="1"/>
  <c r="AP411" i="1" s="1"/>
  <c r="AM419" i="1"/>
  <c r="AP419" i="1" s="1"/>
  <c r="AM427" i="1"/>
  <c r="AP427" i="1" s="1"/>
  <c r="AM277" i="1"/>
  <c r="AP277" i="1" s="1"/>
  <c r="AM290" i="1"/>
  <c r="AP290" i="1" s="1"/>
  <c r="AM307" i="1"/>
  <c r="AP307" i="1" s="1"/>
  <c r="AM327" i="1"/>
  <c r="AP327" i="1" s="1"/>
  <c r="AM335" i="1"/>
  <c r="AP335" i="1" s="1"/>
  <c r="AM351" i="1"/>
  <c r="AP351" i="1" s="1"/>
  <c r="AM359" i="1"/>
  <c r="AP359" i="1" s="1"/>
  <c r="AM367" i="1"/>
  <c r="AP367" i="1" s="1"/>
  <c r="AM375" i="1"/>
  <c r="AP375" i="1" s="1"/>
  <c r="AM383" i="1"/>
  <c r="AP383" i="1" s="1"/>
  <c r="AM391" i="1"/>
  <c r="AP391" i="1" s="1"/>
  <c r="AM399" i="1"/>
  <c r="AP399" i="1" s="1"/>
  <c r="AM407" i="1"/>
  <c r="AP407" i="1" s="1"/>
  <c r="AM415" i="1"/>
  <c r="AP415" i="1" s="1"/>
  <c r="AM423" i="1"/>
  <c r="AP423" i="1" s="1"/>
  <c r="AM341" i="1"/>
  <c r="AP341" i="1" s="1"/>
  <c r="AM346" i="1"/>
  <c r="AP346" i="1" s="1"/>
  <c r="AM340" i="1"/>
  <c r="AP340" i="1" s="1"/>
  <c r="AM342" i="1"/>
  <c r="AP342" i="1" s="1"/>
  <c r="AM350" i="1"/>
  <c r="AP350" i="1" s="1"/>
  <c r="AM358" i="1"/>
  <c r="AP358" i="1" s="1"/>
  <c r="AM366" i="1"/>
  <c r="AP366" i="1" s="1"/>
  <c r="AM374" i="1"/>
  <c r="AP374" i="1" s="1"/>
  <c r="AM382" i="1"/>
  <c r="AP382" i="1" s="1"/>
  <c r="AM390" i="1"/>
  <c r="AP390" i="1" s="1"/>
  <c r="AM398" i="1"/>
  <c r="AP398" i="1" s="1"/>
  <c r="AM406" i="1"/>
  <c r="AP406" i="1" s="1"/>
  <c r="AM414" i="1"/>
  <c r="AP414" i="1" s="1"/>
  <c r="AM422" i="1"/>
  <c r="AP422" i="1" s="1"/>
  <c r="AM317" i="1"/>
  <c r="AP317" i="1" s="1"/>
  <c r="AM332" i="1"/>
  <c r="AP332" i="1" s="1"/>
  <c r="AM353" i="1"/>
  <c r="AP353" i="1" s="1"/>
  <c r="AM361" i="1"/>
  <c r="AP361" i="1" s="1"/>
  <c r="AM369" i="1"/>
  <c r="AP369" i="1" s="1"/>
  <c r="AM377" i="1"/>
  <c r="AP377" i="1" s="1"/>
  <c r="AM385" i="1"/>
  <c r="AP385" i="1" s="1"/>
  <c r="AM393" i="1"/>
  <c r="AP393" i="1" s="1"/>
  <c r="AM401" i="1"/>
  <c r="AP401" i="1" s="1"/>
  <c r="AM409" i="1"/>
  <c r="AP409" i="1" s="1"/>
  <c r="AM417" i="1"/>
  <c r="AP417" i="1" s="1"/>
  <c r="AM425" i="1"/>
  <c r="AP425" i="1" s="1"/>
  <c r="AM338" i="1"/>
  <c r="AP338" i="1" s="1"/>
  <c r="AM344" i="1"/>
  <c r="AP344" i="1" s="1"/>
  <c r="AM349" i="1"/>
  <c r="AP349" i="1" s="1"/>
  <c r="AM433" i="1"/>
  <c r="AP433" i="1" s="1"/>
  <c r="AM434" i="1"/>
  <c r="AP434" i="1" s="1"/>
  <c r="AM444" i="1"/>
  <c r="AP444" i="1" s="1"/>
  <c r="AM476" i="1"/>
  <c r="AP476" i="1" s="1"/>
  <c r="AM498" i="1"/>
  <c r="AP498" i="1" s="1"/>
  <c r="AM503" i="1"/>
  <c r="AP503" i="1" s="1"/>
  <c r="AM510" i="1"/>
  <c r="AP510" i="1" s="1"/>
  <c r="AM531" i="1"/>
  <c r="AP531" i="1" s="1"/>
  <c r="AM534" i="1"/>
  <c r="AP534" i="1" s="1"/>
  <c r="AM396" i="1"/>
  <c r="AP396" i="1" s="1"/>
  <c r="AM404" i="1"/>
  <c r="AP404" i="1" s="1"/>
  <c r="AM412" i="1"/>
  <c r="AP412" i="1" s="1"/>
  <c r="AM420" i="1"/>
  <c r="AP420" i="1" s="1"/>
  <c r="AM428" i="1"/>
  <c r="AP428" i="1" s="1"/>
  <c r="AM449" i="1"/>
  <c r="AP449" i="1" s="1"/>
  <c r="AM459" i="1"/>
  <c r="AP459" i="1" s="1"/>
  <c r="AM467" i="1"/>
  <c r="AP467" i="1" s="1"/>
  <c r="AM479" i="1"/>
  <c r="AP479" i="1" s="1"/>
  <c r="AM523" i="1"/>
  <c r="AP523" i="1" s="1"/>
  <c r="AM357" i="1"/>
  <c r="AP357" i="1" s="1"/>
  <c r="AM365" i="1"/>
  <c r="AP365" i="1" s="1"/>
  <c r="AM373" i="1"/>
  <c r="AP373" i="1" s="1"/>
  <c r="AM381" i="1"/>
  <c r="AP381" i="1" s="1"/>
  <c r="AM389" i="1"/>
  <c r="AP389" i="1" s="1"/>
  <c r="AM397" i="1"/>
  <c r="AP397" i="1" s="1"/>
  <c r="AM405" i="1"/>
  <c r="AP405" i="1" s="1"/>
  <c r="AM413" i="1"/>
  <c r="AP413" i="1" s="1"/>
  <c r="AM421" i="1"/>
  <c r="AP421" i="1" s="1"/>
  <c r="AM429" i="1"/>
  <c r="AP429" i="1" s="1"/>
  <c r="AD454" i="1"/>
  <c r="AM466" i="1"/>
  <c r="AP466" i="1" s="1"/>
  <c r="AM486" i="1"/>
  <c r="AP486" i="1" s="1"/>
  <c r="AM497" i="1"/>
  <c r="AP497" i="1" s="1"/>
  <c r="AM533" i="1"/>
  <c r="AP533" i="1" s="1"/>
  <c r="AM448" i="1"/>
  <c r="AP448" i="1" s="1"/>
  <c r="AM458" i="1"/>
  <c r="AP458" i="1" s="1"/>
  <c r="AM469" i="1"/>
  <c r="AP469" i="1" s="1"/>
  <c r="AM478" i="1"/>
  <c r="AP478" i="1" s="1"/>
  <c r="AM489" i="1"/>
  <c r="AP489" i="1" s="1"/>
  <c r="AM501" i="1"/>
  <c r="AP501" i="1" s="1"/>
  <c r="AM505" i="1"/>
  <c r="AP505" i="1" s="1"/>
  <c r="AM438" i="1"/>
  <c r="AP438" i="1" s="1"/>
  <c r="AM452" i="1"/>
  <c r="AP452" i="1" s="1"/>
  <c r="AM453" i="1"/>
  <c r="AM474" i="1"/>
  <c r="AP474" i="1" s="1"/>
  <c r="AM485" i="1"/>
  <c r="AP485" i="1" s="1"/>
  <c r="AM522" i="1"/>
  <c r="AP522" i="1" s="1"/>
  <c r="AM525" i="1"/>
  <c r="AP525" i="1" s="1"/>
  <c r="AM432" i="1"/>
  <c r="AP432" i="1" s="1"/>
  <c r="AM436" i="1"/>
  <c r="AM437" i="1"/>
  <c r="AP437" i="1" s="1"/>
  <c r="AM442" i="1"/>
  <c r="AP442" i="1" s="1"/>
  <c r="AM460" i="1"/>
  <c r="AM468" i="1"/>
  <c r="AP468" i="1" s="1"/>
  <c r="AM481" i="1"/>
  <c r="AP481" i="1" s="1"/>
  <c r="AM488" i="1"/>
  <c r="AP488" i="1" s="1"/>
  <c r="AM492" i="1"/>
  <c r="AP492" i="1" s="1"/>
  <c r="AM496" i="1"/>
  <c r="AP496" i="1" s="1"/>
  <c r="AM508" i="1"/>
  <c r="AP508" i="1" s="1"/>
  <c r="AM518" i="1"/>
  <c r="AP518" i="1" s="1"/>
  <c r="AM529" i="1"/>
  <c r="AP529" i="1" s="1"/>
  <c r="AM532" i="1"/>
  <c r="AP532" i="1" s="1"/>
  <c r="AM536" i="1"/>
  <c r="AP536" i="1" s="1"/>
  <c r="AD446" i="1"/>
  <c r="AM451" i="1"/>
  <c r="AP451" i="1" s="1"/>
  <c r="AM464" i="1"/>
  <c r="AP464" i="1" s="1"/>
  <c r="AM472" i="1"/>
  <c r="AP472" i="1" s="1"/>
  <c r="AM507" i="1"/>
  <c r="AP507" i="1" s="1"/>
  <c r="AM511" i="1"/>
  <c r="AP511" i="1" s="1"/>
  <c r="AM445" i="1"/>
  <c r="AM456" i="1"/>
  <c r="AP456" i="1" s="1"/>
  <c r="AM477" i="1"/>
  <c r="AP477" i="1" s="1"/>
  <c r="AM484" i="1"/>
  <c r="AP484" i="1" s="1"/>
  <c r="AM521" i="1"/>
  <c r="AP521" i="1" s="1"/>
  <c r="AM450" i="1"/>
  <c r="AP450" i="1" s="1"/>
  <c r="AI454" i="1"/>
  <c r="AM462" i="1"/>
  <c r="AP462" i="1" s="1"/>
  <c r="AM470" i="1"/>
  <c r="AP470" i="1" s="1"/>
  <c r="AM482" i="1"/>
  <c r="AP482" i="1" s="1"/>
  <c r="AM490" i="1"/>
  <c r="AP490" i="1" s="1"/>
  <c r="AM494" i="1"/>
  <c r="AP494" i="1" s="1"/>
  <c r="AM519" i="1"/>
  <c r="AP519" i="1" s="1"/>
  <c r="AM463" i="1"/>
  <c r="AP463" i="1" s="1"/>
  <c r="AM471" i="1"/>
  <c r="AP471" i="1" s="1"/>
  <c r="AM491" i="1"/>
  <c r="AP491" i="1" s="1"/>
  <c r="AM495" i="1"/>
  <c r="AP495" i="1" s="1"/>
  <c r="AM509" i="1"/>
  <c r="AP509" i="1" s="1"/>
  <c r="AI527" i="1"/>
  <c r="AM527" i="1" s="1"/>
  <c r="AI535" i="1"/>
  <c r="AM535" i="1" s="1"/>
  <c r="AP535" i="1" s="1"/>
  <c r="AI480" i="1"/>
  <c r="AM480" i="1" s="1"/>
  <c r="AP480" i="1" s="1"/>
  <c r="AM524" i="1" l="1"/>
  <c r="AP524" i="1" s="1"/>
  <c r="AM493" i="1"/>
  <c r="AP493" i="1" s="1"/>
  <c r="AM483" i="1"/>
  <c r="AP483" i="1" s="1"/>
  <c r="AP504" i="1"/>
  <c r="AP60" i="1"/>
  <c r="AP527" i="1"/>
  <c r="AP305" i="1"/>
  <c r="AP57" i="1"/>
  <c r="AP431" i="1"/>
  <c r="AM526" i="1"/>
  <c r="AP526" i="1" s="1"/>
  <c r="AP23" i="1"/>
  <c r="AP435" i="1"/>
  <c r="AM65" i="1"/>
  <c r="AP516" i="1"/>
  <c r="AP453" i="1"/>
  <c r="AM211" i="1"/>
  <c r="AP269" i="1"/>
  <c r="AP460" i="1"/>
  <c r="AM454" i="1"/>
  <c r="AM446" i="1"/>
  <c r="AM154" i="1"/>
  <c r="AP56" i="1"/>
  <c r="AP436" i="1"/>
  <c r="AM120" i="1"/>
  <c r="AP445" i="1"/>
  <c r="AP273" i="1"/>
  <c r="AP454" i="1" l="1"/>
  <c r="AP65" i="1"/>
  <c r="AP446" i="1"/>
  <c r="AP120" i="1"/>
  <c r="AP154" i="1"/>
  <c r="AP211" i="1"/>
</calcChain>
</file>

<file path=xl/comments1.xml><?xml version="1.0" encoding="utf-8"?>
<comments xmlns="http://schemas.openxmlformats.org/spreadsheetml/2006/main">
  <authors>
    <author>作者</author>
  </authors>
  <commentList>
    <comment ref="M1" authorId="0">
      <text>
        <r>
          <rPr>
            <b/>
            <sz val="11"/>
            <color indexed="81"/>
            <rFont val="標楷體"/>
            <family val="4"/>
            <charset val="136"/>
          </rPr>
          <t>作者:</t>
        </r>
        <r>
          <rPr>
            <sz val="11"/>
            <color indexed="81"/>
            <rFont val="標楷體"/>
            <family val="4"/>
            <charset val="136"/>
          </rPr>
          <t xml:space="preserve">
參考,無需編輯</t>
        </r>
      </text>
    </comment>
    <comment ref="J46" authorId="0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56" authorId="0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57" authorId="0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94" authorId="0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5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因為測試過程需要插拔，自動化無法一直運行</t>
        </r>
      </text>
    </comment>
    <comment ref="M445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445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446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446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447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447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</commentList>
</comments>
</file>

<file path=xl/sharedStrings.xml><?xml version="1.0" encoding="utf-8"?>
<sst xmlns="http://schemas.openxmlformats.org/spreadsheetml/2006/main" count="8057" uniqueCount="1457">
  <si>
    <t>SIT</t>
    <phoneticPr fontId="3" type="noConversion"/>
  </si>
  <si>
    <t>SKU2</t>
  </si>
  <si>
    <t>Basic</t>
  </si>
  <si>
    <t>BFA001_01</t>
  </si>
  <si>
    <t>BIOS SETUP (NoteBook)</t>
  </si>
  <si>
    <t>3.1.5</t>
  </si>
  <si>
    <t>DQA</t>
  </si>
  <si>
    <t>P1</t>
  </si>
  <si>
    <t>X</t>
    <phoneticPr fontId="3" type="noConversion"/>
  </si>
  <si>
    <t>X</t>
    <phoneticPr fontId="3" type="noConversion"/>
  </si>
  <si>
    <t>V</t>
    <phoneticPr fontId="3" type="noConversion"/>
  </si>
  <si>
    <t>UMA &amp; Discrete</t>
    <phoneticPr fontId="3" type="noConversion"/>
  </si>
  <si>
    <t>Y</t>
    <phoneticPr fontId="3" type="noConversion"/>
  </si>
  <si>
    <t>BFA001_02</t>
  </si>
  <si>
    <t>BIOS SETUP (Pad)</t>
  </si>
  <si>
    <t>3.1.0</t>
  </si>
  <si>
    <t>Y</t>
    <phoneticPr fontId="3" type="noConversion"/>
  </si>
  <si>
    <t>BFA001_03</t>
  </si>
  <si>
    <t>BIOS POST screen verification</t>
  </si>
  <si>
    <t>3.0.6</t>
  </si>
  <si>
    <t>V</t>
    <phoneticPr fontId="3" type="noConversion"/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</si>
  <si>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</si>
  <si>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</si>
  <si>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</si>
  <si>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</si>
  <si>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</si>
  <si>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</si>
  <si>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</si>
  <si>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</si>
  <si>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N</t>
    <phoneticPr fontId="3" type="noConversion"/>
  </si>
  <si>
    <t>BFA001_06</t>
  </si>
  <si>
    <t>SMBIOS structure</t>
  </si>
  <si>
    <t>3.1.2</t>
  </si>
  <si>
    <t>BFA001_07</t>
  </si>
  <si>
    <t>BIOS initialize time</t>
  </si>
  <si>
    <t>3.0.7</t>
  </si>
  <si>
    <t>BFA001_08</t>
  </si>
  <si>
    <t>BIOS Setup help message</t>
  </si>
  <si>
    <t>One unit</t>
    <phoneticPr fontId="3" type="noConversion"/>
  </si>
  <si>
    <t>BFA001_09</t>
  </si>
  <si>
    <t>RTC test</t>
  </si>
  <si>
    <t>3.0.3</t>
  </si>
  <si>
    <t>HW</t>
  </si>
  <si>
    <t>BFA001_11</t>
  </si>
  <si>
    <t>BIOS web release</t>
  </si>
  <si>
    <t>SA</t>
  </si>
  <si>
    <t>BFA001_12</t>
  </si>
  <si>
    <t>Windows UEFI Firmware Update(for MS MDA)</t>
  </si>
  <si>
    <t>3.0.10</t>
  </si>
  <si>
    <t>BFA001_13</t>
  </si>
  <si>
    <t>BIOS tool Package for Service</t>
  </si>
  <si>
    <t>3.0.1</t>
  </si>
  <si>
    <t>BFA001_14</t>
  </si>
  <si>
    <t>Device Error Check Test</t>
  </si>
  <si>
    <t>BFA001_15</t>
  </si>
  <si>
    <t>PXE Boot</t>
  </si>
  <si>
    <t>3.0.2</t>
  </si>
  <si>
    <t>BFA001_16</t>
  </si>
  <si>
    <t>Computrace test</t>
  </si>
  <si>
    <t>3.0.5</t>
  </si>
  <si>
    <t>BFA001_17</t>
  </si>
  <si>
    <t>One key battery function test</t>
  </si>
  <si>
    <t>BFA001_18</t>
  </si>
  <si>
    <t>BIOS Wipe storage device test</t>
  </si>
  <si>
    <t>BFA001_20</t>
  </si>
  <si>
    <t>Lenovo BIOS POST Logo DIY</t>
  </si>
  <si>
    <t>BFA001_23</t>
  </si>
  <si>
    <t>TPM setting check for modern preload</t>
  </si>
  <si>
    <t>Coverall TPM module</t>
    <phoneticPr fontId="3" type="noConversion"/>
  </si>
  <si>
    <t>BFA001_24</t>
  </si>
  <si>
    <t>BIOS setup on OS (WMI)</t>
  </si>
  <si>
    <t>BFA002_01</t>
  </si>
  <si>
    <t>Powermanagement System Setting check</t>
  </si>
  <si>
    <t>V3.0.8</t>
  </si>
  <si>
    <t>BFA002_02</t>
  </si>
  <si>
    <t>Powermanagement Manual Test</t>
  </si>
  <si>
    <t>V3.0.7</t>
  </si>
  <si>
    <t>BFA002_03</t>
  </si>
  <si>
    <t>Modern Standby for Notebook</t>
  </si>
  <si>
    <t>V3.1.11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</si>
  <si>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</si>
  <si>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BFA002_04</t>
  </si>
  <si>
    <t>Modern Standby for PAD</t>
  </si>
  <si>
    <t>BFA003_01</t>
  </si>
  <si>
    <t>Charge Function Test (For Notebook)</t>
  </si>
  <si>
    <t>V3.1.7</t>
  </si>
  <si>
    <t>Cover all battery type</t>
    <phoneticPr fontId="3" type="noConversion"/>
  </si>
  <si>
    <t>BFA003_02</t>
  </si>
  <si>
    <t>Battery Authentication Test</t>
  </si>
  <si>
    <t>BFA003_03</t>
  </si>
  <si>
    <t>Battery ship mode test</t>
  </si>
  <si>
    <t>BFA003_04</t>
  </si>
  <si>
    <t>Battery FW Update</t>
  </si>
  <si>
    <t>V3.1.0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</si>
  <si>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</si>
  <si>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</si>
  <si>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</si>
  <si>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</si>
  <si>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</si>
  <si>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</si>
  <si>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</si>
  <si>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>Dual battery test case for power bridge operation</t>
  </si>
  <si>
    <t>v3.0.3</t>
  </si>
  <si>
    <t xml:space="preserve">BFA003_08 </t>
  </si>
  <si>
    <t>Dual battery test case for balance Charge/Discharge operation</t>
  </si>
  <si>
    <t>3.0.0</t>
  </si>
  <si>
    <t>BFA003_09</t>
  </si>
  <si>
    <t>Battery Learning</t>
  </si>
  <si>
    <t>V3.0.1</t>
  </si>
  <si>
    <t>BFA004_01</t>
  </si>
  <si>
    <t>Adapter Power Detection</t>
  </si>
  <si>
    <t>V3.1.3</t>
  </si>
  <si>
    <t>BFA004_02</t>
  </si>
  <si>
    <t>Hybrid power boost</t>
    <phoneticPr fontId="3" type="noConversion"/>
  </si>
  <si>
    <t>V3.0.9</t>
  </si>
  <si>
    <t>BFA004_03</t>
  </si>
  <si>
    <t>USB-DC combo jack</t>
  </si>
  <si>
    <t>High/Low SKU</t>
    <phoneticPr fontId="3" type="noConversion"/>
  </si>
  <si>
    <t>BFA011_04</t>
  </si>
  <si>
    <t>NOVO button test</t>
  </si>
  <si>
    <t>BFA012_02</t>
  </si>
  <si>
    <t>Intel AT-configure</t>
  </si>
  <si>
    <t>BFA012_03</t>
  </si>
  <si>
    <t>Intel AT-compliance</t>
  </si>
  <si>
    <t>BFA012_04</t>
  </si>
  <si>
    <t>TPM</t>
  </si>
  <si>
    <t>BFA012_05</t>
  </si>
  <si>
    <t>TCM</t>
  </si>
  <si>
    <t>BFA012_09</t>
  </si>
  <si>
    <t>Intel Software Guard Extensions</t>
  </si>
  <si>
    <t>Cover all FP Sensors, all FP Cable</t>
    <phoneticPr fontId="3" type="noConversion"/>
  </si>
  <si>
    <t>BFA012_10</t>
  </si>
  <si>
    <t>Intel online connect</t>
  </si>
  <si>
    <t>BFA012_11</t>
  </si>
  <si>
    <t>Lenovo Notebook BIOS Security Test</t>
  </si>
  <si>
    <t xml:space="preserve">BFA013_01 </t>
  </si>
  <si>
    <t>System Quick Functional Verification</t>
  </si>
  <si>
    <t>N/R</t>
  </si>
  <si>
    <t xml:space="preserve">BFA013_02 </t>
  </si>
  <si>
    <t>BIOS and EC Full Function Testcase (for ECR )</t>
  </si>
  <si>
    <t>SW/EC/SA</t>
  </si>
  <si>
    <t>BFA014_01</t>
  </si>
  <si>
    <t>V3.1.1</t>
  </si>
  <si>
    <t>Cover USB chipset/port
If EE use re-drive IC or Hub for USB port:
cover all USB re-drive IC source;
Cover all USB Hub source</t>
    <phoneticPr fontId="3" type="noConversion"/>
  </si>
  <si>
    <t>BFA014_02</t>
  </si>
  <si>
    <t>USB charge test case(for old spec)</t>
  </si>
  <si>
    <t>Cover all USB charger port.
Cover all USB charger IC source.
Cover different USB device.</t>
    <phoneticPr fontId="3" type="noConversion"/>
  </si>
  <si>
    <t>V3.1.5</t>
  </si>
  <si>
    <t>BFA014_03</t>
  </si>
  <si>
    <t xml:space="preserve">USB&amp;USB Type C devices compatibility test </t>
  </si>
  <si>
    <t>V3.1.2</t>
  </si>
  <si>
    <t>P2</t>
    <phoneticPr fontId="3" type="noConversion"/>
  </si>
  <si>
    <t>O</t>
    <phoneticPr fontId="3" type="noConversion"/>
  </si>
  <si>
    <t>BFA015</t>
  </si>
  <si>
    <t>USB Type-C test</t>
  </si>
  <si>
    <t>Cover all Type-C chips/ports;
Cover all kinds of Type-C dongle/Hub/Device</t>
    <phoneticPr fontId="3" type="noConversion"/>
  </si>
  <si>
    <t>BFA016</t>
  </si>
  <si>
    <t>Thunderbolt Test</t>
  </si>
  <si>
    <t>Cover all Thunderbolt ports;
Cover APEX Board and corresponding TBT devices</t>
    <phoneticPr fontId="3" type="noConversion"/>
  </si>
  <si>
    <t>BFA017</t>
  </si>
  <si>
    <t>Input&amp;Output devices compatibility test</t>
  </si>
  <si>
    <t>V3.0.4</t>
  </si>
  <si>
    <t>Cover all IO port</t>
    <phoneticPr fontId="3" type="noConversion"/>
  </si>
  <si>
    <t xml:space="preserve">BFA018 </t>
  </si>
  <si>
    <t>Type C AOU Function test</t>
  </si>
  <si>
    <t>Cover all Type-C charger port;
Cover different Type-C PD device</t>
    <phoneticPr fontId="3" type="noConversion"/>
  </si>
  <si>
    <t xml:space="preserve">Interaction </t>
  </si>
  <si>
    <t>IAA001</t>
  </si>
  <si>
    <t>Audio playback</t>
  </si>
  <si>
    <t>3.1.24</t>
    <phoneticPr fontId="3" type="noConversion"/>
  </si>
  <si>
    <t>Audio/DQA</t>
  </si>
  <si>
    <t>IAA002</t>
  </si>
  <si>
    <t>Audio Recording test</t>
  </si>
  <si>
    <t>3.1.8</t>
  </si>
  <si>
    <t>IAA003</t>
  </si>
  <si>
    <t>Audio-Utility test -Realtek</t>
  </si>
  <si>
    <t>3.0.11</t>
  </si>
  <si>
    <t>IAA003_1</t>
  </si>
  <si>
    <t>Realtek Audio Console test</t>
  </si>
  <si>
    <t>IAA004</t>
  </si>
  <si>
    <t>SmartAudio test (Conexant/Synaptics audio UI)</t>
  </si>
  <si>
    <t>IAA005</t>
  </si>
  <si>
    <t>Audio-Utility test - IDT</t>
  </si>
  <si>
    <t>IAA006_01</t>
  </si>
  <si>
    <t>F200 3D camera test</t>
  </si>
  <si>
    <t>IAA006_02</t>
  </si>
  <si>
    <t>R200 3D camera</t>
  </si>
  <si>
    <t>IAA007_01</t>
  </si>
  <si>
    <t>Front Camera</t>
  </si>
  <si>
    <t>3.1.18</t>
  </si>
  <si>
    <t>IAA007_02</t>
  </si>
  <si>
    <t>Rear Camera</t>
  </si>
  <si>
    <t>3.1.7</t>
  </si>
  <si>
    <t>IAA007_03</t>
  </si>
  <si>
    <t>RGB-IR Camera</t>
  </si>
  <si>
    <t>3.0.16</t>
  </si>
  <si>
    <t>IAA007_04</t>
  </si>
  <si>
    <t>Easycamera privacy</t>
  </si>
  <si>
    <t>IAA007_05</t>
  </si>
  <si>
    <t>IAA008</t>
  </si>
  <si>
    <t>Windows hello test</t>
  </si>
  <si>
    <t>IAA009</t>
  </si>
  <si>
    <t>Display quality</t>
  </si>
  <si>
    <t>IAA010</t>
  </si>
  <si>
    <t>Panel Self Refrsh test</t>
  </si>
  <si>
    <t>IAA011</t>
  </si>
  <si>
    <t>Wake on voice</t>
  </si>
  <si>
    <t>Audio</t>
    <phoneticPr fontId="3" type="noConversion"/>
  </si>
  <si>
    <t>IAA012_02</t>
  </si>
  <si>
    <t>Touchpad&amp;Clickpad Basic Function</t>
  </si>
  <si>
    <t>3.0.9</t>
  </si>
  <si>
    <t>IAA012_03</t>
  </si>
  <si>
    <t>Touchpad&amp;Clickpad Advanced Function</t>
  </si>
  <si>
    <t>3.0.17</t>
  </si>
  <si>
    <t>IAA012_04</t>
  </si>
  <si>
    <t>Touchpad Noise and Compatibility</t>
  </si>
  <si>
    <t>IAA012_05</t>
  </si>
  <si>
    <t>PTP Setting Test</t>
  </si>
  <si>
    <t>IAA012_06</t>
  </si>
  <si>
    <t>PTP Basic Function</t>
  </si>
  <si>
    <t>IAA012_07</t>
  </si>
  <si>
    <t>PTP Advanced Function</t>
  </si>
  <si>
    <t>3.0.13</t>
  </si>
  <si>
    <t>IAA012_08</t>
  </si>
  <si>
    <t>PTP Noise and Compatibility</t>
  </si>
  <si>
    <t>IAA012_09</t>
  </si>
  <si>
    <t>PTP FW Windows Update test</t>
  </si>
  <si>
    <t>IAA013_01</t>
  </si>
  <si>
    <t>Touch Panel Basic Function</t>
  </si>
  <si>
    <t>3.0.14</t>
  </si>
  <si>
    <t>IAA013_02</t>
  </si>
  <si>
    <t>Touch Panel Advanced Function</t>
  </si>
  <si>
    <t>IAA013_03</t>
  </si>
  <si>
    <t>Touch panel Compatibility and Noise test</t>
  </si>
  <si>
    <t>IAA014_01</t>
  </si>
  <si>
    <t>Active Pen</t>
  </si>
  <si>
    <t>3.1.11</t>
  </si>
  <si>
    <t>IAA014_02</t>
  </si>
  <si>
    <t>Lenovo Pen Settings UI Check</t>
  </si>
  <si>
    <t>IAA015_01</t>
  </si>
  <si>
    <t>Keyboard Function</t>
  </si>
  <si>
    <t>3.0.12</t>
  </si>
  <si>
    <t>IAA015_02</t>
  </si>
  <si>
    <t>Keyboard hot key</t>
  </si>
  <si>
    <t>3.0.15</t>
  </si>
  <si>
    <t>IAA015_03</t>
  </si>
  <si>
    <t>Keyboard Backlight Function Test</t>
  </si>
  <si>
    <t xml:space="preserve">IAA015_05 </t>
  </si>
  <si>
    <t xml:space="preserve">Keyboard Lighting Function Test For Y730 </t>
  </si>
  <si>
    <t>IAA016_01</t>
  </si>
  <si>
    <t>Hot buttons UI Check</t>
  </si>
  <si>
    <t>IAA016_02</t>
  </si>
  <si>
    <t>LEDs Check</t>
  </si>
  <si>
    <t>IAA017_01</t>
  </si>
  <si>
    <t>Fingerprint testcase for win10</t>
  </si>
  <si>
    <t>v3.0.14</t>
  </si>
  <si>
    <t>IAA017_03</t>
  </si>
  <si>
    <t>Fingerprint testcase for win7</t>
  </si>
  <si>
    <t>v3.0.6</t>
  </si>
  <si>
    <t>IAA017_04</t>
  </si>
  <si>
    <t>FingerPrinter One-step login</t>
  </si>
  <si>
    <t>LNV/DQA</t>
  </si>
  <si>
    <t>IAA018_01</t>
  </si>
  <si>
    <t>ALS sensor testcase(For old spec)</t>
  </si>
  <si>
    <t>v3.0.8</t>
  </si>
  <si>
    <t>IAA018_02</t>
  </si>
  <si>
    <t>ALS sensor testcase(For thinkpad spec)</t>
  </si>
  <si>
    <t>v3.0.2</t>
  </si>
  <si>
    <t>IAA019</t>
  </si>
  <si>
    <t>Sensor Motion testcase</t>
  </si>
  <si>
    <t>v3.0.9</t>
  </si>
  <si>
    <t>IAA020</t>
  </si>
  <si>
    <t>Detect Angle by lid and G-sensor testcase for Yoga&amp;Flex(360 degree)</t>
  </si>
  <si>
    <t>v3.0.13</t>
  </si>
  <si>
    <t>IAA021</t>
  </si>
  <si>
    <t>Detect Angle by lid and G-sensor testcase for flex(300 degree)</t>
  </si>
  <si>
    <t>v3.0.5</t>
  </si>
  <si>
    <t>IAA022</t>
  </si>
  <si>
    <t>Continuum for win10</t>
  </si>
  <si>
    <t>IAA023</t>
  </si>
  <si>
    <t>P-Sensor Function Test</t>
  </si>
  <si>
    <t>IAA024_01</t>
  </si>
  <si>
    <t xml:space="preserve">Dolby Audio test (For DCH) </t>
  </si>
  <si>
    <t>IAA024_02</t>
  </si>
  <si>
    <t>Dolby Atmos test (For DCH)</t>
  </si>
  <si>
    <t>IAA024_03</t>
  </si>
  <si>
    <t xml:space="preserve">Dolby Atmos Speaker System test (For DCH) </t>
  </si>
  <si>
    <t>IAA024_04</t>
  </si>
  <si>
    <t>Dolby UI test(For Win7)</t>
  </si>
  <si>
    <t>IAA024_05</t>
  </si>
  <si>
    <t xml:space="preserve">Dolby Audio Premium test (For DCH) </t>
  </si>
  <si>
    <t>IAA024_06</t>
  </si>
  <si>
    <t xml:space="preserve">Dolby Audio Speaker System test (For DCH) </t>
  </si>
  <si>
    <t>IAA024_07</t>
  </si>
  <si>
    <t xml:space="preserve">Dolby Atmos for Gaming test (For DCH) </t>
  </si>
  <si>
    <t xml:space="preserve">3.0.1 </t>
  </si>
  <si>
    <t>IAA024_08</t>
  </si>
  <si>
    <t xml:space="preserve">Dolby Atmos Speaker System for Gaming test (For DCH) </t>
  </si>
  <si>
    <t>IAA025</t>
  </si>
  <si>
    <t>Amazon Alexa basic function test</t>
  </si>
  <si>
    <t>Audio</t>
  </si>
  <si>
    <t>IAA025_02</t>
  </si>
  <si>
    <t>Alexa Stability Test</t>
  </si>
  <si>
    <t>IAA026</t>
  </si>
  <si>
    <t>Low Power Audio Playback test</t>
  </si>
  <si>
    <t>P1</t>
    <phoneticPr fontId="3" type="noConversion"/>
  </si>
  <si>
    <t>IAA027</t>
  </si>
  <si>
    <t>Zero Touch test case</t>
  </si>
  <si>
    <t>V</t>
  </si>
  <si>
    <t>v</t>
  </si>
  <si>
    <t>x</t>
  </si>
  <si>
    <t>IAA028_01</t>
  </si>
  <si>
    <t>Flip to boot with Hall sensor</t>
  </si>
  <si>
    <t>IAA028_02</t>
  </si>
  <si>
    <t>Flip to boot with Hall sensor and TOF sensor</t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</si>
  <si>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</si>
  <si>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</si>
  <si>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</si>
  <si>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</si>
  <si>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</si>
  <si>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</si>
  <si>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Connectivity</t>
  </si>
  <si>
    <t>CTA001_01</t>
  </si>
  <si>
    <t>Bluetooth function test</t>
  </si>
  <si>
    <t>3.1.9</t>
  </si>
  <si>
    <t>Cover all WLAN module</t>
    <phoneticPr fontId="3" type="noConversion"/>
  </si>
  <si>
    <t>CTA001_02</t>
  </si>
  <si>
    <t>Bluetooth FFRT</t>
  </si>
  <si>
    <t>3.1.3</t>
  </si>
  <si>
    <t>CTA002</t>
  </si>
  <si>
    <t>Airplane mode test case</t>
  </si>
  <si>
    <t>CTA003</t>
  </si>
  <si>
    <t>USB LAN test case</t>
  </si>
  <si>
    <t>Cover support module</t>
    <phoneticPr fontId="3" type="noConversion"/>
  </si>
  <si>
    <t>CTA004_01</t>
  </si>
  <si>
    <t>WIFI basic function</t>
  </si>
  <si>
    <t>3.2.8</t>
  </si>
  <si>
    <t>CTA004_02</t>
  </si>
  <si>
    <t>WIFI FFRT</t>
  </si>
  <si>
    <t>3.1.6</t>
  </si>
  <si>
    <t>CTA005</t>
  </si>
  <si>
    <t>WIFI Security test case</t>
  </si>
  <si>
    <t>CTA006</t>
  </si>
  <si>
    <t>WIFI Throughput test case</t>
  </si>
  <si>
    <t>RF</t>
  </si>
  <si>
    <t>Cover all WLAN module, platform and antenna</t>
    <phoneticPr fontId="3" type="noConversion"/>
  </si>
  <si>
    <t>CTA008</t>
  </si>
  <si>
    <t>WWAN</t>
  </si>
  <si>
    <t>Cover all WWAN module, platform and antenna</t>
    <phoneticPr fontId="3" type="noConversion"/>
  </si>
  <si>
    <t>CTA009_01</t>
  </si>
  <si>
    <t>WIDI for Win7&amp;Win8 (Will no longer updated from 2016.6.14)</t>
  </si>
  <si>
    <t>Cover support module, platform and antenna</t>
    <phoneticPr fontId="3" type="noConversion"/>
  </si>
  <si>
    <t>CTA009_03</t>
  </si>
  <si>
    <t>WiDi FFRT (Will no longer updated from 2016.6.14)</t>
  </si>
  <si>
    <t>CTA010</t>
  </si>
  <si>
    <t>NIC test case</t>
  </si>
  <si>
    <t>3.1.1</t>
  </si>
  <si>
    <t>Cover all LAN module, platform</t>
    <phoneticPr fontId="3" type="noConversion"/>
  </si>
  <si>
    <t>CTA011</t>
  </si>
  <si>
    <t>NFC function test</t>
  </si>
  <si>
    <t>Cover all NFC module</t>
    <phoneticPr fontId="3" type="noConversion"/>
  </si>
  <si>
    <t>CTA013</t>
  </si>
  <si>
    <t>GPS basic function test case</t>
  </si>
  <si>
    <t>Cover all GPS module, platform and Antenna</t>
    <phoneticPr fontId="3" type="noConversion"/>
  </si>
  <si>
    <t>CTA014</t>
  </si>
  <si>
    <t>LSPT test case</t>
  </si>
  <si>
    <t>O</t>
    <phoneticPr fontId="3" type="noConversion"/>
  </si>
  <si>
    <t>CTA015</t>
  </si>
  <si>
    <t>BT performance test case</t>
  </si>
  <si>
    <t>Cover all WLAN/BT module, platform and Antenna</t>
    <phoneticPr fontId="3" type="noConversion"/>
  </si>
  <si>
    <t>CTA016</t>
  </si>
  <si>
    <t>AMD wireless display test case</t>
  </si>
  <si>
    <t>CTA017</t>
  </si>
  <si>
    <t>CPT for BT</t>
  </si>
  <si>
    <t>Cover all WLAN/BT module, platform and antenna</t>
    <phoneticPr fontId="3" type="noConversion"/>
  </si>
  <si>
    <t>CTA018</t>
  </si>
  <si>
    <t>CPT for WIFI</t>
  </si>
  <si>
    <t>CTA020_01</t>
  </si>
  <si>
    <t>Miracast test case</t>
  </si>
  <si>
    <t>3.1.4</t>
  </si>
  <si>
    <t>CTA020_02</t>
  </si>
  <si>
    <t>Miracast FFRT</t>
  </si>
  <si>
    <t>CTA021</t>
  </si>
  <si>
    <t>WWAN field test case</t>
  </si>
  <si>
    <t>CTA022</t>
  </si>
  <si>
    <t>AMD WLAN Quick Connect</t>
  </si>
  <si>
    <t>CTA023</t>
  </si>
  <si>
    <t>Killer Network test</t>
  </si>
  <si>
    <t>CTA024</t>
  </si>
  <si>
    <t>AC downgrade to BGN wifi test case</t>
  </si>
  <si>
    <t>CTA025</t>
  </si>
  <si>
    <t>WWAN for IoT card</t>
  </si>
  <si>
    <t>CTA026</t>
  </si>
  <si>
    <t>WWAN field test for IoT card</t>
  </si>
  <si>
    <t>CTA027</t>
  </si>
  <si>
    <t>Phone impact UX test</t>
  </si>
  <si>
    <t>CTA028_01</t>
  </si>
  <si>
    <t>PC Project Function test case</t>
  </si>
  <si>
    <t>CTA028_02</t>
  </si>
  <si>
    <t>PC Project Function FFRT</t>
  </si>
  <si>
    <t>CTA029</t>
  </si>
  <si>
    <t>MU-MIMO test case</t>
  </si>
  <si>
    <t>CTA030</t>
  </si>
  <si>
    <t xml:space="preserve">MU-MIMO function test case </t>
  </si>
  <si>
    <t>CTA031</t>
  </si>
  <si>
    <t>E-SIM</t>
  </si>
  <si>
    <t>CTA032</t>
  </si>
  <si>
    <t>WWAN field quick test</t>
  </si>
  <si>
    <t xml:space="preserve">Process and Stroage </t>
  </si>
  <si>
    <t>PSA001_01</t>
  </si>
  <si>
    <t>CPU (Intel) test case</t>
  </si>
  <si>
    <t>V3.0.19</t>
  </si>
  <si>
    <t>PSA001_02</t>
  </si>
  <si>
    <t>Intel CPU FFRT test case</t>
  </si>
  <si>
    <t>V3.0.11</t>
  </si>
  <si>
    <t>PSA001_03</t>
  </si>
  <si>
    <t>Intel DPTF testcase for Dynamic PL1</t>
  </si>
  <si>
    <t>PSA001_04</t>
  </si>
  <si>
    <t>Lenovo Over Clock</t>
  </si>
  <si>
    <t>PSA001_10</t>
  </si>
  <si>
    <t xml:space="preserve">ITS (Intel) </t>
    <phoneticPr fontId="3" type="noConversion"/>
  </si>
  <si>
    <t>3.0.6</t>
    <phoneticPr fontId="3" type="noConversion"/>
  </si>
  <si>
    <t>Cover all CPU &amp; TDP/TGP Type</t>
    <phoneticPr fontId="3" type="noConversion"/>
  </si>
  <si>
    <t>PSA001_12</t>
  </si>
  <si>
    <t>Machine Leraning (draft)</t>
    <phoneticPr fontId="3" type="noConversion"/>
  </si>
  <si>
    <t>3.0.0</t>
    <phoneticPr fontId="3" type="noConversion"/>
  </si>
  <si>
    <t>PSA001_13</t>
  </si>
  <si>
    <t>Dynamic Power Distribution 1.0 (draft)</t>
    <phoneticPr fontId="3" type="noConversion"/>
  </si>
  <si>
    <t>PSA002_01</t>
  </si>
  <si>
    <t>AMD CPU test</t>
  </si>
  <si>
    <t>PSA002_02</t>
  </si>
  <si>
    <t>AMD CPU FFRT test</t>
  </si>
  <si>
    <t>PSA002_03</t>
  </si>
  <si>
    <t>AMD DPTC basic function test</t>
  </si>
  <si>
    <t>V3.0.2</t>
  </si>
  <si>
    <t>PSA002_06</t>
  </si>
  <si>
    <t>ITS (AMD)</t>
    <phoneticPr fontId="3" type="noConversion"/>
  </si>
  <si>
    <t>V3.0.3</t>
    <phoneticPr fontId="3" type="noConversion"/>
  </si>
  <si>
    <t>ITS4.0 (AMD)</t>
  </si>
  <si>
    <t>PSA003</t>
  </si>
  <si>
    <t>Graphics basic function</t>
  </si>
  <si>
    <t>3.1.7</t>
    <phoneticPr fontId="3" type="noConversion"/>
  </si>
  <si>
    <t>PSA004_01</t>
  </si>
  <si>
    <t>Video Display Mode Change</t>
  </si>
  <si>
    <t>PSA004_02</t>
  </si>
  <si>
    <t>Video display mode change for FFRT</t>
  </si>
  <si>
    <t>PSA004_03</t>
  </si>
  <si>
    <t>Monitor compatibility test</t>
  </si>
  <si>
    <t>PSA004_04</t>
  </si>
  <si>
    <t>HDR</t>
  </si>
  <si>
    <t>PSA005</t>
  </si>
  <si>
    <t>Video Power Management</t>
  </si>
  <si>
    <t>PSA006</t>
  </si>
  <si>
    <t>Decode Transcode</t>
  </si>
  <si>
    <t>V3.1.6</t>
  </si>
  <si>
    <t>PSA007</t>
  </si>
  <si>
    <t>Media UE</t>
  </si>
  <si>
    <t>PSA008</t>
  </si>
  <si>
    <t>Stereoscopic 3D</t>
  </si>
  <si>
    <t>PSA009</t>
  </si>
  <si>
    <t>3 Symmetric Independent Displays test</t>
  </si>
  <si>
    <t>PSA010</t>
  </si>
  <si>
    <t>Content Protection</t>
  </si>
  <si>
    <t>PSA011</t>
  </si>
  <si>
    <t>Display power saving technology</t>
  </si>
  <si>
    <t>3.0.7</t>
    <phoneticPr fontId="3" type="noConversion"/>
  </si>
  <si>
    <t>PSA013_02</t>
  </si>
  <si>
    <t>Intel Graphic Control Panel For CUI9.0</t>
  </si>
  <si>
    <t>V3.0.14</t>
  </si>
  <si>
    <t>PSA013_03</t>
  </si>
  <si>
    <t>Intel Graphics Command Center(IGCC)</t>
  </si>
  <si>
    <t>V3.0.3</t>
  </si>
  <si>
    <t>PSA013_04</t>
  </si>
  <si>
    <t>Super Resolution</t>
  </si>
  <si>
    <t>PSA014</t>
  </si>
  <si>
    <t>PX5.5 for Intel platform</t>
  </si>
  <si>
    <t>PSA015</t>
  </si>
  <si>
    <t>PX7.0 for Intel platform</t>
  </si>
  <si>
    <t>PSA015_01</t>
  </si>
  <si>
    <t>PX8.0 for Intel platform</t>
  </si>
  <si>
    <t>PSA016</t>
  </si>
  <si>
    <t>Optimus</t>
  </si>
  <si>
    <t>PSA017</t>
  </si>
  <si>
    <t>NVidia SLI (2nd graphic) test</t>
  </si>
  <si>
    <t>PSA018</t>
  </si>
  <si>
    <t>NVIDIA Control Panel</t>
  </si>
  <si>
    <t>V3.0.6</t>
    <phoneticPr fontId="3" type="noConversion"/>
  </si>
  <si>
    <t>PSA019_01</t>
  </si>
  <si>
    <t>Hybrid graphic test for NVIDIA</t>
  </si>
  <si>
    <t>PSA019_02</t>
  </si>
  <si>
    <t>FFRT-Hybrid graphic test for NVIDIA</t>
  </si>
  <si>
    <t>PSA020</t>
  </si>
  <si>
    <t>AMD Control Center</t>
  </si>
  <si>
    <t>PSA021_01</t>
  </si>
  <si>
    <t>Hybrid graphic test for AMD</t>
  </si>
  <si>
    <t>v3.0.10</t>
  </si>
  <si>
    <t>PSA021_02</t>
  </si>
  <si>
    <t>FFRT-Hybrid graphic test for AMD</t>
  </si>
  <si>
    <t>PSA022_01</t>
  </si>
  <si>
    <t>PX5.5 for AMD platform</t>
  </si>
  <si>
    <t>PSA023</t>
  </si>
  <si>
    <t>PX7.0 for AMD platform</t>
  </si>
  <si>
    <t>PSA024</t>
  </si>
  <si>
    <t>AMD Radeon Setting</t>
  </si>
  <si>
    <t>PSA024_01</t>
  </si>
  <si>
    <t>AMD feature-AMD Link(Draft)</t>
  </si>
  <si>
    <t>V3.0.0</t>
  </si>
  <si>
    <t>DQA</t>
    <phoneticPr fontId="3" type="noConversion"/>
  </si>
  <si>
    <t>PSA024_02</t>
  </si>
  <si>
    <t>AMD feature-Relive 3.0(Draft)</t>
  </si>
  <si>
    <t>PSA025</t>
  </si>
  <si>
    <t>AMD Dual graphic</t>
  </si>
  <si>
    <t>PSA026</t>
  </si>
  <si>
    <t>G-SYNC Test</t>
  </si>
  <si>
    <t>PSA026_01</t>
  </si>
  <si>
    <t xml:space="preserve">AMD Graphics FreeSync Test </t>
  </si>
  <si>
    <t>PSA026_02</t>
  </si>
  <si>
    <t>"Fn+Q" function for Legion</t>
  </si>
  <si>
    <t>PSA027</t>
  </si>
  <si>
    <t>GFE Test</t>
  </si>
  <si>
    <t>PSA028</t>
  </si>
  <si>
    <t>Media card testcase</t>
  </si>
  <si>
    <t>v3.0.7</t>
    <phoneticPr fontId="3" type="noConversion"/>
  </si>
  <si>
    <t>PSA029</t>
  </si>
  <si>
    <t>HDDSSD function test</t>
  </si>
  <si>
    <t>V3.0.18</t>
    <phoneticPr fontId="3" type="noConversion"/>
  </si>
  <si>
    <t>PSA030</t>
  </si>
  <si>
    <t>Memory Function test</t>
  </si>
  <si>
    <t>PSA031</t>
  </si>
  <si>
    <t>ODD function test</t>
  </si>
  <si>
    <t>PSA032</t>
  </si>
  <si>
    <t>Storage information check</t>
  </si>
  <si>
    <t>PSA033</t>
  </si>
  <si>
    <t>UFS_EMMC test</t>
  </si>
  <si>
    <t>V3.0.10</t>
  </si>
  <si>
    <t>PSA034</t>
  </si>
  <si>
    <t>Storage Raid0 function test</t>
  </si>
  <si>
    <t>PSA035</t>
  </si>
  <si>
    <t>Intel Optane test</t>
  </si>
  <si>
    <t>PSA036</t>
  </si>
  <si>
    <t>APS test</t>
  </si>
  <si>
    <t>Performance</t>
  </si>
  <si>
    <t>PFA000</t>
  </si>
  <si>
    <t>Performance Test Report Template</t>
  </si>
  <si>
    <t>3.2.0</t>
    <phoneticPr fontId="3" type="noConversion"/>
  </si>
  <si>
    <t>--</t>
    <phoneticPr fontId="3" type="noConversion"/>
  </si>
  <si>
    <t>--</t>
    <phoneticPr fontId="3" type="noConversion"/>
  </si>
  <si>
    <t xml:space="preserve">PFA001_01 </t>
  </si>
  <si>
    <t>WinSAT</t>
  </si>
  <si>
    <t>PFA001_03</t>
  </si>
  <si>
    <t>PCMark8</t>
  </si>
  <si>
    <t>PFA001_05</t>
  </si>
  <si>
    <t>SYSMark2014</t>
  </si>
  <si>
    <t xml:space="preserve">PFA001_06 </t>
  </si>
  <si>
    <t>CineBench</t>
  </si>
  <si>
    <t>PFA001_06 _Auto</t>
  </si>
  <si>
    <t>1.0.0</t>
  </si>
  <si>
    <t>PFA001_08</t>
  </si>
  <si>
    <t>7-ZIP</t>
  </si>
  <si>
    <t>PFA001_09</t>
  </si>
  <si>
    <t>Sysmark2014 SE</t>
  </si>
  <si>
    <t>PFA001_10</t>
  </si>
  <si>
    <t>PCMark10</t>
  </si>
  <si>
    <t>Y</t>
    <phoneticPr fontId="3" type="noConversion"/>
  </si>
  <si>
    <t>PFA001_10_Auto_01</t>
  </si>
  <si>
    <t>PFA001_10_Auto_02</t>
  </si>
  <si>
    <t>PCMark10 Express</t>
  </si>
  <si>
    <t>PFA001_10_Auto_03</t>
  </si>
  <si>
    <t>PCMark10 Extendes</t>
  </si>
  <si>
    <t>PFA001_11</t>
  </si>
  <si>
    <t>GeekBench4</t>
  </si>
  <si>
    <t>PFA001_11_Auto</t>
  </si>
  <si>
    <t>1.0.1</t>
  </si>
  <si>
    <t>PFA001_12</t>
  </si>
  <si>
    <t>CineBench r20</t>
  </si>
  <si>
    <t>PFA001_12_Auto_01</t>
  </si>
  <si>
    <t>CineBench r20-All</t>
  </si>
  <si>
    <t>PFA001_12_Auto_02</t>
  </si>
  <si>
    <t>CineBench r20-Multi</t>
  </si>
  <si>
    <t>PFA001_12_Auto_03</t>
  </si>
  <si>
    <t>CineBench r20-Single</t>
  </si>
  <si>
    <t>PFA001_13</t>
  </si>
  <si>
    <t>Sysmark2018</t>
  </si>
  <si>
    <t>PFA002_01</t>
  </si>
  <si>
    <t>3DMark11</t>
  </si>
  <si>
    <t>PFA002_01_Auto</t>
  </si>
  <si>
    <t>PFA002_02</t>
  </si>
  <si>
    <t>3DMark</t>
  </si>
  <si>
    <t>PFA002_02_Auto_01</t>
  </si>
  <si>
    <t>3DMark_Ice Storm</t>
  </si>
  <si>
    <t>PFA002_02_Auto_02</t>
  </si>
  <si>
    <t>3DMark_Ice Storm unlimited</t>
  </si>
  <si>
    <t>PFA002_02_Auto_03</t>
  </si>
  <si>
    <t>3DMark_Cloud Gate</t>
  </si>
  <si>
    <t>PFA002_02_Auto_04</t>
  </si>
  <si>
    <t>3DMark_Sky Driver</t>
  </si>
  <si>
    <t>PFA002_02_Auto_05</t>
  </si>
  <si>
    <t>3DMark_Fire Strike</t>
  </si>
  <si>
    <t>PFA002_02_Auto_06</t>
  </si>
  <si>
    <t>3DMark_Fire Strike Extreme</t>
  </si>
  <si>
    <t>PFA002_02_Auto_07</t>
  </si>
  <si>
    <t>3DMark_Fire Strike Ultra</t>
  </si>
  <si>
    <t>PFA002_02_Auto_08</t>
  </si>
  <si>
    <t>3DMark_Time Spy</t>
  </si>
  <si>
    <t>PFA002_02_Auto_09</t>
  </si>
  <si>
    <t>3DMark_Time Spy Extreme</t>
  </si>
  <si>
    <t>PFA002_02_Auto_10</t>
  </si>
  <si>
    <t>3DMark_Night Raid</t>
  </si>
  <si>
    <t>PFA002_03</t>
  </si>
  <si>
    <t>Heaven Benchmark</t>
  </si>
  <si>
    <t>PFA003_01</t>
  </si>
  <si>
    <t>CrystalDiskMark</t>
  </si>
  <si>
    <t>3.2.2</t>
    <phoneticPr fontId="3" type="noConversion"/>
  </si>
  <si>
    <t>PFA003_02</t>
  </si>
  <si>
    <t>PCmark Vantage</t>
  </si>
  <si>
    <t>PFA003_03</t>
  </si>
  <si>
    <t>POST time</t>
  </si>
  <si>
    <t>PFA004</t>
  </si>
  <si>
    <t>Lenovo WER Performance</t>
  </si>
  <si>
    <t>5.3.1</t>
  </si>
  <si>
    <t>SA/DQA</t>
  </si>
  <si>
    <t>PFA004_02</t>
  </si>
  <si>
    <t>WER performance test for WIMBOOT (WimBoot)</t>
  </si>
  <si>
    <t>PFA004_03</t>
  </si>
  <si>
    <t>JS Performance test case</t>
  </si>
  <si>
    <t>SIT/DQA</t>
  </si>
  <si>
    <t xml:space="preserve">PFA004_04 </t>
  </si>
  <si>
    <t>Performance test for Signature V2 image</t>
  </si>
  <si>
    <t>V3.2</t>
  </si>
  <si>
    <t>SIT</t>
  </si>
  <si>
    <t>PFA004_05</t>
  </si>
  <si>
    <t>JS Performance Manual Test</t>
  </si>
  <si>
    <t>v1.1</t>
  </si>
  <si>
    <t>PFA005_01</t>
  </si>
  <si>
    <t>Idle</t>
  </si>
  <si>
    <t>3.2.1</t>
  </si>
  <si>
    <t>PFA005_02</t>
  </si>
  <si>
    <t>HD movie play back (1080p)</t>
  </si>
  <si>
    <t>3.2.4</t>
  </si>
  <si>
    <t>PFA005_05</t>
  </si>
  <si>
    <t>MobileMark2014</t>
  </si>
  <si>
    <t>PFA005_06</t>
  </si>
  <si>
    <t>Web browse battery life</t>
  </si>
  <si>
    <t>PFA005_07</t>
  </si>
  <si>
    <t>Online_video_playback_WLAN</t>
  </si>
  <si>
    <t>3.2.0</t>
  </si>
  <si>
    <t>PFA005_08</t>
  </si>
  <si>
    <t>Online_video_through_WWAN</t>
  </si>
  <si>
    <t>PFA005_09</t>
  </si>
  <si>
    <t>Jeita2.0</t>
  </si>
  <si>
    <t>PFA005_10</t>
  </si>
  <si>
    <t>Battery leackage testcase</t>
  </si>
  <si>
    <t xml:space="preserve">PFA005_11 </t>
  </si>
  <si>
    <t>HD movie play back (1080p)35℃</t>
  </si>
  <si>
    <t>PFA005_12</t>
  </si>
  <si>
    <t>Modern Standby_battery life</t>
  </si>
  <si>
    <t>PFA005_14</t>
  </si>
  <si>
    <t>MobileMark2018</t>
  </si>
  <si>
    <t>v1.0.0</t>
  </si>
  <si>
    <t>PFA005_15</t>
  </si>
  <si>
    <t>Battclues</t>
    <phoneticPr fontId="3" type="noConversion"/>
  </si>
  <si>
    <t>PFA007_01</t>
  </si>
  <si>
    <t>UE test for WimBOOT (Wimboot)</t>
  </si>
  <si>
    <t>PFA010_01</t>
  </si>
  <si>
    <t>VR test</t>
  </si>
  <si>
    <t>V1.0.2</t>
  </si>
  <si>
    <t>PFA011_02</t>
  </si>
  <si>
    <t>MR Test Case</t>
  </si>
  <si>
    <t>PFA013_01</t>
  </si>
  <si>
    <t>ITS3.0 Performance-Remove Game</t>
    <phoneticPr fontId="3" type="noConversion"/>
  </si>
  <si>
    <t>V1.5</t>
  </si>
  <si>
    <t>Bench test cover all skus and Game test cover all CPU + GPU type</t>
  </si>
  <si>
    <t>PFA013_02</t>
  </si>
  <si>
    <t>V1.1</t>
  </si>
  <si>
    <t>Please follow ITS 4.0 performance &amp; battery life test strategy table.below</t>
  </si>
  <si>
    <t>PFA008_01</t>
  </si>
  <si>
    <t>Game test</t>
  </si>
  <si>
    <t>3.0.21</t>
  </si>
  <si>
    <t>Cover GPU source, VRAM size</t>
    <phoneticPr fontId="3" type="noConversion"/>
  </si>
  <si>
    <t>PFA008_02</t>
  </si>
  <si>
    <t>Game for FFRT</t>
  </si>
  <si>
    <t>Stress</t>
  </si>
  <si>
    <t>STA001</t>
  </si>
  <si>
    <t>Stress - coldboot test</t>
  </si>
  <si>
    <t>STA002</t>
  </si>
  <si>
    <t>Stress - S3 Cycle</t>
  </si>
  <si>
    <t>5units/SKU, no less than 20units</t>
    <phoneticPr fontId="3" type="noConversion"/>
  </si>
  <si>
    <t>STA003</t>
  </si>
  <si>
    <t>Stress - S4 Cycle test</t>
  </si>
  <si>
    <t>STA004</t>
  </si>
  <si>
    <t>Stress - Warmboot test</t>
  </si>
  <si>
    <t>STA007</t>
  </si>
  <si>
    <t>Stress - MP3+Copy&amp;Compare test</t>
  </si>
  <si>
    <t>STA008</t>
  </si>
  <si>
    <t>Stress - Media Play test</t>
  </si>
  <si>
    <t>STA009</t>
  </si>
  <si>
    <t>Stress - 3D Screen saver (For Touchpanel SKU)</t>
  </si>
  <si>
    <t>STA009_01</t>
  </si>
  <si>
    <t>Stress - 3D Screen saver test</t>
  </si>
  <si>
    <t>STA010</t>
  </si>
  <si>
    <t>Stress - Wifi stress</t>
  </si>
  <si>
    <t>STA011</t>
  </si>
  <si>
    <t>Stress - S3/MS&amp;S4 random stress</t>
  </si>
  <si>
    <t>STA013</t>
  </si>
  <si>
    <t>Stress - BIOS flash test</t>
  </si>
  <si>
    <t>STA014_01</t>
  </si>
  <si>
    <t>Stress - BurnIn for PAD</t>
  </si>
  <si>
    <t>STA014_02</t>
  </si>
  <si>
    <t>Stress - BurnIn for Notebook</t>
  </si>
  <si>
    <t>STA016</t>
  </si>
  <si>
    <t>Stress - Memory Stress test under UEFI mode</t>
  </si>
  <si>
    <t>STA017</t>
  </si>
  <si>
    <t>Stress - Manually Power management cycles test</t>
    <phoneticPr fontId="3" type="noConversion"/>
  </si>
  <si>
    <t>STA018</t>
  </si>
  <si>
    <t>Stress - Charge Loading Cycle</t>
  </si>
  <si>
    <t>STA019</t>
  </si>
  <si>
    <t>Stress - PSR stress</t>
  </si>
  <si>
    <t>STA020</t>
  </si>
  <si>
    <t>Stress - 3DMark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</si>
  <si>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</si>
  <si>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</si>
  <si>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</si>
  <si>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</si>
  <si>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</si>
  <si>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</si>
  <si>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</si>
  <si>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Stress - Modern Standby Cycle</t>
  </si>
  <si>
    <t>STA024</t>
  </si>
  <si>
    <t>Stress-3D Mark11</t>
  </si>
  <si>
    <t>STA025</t>
  </si>
  <si>
    <t>Stress - Lenovo Over Clock</t>
  </si>
  <si>
    <t>STA027</t>
  </si>
  <si>
    <t>Stress-Idle stress</t>
  </si>
  <si>
    <t>STA029</t>
  </si>
  <si>
    <t>Stress-Cinebench loop</t>
  </si>
  <si>
    <t>1 unit / SKU</t>
  </si>
  <si>
    <t>STA030</t>
  </si>
  <si>
    <t>Stress-AIDA64+Furmark Double Roasting Test</t>
  </si>
  <si>
    <t xml:space="preserve">
1 unit / SKU
</t>
  </si>
  <si>
    <t>STA031</t>
  </si>
  <si>
    <t>APP Stress</t>
  </si>
  <si>
    <t>1units/SKU, and matrix cover EN/CS</t>
    <phoneticPr fontId="3" type="noConversion"/>
  </si>
  <si>
    <t>STA032</t>
  </si>
  <si>
    <t>v3.0.0</t>
    <phoneticPr fontId="3" type="noConversion"/>
  </si>
  <si>
    <t xml:space="preserve">STA_000 </t>
  </si>
  <si>
    <t xml:space="preserve">Stress Test Report Template </t>
  </si>
  <si>
    <t>Application</t>
  </si>
  <si>
    <t>APA000</t>
  </si>
  <si>
    <t>APP testcase Matirx</t>
  </si>
  <si>
    <t>V2.3</t>
  </si>
  <si>
    <t>N/A</t>
    <phoneticPr fontId="3" type="noConversion"/>
  </si>
  <si>
    <t>APA001</t>
  </si>
  <si>
    <t>LSC 3.0</t>
  </si>
  <si>
    <t>1.0.8</t>
  </si>
  <si>
    <t>APA002</t>
  </si>
  <si>
    <t>Photo Master 2.0</t>
  </si>
  <si>
    <t>APA003</t>
  </si>
  <si>
    <t>Motion Control 2.0</t>
  </si>
  <si>
    <t>1.0.5</t>
  </si>
  <si>
    <t>APA004</t>
  </si>
  <si>
    <t>Metrics(LEI)</t>
  </si>
  <si>
    <t>APA005</t>
  </si>
  <si>
    <t>Smart Fingerprint</t>
  </si>
  <si>
    <t>APA006</t>
  </si>
  <si>
    <t>Garantia Estendida[Only for BAZ( Brazil) language OS]</t>
  </si>
  <si>
    <t>V1.4</t>
  </si>
  <si>
    <t>APA007</t>
  </si>
  <si>
    <t>Stagelight</t>
  </si>
  <si>
    <t>APA008</t>
  </si>
  <si>
    <t>Default Second HomePage for US</t>
  </si>
  <si>
    <t>APA009</t>
  </si>
  <si>
    <t>Lenovo Business Vantage 3.0</t>
  </si>
  <si>
    <t>1.7.1</t>
  </si>
  <si>
    <t>APA010</t>
  </si>
  <si>
    <t>BT locker</t>
  </si>
  <si>
    <t>APA011</t>
  </si>
  <si>
    <t>Demo</t>
  </si>
  <si>
    <t>APA012</t>
  </si>
  <si>
    <t>Absolute Reminder</t>
  </si>
  <si>
    <t>APA013</t>
  </si>
  <si>
    <t>CCSDK2.0</t>
  </si>
  <si>
    <t>APA014</t>
  </si>
  <si>
    <t>Reachit</t>
  </si>
  <si>
    <t>APA015</t>
  </si>
  <si>
    <t>Harmony 2.0 for Yoga/Flex</t>
  </si>
  <si>
    <t>1.0.9</t>
  </si>
  <si>
    <t>APA016</t>
  </si>
  <si>
    <t>Win10-OOBE</t>
  </si>
  <si>
    <t>APA016_02</t>
  </si>
  <si>
    <t>Win10-OOBE-Signature</t>
  </si>
  <si>
    <t>APA017</t>
  </si>
  <si>
    <t>LenovoID</t>
  </si>
  <si>
    <t>1.6.1</t>
  </si>
  <si>
    <t>APA018</t>
  </si>
  <si>
    <t>YMC2.0</t>
  </si>
  <si>
    <t>2.2.0</t>
  </si>
  <si>
    <t>APA019</t>
  </si>
  <si>
    <t>Lenovo Settings3.0</t>
  </si>
  <si>
    <t>1.3.2</t>
  </si>
  <si>
    <t>APA020</t>
  </si>
  <si>
    <t>Paper Display Hotkey Installer</t>
  </si>
  <si>
    <t>APA021</t>
  </si>
  <si>
    <t>MyTimeLine[Only for JP( Japan) language OS]</t>
  </si>
  <si>
    <t>APA022</t>
  </si>
  <si>
    <t>聯程芯鎖可信服務系統</t>
  </si>
  <si>
    <t>V1.6</t>
  </si>
  <si>
    <t>APA023</t>
  </si>
  <si>
    <t>Shareit</t>
  </si>
  <si>
    <t>APA024</t>
  </si>
  <si>
    <t>EPOS</t>
  </si>
  <si>
    <t>1.3.3</t>
  </si>
  <si>
    <t>APA026</t>
  </si>
  <si>
    <t>Japan icons and Bookmarks[Only for JP( Japan) language OS]</t>
  </si>
  <si>
    <t>APA027</t>
  </si>
  <si>
    <t>Prism(lenovo companion)</t>
  </si>
  <si>
    <t>1.4.6</t>
  </si>
  <si>
    <t>APA028</t>
  </si>
  <si>
    <t>OKR</t>
  </si>
  <si>
    <t>1.0.4</t>
  </si>
  <si>
    <t>APA029</t>
  </si>
  <si>
    <t>USB Blocker2.0</t>
  </si>
  <si>
    <t>V1.7.1</t>
  </si>
  <si>
    <t>Base on USB</t>
    <phoneticPr fontId="3" type="noConversion"/>
  </si>
  <si>
    <t>APA030</t>
  </si>
  <si>
    <t>User Guide4.0</t>
  </si>
  <si>
    <t>APA031</t>
  </si>
  <si>
    <t>3D Camera OOBE</t>
  </si>
  <si>
    <t>APA032</t>
  </si>
  <si>
    <t>Utiltiy</t>
  </si>
  <si>
    <t>V2.2</t>
  </si>
  <si>
    <t>Base on Keybaord vender</t>
    <phoneticPr fontId="3" type="noConversion"/>
  </si>
  <si>
    <t>APA033</t>
  </si>
  <si>
    <t>Photo services[Only for DE( German) language OS]</t>
  </si>
  <si>
    <t>APA034</t>
  </si>
  <si>
    <t>McAfee LiveSafe14.0</t>
  </si>
  <si>
    <t>1.8.1</t>
  </si>
  <si>
    <t>APA035</t>
  </si>
  <si>
    <t>Power 2 Go</t>
  </si>
  <si>
    <t>APA037</t>
  </si>
  <si>
    <t>Active Protection System(APS)</t>
  </si>
  <si>
    <t>Base on Storage device &amp; G-Sensor vender</t>
    <phoneticPr fontId="3" type="noConversion"/>
  </si>
  <si>
    <t>APA038</t>
  </si>
  <si>
    <t>Oneplay</t>
  </si>
  <si>
    <t>1.1.1</t>
  </si>
  <si>
    <t>APA039</t>
  </si>
  <si>
    <t>PowerDVD</t>
  </si>
  <si>
    <t>APA040</t>
  </si>
  <si>
    <t>Office Universal Apps[Only for JP( Japan) language OS]</t>
  </si>
  <si>
    <t>V1.3</t>
  </si>
  <si>
    <t>APA042</t>
  </si>
  <si>
    <t>Harmony2.0 for Miix</t>
  </si>
  <si>
    <t>APA044</t>
  </si>
  <si>
    <t>LSC 2.0</t>
  </si>
  <si>
    <t>APA046</t>
  </si>
  <si>
    <t>DAD-Lenovo APP Explorer</t>
  </si>
  <si>
    <t>APA046_02</t>
  </si>
  <si>
    <t>DAD-Lenovo App Explorer for Signature OS</t>
  </si>
  <si>
    <t>APA046_03</t>
  </si>
  <si>
    <t>DAD-Lenovo App Explorer for Feature PC</t>
  </si>
  <si>
    <t>APA047</t>
  </si>
  <si>
    <t>Nascar'15 Demo</t>
  </si>
  <si>
    <t>1.1.0</t>
  </si>
  <si>
    <t>APA048</t>
  </si>
  <si>
    <t>Yandex Browser[Only for RUS(Russia) language OS]</t>
  </si>
  <si>
    <t>1.0.3</t>
  </si>
  <si>
    <t>APA049</t>
  </si>
  <si>
    <t>Intel Showcase Link Test case</t>
  </si>
  <si>
    <t>APA051</t>
  </si>
  <si>
    <t>Minipay Test case</t>
  </si>
  <si>
    <t>V1.0</t>
  </si>
  <si>
    <t>APA052</t>
  </si>
  <si>
    <t>Lenovo Certified Calendar</t>
  </si>
  <si>
    <t>APA053</t>
  </si>
  <si>
    <t>Lenovo Application store</t>
  </si>
  <si>
    <t>APA054</t>
  </si>
  <si>
    <t>Lenovo  Cloud</t>
  </si>
  <si>
    <t>V1.9.1</t>
  </si>
  <si>
    <t>APA055</t>
  </si>
  <si>
    <t>Dropbox 25GB[Only for JP( Japan) language OS]</t>
  </si>
  <si>
    <t>1.2.0</t>
  </si>
  <si>
    <t>APA057</t>
  </si>
  <si>
    <t>Tencent PC Manager</t>
  </si>
  <si>
    <t>APA058_01</t>
  </si>
  <si>
    <t>Office2016 without AFO</t>
  </si>
  <si>
    <t>APA058_02</t>
  </si>
  <si>
    <t>Office2016AFO</t>
  </si>
  <si>
    <t>APA058_03</t>
  </si>
  <si>
    <t>Office2016 Japanese[Only for JP( Japan) language OS]</t>
  </si>
  <si>
    <t>APA058_04</t>
  </si>
  <si>
    <t>Office2016 Japanese Premium[Only for JP( Japan) language OS]</t>
  </si>
  <si>
    <t>APA059</t>
  </si>
  <si>
    <t>Writeit2.0</t>
  </si>
  <si>
    <t>APA060</t>
  </si>
  <si>
    <t>Lenovo Always Online</t>
  </si>
  <si>
    <t>Base on LTE</t>
    <phoneticPr fontId="3" type="noConversion"/>
  </si>
  <si>
    <t>APA061</t>
  </si>
  <si>
    <t>Y900 Traning Manual</t>
  </si>
  <si>
    <t>LNV</t>
  </si>
  <si>
    <t>APA062</t>
  </si>
  <si>
    <t>Onekey Migration</t>
  </si>
  <si>
    <t>1.0.2</t>
  </si>
  <si>
    <t>Base on WLAN/LAN vender</t>
    <phoneticPr fontId="3" type="noConversion"/>
  </si>
  <si>
    <t>APA063</t>
  </si>
  <si>
    <t xml:space="preserve">數據粉碎 TestcaseV1.2_For ODM_20160522 </t>
  </si>
  <si>
    <t>1.3.1</t>
  </si>
  <si>
    <t>APA064</t>
  </si>
  <si>
    <t>Gaming Zone(nerve center)</t>
  </si>
  <si>
    <t>Base on CPU/VGA/Audio/KB/Touchpad/Adapter</t>
    <phoneticPr fontId="3" type="noConversion"/>
  </si>
  <si>
    <t>APA065_01</t>
  </si>
  <si>
    <t>PC manager</t>
  </si>
  <si>
    <t>1.4.7</t>
    <phoneticPr fontId="3" type="noConversion"/>
  </si>
  <si>
    <t>APA065_02</t>
  </si>
  <si>
    <t>PC manager_Utility</t>
  </si>
  <si>
    <t>Base on keyboard</t>
    <phoneticPr fontId="3" type="noConversion"/>
  </si>
  <si>
    <t>APA065_03</t>
  </si>
  <si>
    <t>PC manager_EM Driver with YMC</t>
  </si>
  <si>
    <t>Base on keyboard/Touchpad/G-Sensor</t>
    <phoneticPr fontId="3" type="noConversion"/>
  </si>
  <si>
    <t>APA065_04</t>
  </si>
  <si>
    <t>PC manager_ITS2.0</t>
  </si>
  <si>
    <t>Base on CPU</t>
    <phoneticPr fontId="3" type="noConversion"/>
  </si>
  <si>
    <t>APA065_05</t>
  </si>
  <si>
    <t>PC Manager_SMB with LBV</t>
  </si>
  <si>
    <t>Base on Storage/TPM/TCM/USB</t>
    <phoneticPr fontId="3" type="noConversion"/>
  </si>
  <si>
    <t>APA065_06</t>
  </si>
  <si>
    <t>PC Manager_SMB with APS</t>
  </si>
  <si>
    <t>Base on Storage/G-Sensor</t>
    <phoneticPr fontId="3" type="noConversion"/>
  </si>
  <si>
    <t>APA065_07</t>
  </si>
  <si>
    <t>PC Manager_ITS3.0 for Intel</t>
  </si>
  <si>
    <t>Base on CPU/G-Sensor</t>
    <phoneticPr fontId="3" type="noConversion"/>
  </si>
  <si>
    <t>APA065_08</t>
  </si>
  <si>
    <t xml:space="preserve">PC Manager_ITS 3.0 For AMD </t>
  </si>
  <si>
    <t>APA066</t>
  </si>
  <si>
    <t>Lenovo101(only for 310s) - Timmy: please confirm S-seris  w/ PPA</t>
  </si>
  <si>
    <t>1.0.0.0509</t>
  </si>
  <si>
    <t>APA067</t>
  </si>
  <si>
    <t>Unionpay FP Payment</t>
  </si>
  <si>
    <t>APA069</t>
  </si>
  <si>
    <t xml:space="preserve">Adobe Reader DC </t>
  </si>
  <si>
    <t>APA071</t>
  </si>
  <si>
    <t xml:space="preserve">IQIYI </t>
  </si>
  <si>
    <t>V1.4.1</t>
  </si>
  <si>
    <t>APA072</t>
  </si>
  <si>
    <t xml:space="preserve">Lenovo Entertainment Hub </t>
  </si>
  <si>
    <t>v1.0.3</t>
  </si>
  <si>
    <t>APA073</t>
  </si>
  <si>
    <t xml:space="preserve">Lenovo Antivirus </t>
  </si>
  <si>
    <t>APA074_01</t>
  </si>
  <si>
    <t>Connected Standby_Pre-installed APP Compatibility Test</t>
  </si>
  <si>
    <t>APA074_02</t>
  </si>
  <si>
    <t>Connected Standby_Popular APP compatibility test</t>
  </si>
  <si>
    <t>APA075</t>
  </si>
  <si>
    <t>Lenovo Settings2 0</t>
  </si>
  <si>
    <t>APA076</t>
  </si>
  <si>
    <t>OneKey Optimized</t>
  </si>
  <si>
    <t>V1.0.0</t>
  </si>
  <si>
    <t>APA077</t>
  </si>
  <si>
    <t xml:space="preserve">Office Centennial Preview </t>
  </si>
  <si>
    <t>APA078</t>
  </si>
  <si>
    <t>LBV v2</t>
  </si>
  <si>
    <t>1.2.2</t>
  </si>
  <si>
    <t>APA079_01</t>
  </si>
  <si>
    <t>Tangram (exclude hardware settings)</t>
  </si>
  <si>
    <t>2.7.1</t>
  </si>
  <si>
    <t>Base on BIOS/CPU/Memory/Storage/Motherboard/IR Camer/Fingerprint</t>
    <phoneticPr fontId="3" type="noConversion"/>
  </si>
  <si>
    <t>APA079_02</t>
  </si>
  <si>
    <t>Tangram_Hardware Settings</t>
  </si>
  <si>
    <t>Base on Audio/camera/IR Camera/Battery/Keyboard/touchpad/G-Sensor/TOF-Sensor/Active Pen/Adapter/USB</t>
    <phoneticPr fontId="3" type="noConversion"/>
  </si>
  <si>
    <t>APA079_03</t>
  </si>
  <si>
    <t>Tangram_EM Driver with YMC</t>
  </si>
  <si>
    <t>Base on: Keyboard/Touchpad/G-sensor</t>
    <phoneticPr fontId="3" type="noConversion"/>
  </si>
  <si>
    <t>APA079_04</t>
  </si>
  <si>
    <t>Tangram_Utility</t>
  </si>
  <si>
    <t>APA079_05</t>
  </si>
  <si>
    <t>Tangram_ITS2.0</t>
  </si>
  <si>
    <t>APA079_06</t>
  </si>
  <si>
    <t>Lenovo Welcome</t>
  </si>
  <si>
    <t>APA079_07</t>
  </si>
  <si>
    <t>Tangram for gaming</t>
  </si>
  <si>
    <t>v2.7.1</t>
  </si>
  <si>
    <t>Base on BIOS/CPU/Memory/VGA/Storage/Audio/Keyboard/Touchpad</t>
    <phoneticPr fontId="3" type="noConversion"/>
  </si>
  <si>
    <t>APA079_08</t>
  </si>
  <si>
    <t>Tangram_ITS 3.0 for Intel</t>
  </si>
  <si>
    <t>APA079_09</t>
  </si>
  <si>
    <t>Tangram_ITS 3.0 for AMD</t>
  </si>
  <si>
    <t>APA079_10</t>
  </si>
  <si>
    <t>Tangram AP Policy 2.0</t>
  </si>
  <si>
    <t>APA079_11</t>
  </si>
  <si>
    <t>Tangram_Lenovo Welcome 2.0</t>
  </si>
  <si>
    <t>APA080</t>
  </si>
  <si>
    <t>McAfee LiveSafe16.0</t>
  </si>
  <si>
    <t>APA081</t>
  </si>
  <si>
    <t>PowerDVD(UWP)</t>
  </si>
  <si>
    <t>APA082</t>
  </si>
  <si>
    <t>Y920 TrainingManual</t>
  </si>
  <si>
    <t>APA083</t>
  </si>
  <si>
    <t>Power 2Go(UWP)</t>
  </si>
  <si>
    <t>APA084</t>
  </si>
  <si>
    <t>LinkedIn</t>
  </si>
  <si>
    <t>APA085</t>
  </si>
  <si>
    <t>Office2016 UWP</t>
  </si>
  <si>
    <t>APA085_02</t>
  </si>
  <si>
    <t>Office2016 UWP JP</t>
  </si>
  <si>
    <t xml:space="preserve">APA086 </t>
  </si>
  <si>
    <t xml:space="preserve">Lenovo Antivirus Plus </t>
  </si>
  <si>
    <t>APA087</t>
  </si>
  <si>
    <t>Ymc3.0</t>
  </si>
  <si>
    <t>APA088</t>
  </si>
  <si>
    <t>Magic Y key</t>
  </si>
  <si>
    <t>Base on Keyboard</t>
    <phoneticPr fontId="3" type="noConversion"/>
  </si>
  <si>
    <t>APA089</t>
  </si>
  <si>
    <t>Amazon Alexa App function testcase</t>
  </si>
  <si>
    <t>APA090</t>
  </si>
  <si>
    <t>Dolby Vision</t>
  </si>
  <si>
    <t>Base on LCD/BIOS</t>
    <phoneticPr fontId="3" type="noConversion"/>
  </si>
  <si>
    <t>APA091</t>
  </si>
  <si>
    <t>iCUE</t>
  </si>
  <si>
    <t>APA092</t>
  </si>
  <si>
    <t xml:space="preserve">Mirkat </t>
  </si>
  <si>
    <t>APA093</t>
  </si>
  <si>
    <t xml:space="preserve">McAfee Security UWP </t>
  </si>
  <si>
    <t>APA094</t>
  </si>
  <si>
    <t xml:space="preserve">Super Touchpad </t>
  </si>
  <si>
    <t>Base on Touchpad</t>
    <phoneticPr fontId="3" type="noConversion"/>
  </si>
  <si>
    <t>APA095</t>
  </si>
  <si>
    <t xml:space="preserve">Office 2019 UWP </t>
  </si>
  <si>
    <t>APA097</t>
  </si>
  <si>
    <t xml:space="preserve">Office2019 UWP JP </t>
  </si>
  <si>
    <t>APA098</t>
  </si>
  <si>
    <t xml:space="preserve">Alexa Toast test </t>
  </si>
  <si>
    <t>APA099</t>
  </si>
  <si>
    <t xml:space="preserve">Glance </t>
  </si>
  <si>
    <t>Base on Camera</t>
    <phoneticPr fontId="3" type="noConversion"/>
  </si>
  <si>
    <t>APA101</t>
  </si>
  <si>
    <t>Ofice V1904</t>
  </si>
  <si>
    <t>APA102</t>
  </si>
  <si>
    <t>Ofice V1904 JP</t>
  </si>
  <si>
    <t>APA103</t>
  </si>
  <si>
    <t>ITS4.0</t>
  </si>
  <si>
    <t>APA104</t>
  </si>
  <si>
    <t>Amazon Alexa UWP</t>
  </si>
  <si>
    <t>APA105</t>
  </si>
  <si>
    <t>X-Rite</t>
  </si>
  <si>
    <t>APA106</t>
  </si>
  <si>
    <t>WPS Office 2019</t>
  </si>
  <si>
    <t>APA107</t>
  </si>
  <si>
    <t>APA108</t>
  </si>
  <si>
    <t>APA109_01</t>
  </si>
  <si>
    <t>Vantage(Excluding My Device Settings)</t>
  </si>
  <si>
    <t>V1.0.1</t>
  </si>
  <si>
    <t>APA109_02</t>
  </si>
  <si>
    <t>Vantage_My Device Settings</t>
  </si>
  <si>
    <t>APA109_03</t>
  </si>
  <si>
    <t>Vantage_Gaming</t>
  </si>
  <si>
    <t>APA110</t>
  </si>
  <si>
    <t>E-Ink App for ThinkBook PLUS</t>
  </si>
  <si>
    <t>[Compal]</t>
  </si>
  <si>
    <t>Fan Table test</t>
  </si>
  <si>
    <t>Base on FAN table, cover all CPUs</t>
    <phoneticPr fontId="3" type="noConversion"/>
  </si>
  <si>
    <t>OS Password</t>
  </si>
  <si>
    <t>USB port protection</t>
  </si>
  <si>
    <t>USB Type C for PD</t>
    <phoneticPr fontId="3" type="noConversion"/>
  </si>
  <si>
    <t>GMA000</t>
  </si>
  <si>
    <t>Gaming project test case summary</t>
  </si>
  <si>
    <t>FN+Q 3.0 Performance</t>
  </si>
  <si>
    <t>v1.2</t>
  </si>
  <si>
    <t>FN+Q 3.0 (Draft)</t>
  </si>
  <si>
    <t>v3.0.0</t>
  </si>
  <si>
    <t>GMA_010</t>
  </si>
  <si>
    <t>Gaming Unique stress</t>
  </si>
  <si>
    <t>Linux and DOS</t>
  </si>
  <si>
    <t>PLC001</t>
  </si>
  <si>
    <t>FreeDOS test case</t>
  </si>
  <si>
    <t>PLC002</t>
  </si>
  <si>
    <t>FreeDOS Keyparts test case</t>
  </si>
  <si>
    <t>PLC010</t>
  </si>
  <si>
    <t>Linpus_Lite2.2_testcase</t>
  </si>
  <si>
    <t>PLC011</t>
  </si>
  <si>
    <t>Linpus_Lite2.2 FFRT testcase</t>
  </si>
  <si>
    <t>PLC012</t>
  </si>
  <si>
    <t>Linpus_Lite2.2 Keyparts testcase</t>
  </si>
  <si>
    <t>Accessories for full function test</t>
  </si>
  <si>
    <t>WiGig Dock</t>
  </si>
  <si>
    <t>ASA001_01</t>
  </si>
  <si>
    <t>Basic function for Intel WiGig</t>
  </si>
  <si>
    <t>All WiGig module</t>
    <phoneticPr fontId="3" type="noConversion"/>
  </si>
  <si>
    <t>ASA001_02</t>
  </si>
  <si>
    <t>USB function for Intel WiGig</t>
  </si>
  <si>
    <t>ASA001_03</t>
  </si>
  <si>
    <t>Video function for Intel WiGig</t>
  </si>
  <si>
    <t>ASA001_04</t>
  </si>
  <si>
    <t>LAN function for Intel WiGig</t>
  </si>
  <si>
    <t>ASA001_05</t>
  </si>
  <si>
    <t>Compatibility test for Intel WiGig</t>
  </si>
  <si>
    <t>ASA001_06.</t>
  </si>
  <si>
    <t>Power Management test for Intel WiGig</t>
  </si>
  <si>
    <t>ASA001_07</t>
  </si>
  <si>
    <t>Intel WiGig Performance test</t>
  </si>
  <si>
    <t xml:space="preserve">3.0.3 </t>
  </si>
  <si>
    <t>ASA001_08</t>
  </si>
  <si>
    <t>Stress test for Intel WiGig</t>
  </si>
  <si>
    <t>Cable(USB/One-link)Dock(Draft)</t>
  </si>
  <si>
    <t>CBD001_01</t>
  </si>
  <si>
    <t>LAN function for cable Dock</t>
  </si>
  <si>
    <t>CBD001_02</t>
  </si>
  <si>
    <t>Video function for cable dock</t>
  </si>
  <si>
    <t>CBD001_03</t>
  </si>
  <si>
    <t>Power Management with cable dock</t>
  </si>
  <si>
    <t>CBD001_04</t>
  </si>
  <si>
    <t>Compatibility test for cable dock</t>
  </si>
  <si>
    <t>CBD001_05</t>
  </si>
  <si>
    <t>USB function test for cable dock</t>
  </si>
  <si>
    <t>CBD001_06</t>
  </si>
  <si>
    <t>PXE boot for usb dock</t>
  </si>
  <si>
    <t>CBD001_07</t>
  </si>
  <si>
    <t>Cable dock stress testcase</t>
  </si>
  <si>
    <t>TBT Gfx Dock(Draft)</t>
  </si>
  <si>
    <t xml:space="preserve">TGD001-01 </t>
  </si>
  <si>
    <t xml:space="preserve">Basic function for TBT GFX Dock </t>
  </si>
  <si>
    <t>TGD001-02</t>
  </si>
  <si>
    <t>Post screen for TBT GFX Dock</t>
  </si>
  <si>
    <t>TGD001-03</t>
  </si>
  <si>
    <t>PXE BOOT for TBT dock</t>
  </si>
  <si>
    <t>TGD001-04</t>
  </si>
  <si>
    <t>USB function test for TBT GFX dock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</si>
  <si>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</si>
  <si>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</si>
  <si>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</si>
  <si>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</si>
  <si>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</si>
  <si>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</si>
  <si>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</si>
  <si>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Compatibility test for TBT GFX dock</t>
  </si>
  <si>
    <t>TGD001-11</t>
  </si>
  <si>
    <t>Lenovo TBT Dock Stress</t>
  </si>
  <si>
    <t>TGD001-12</t>
  </si>
  <si>
    <t>Game test for TBT GFX dock</t>
  </si>
  <si>
    <t>TGD001-13</t>
  </si>
  <si>
    <t>MR test for TBT GFX dock</t>
  </si>
  <si>
    <t>TGD001-14</t>
  </si>
  <si>
    <t>VR Library for TBT GFX dock</t>
  </si>
  <si>
    <t>TGD001-05</t>
  </si>
  <si>
    <t xml:space="preserve">Power Management with TBT GFX dock </t>
  </si>
  <si>
    <t>TGD001-08</t>
  </si>
  <si>
    <t>TBT Dock GFX basic function</t>
  </si>
  <si>
    <t>Folio Case(Draft)</t>
  </si>
  <si>
    <t>FCA001_01</t>
  </si>
  <si>
    <t>Folio Touchpad test</t>
  </si>
  <si>
    <t>x</t>
    <phoneticPr fontId="3" type="noConversion"/>
  </si>
  <si>
    <t>Cover each SKU and each folio case vernder</t>
    <phoneticPr fontId="3" type="noConversion"/>
  </si>
  <si>
    <t>FCA001_02</t>
  </si>
  <si>
    <t>Folio PTP test</t>
  </si>
  <si>
    <t>FCA001_03</t>
  </si>
  <si>
    <t>Folio Keyboard test</t>
  </si>
  <si>
    <t>FCA001_04</t>
  </si>
  <si>
    <t>Folio PM test</t>
  </si>
  <si>
    <t>FCA001_05</t>
  </si>
  <si>
    <t>Folio advanced function test</t>
  </si>
  <si>
    <t>FCA001_06</t>
  </si>
  <si>
    <t>Folio basic function test</t>
  </si>
  <si>
    <t>FCA001_07</t>
  </si>
  <si>
    <t>Folio case stress testcase</t>
  </si>
  <si>
    <t>UCD001_01</t>
  </si>
  <si>
    <t>PXE BOOT for USB-C Dock</t>
    <phoneticPr fontId="3" type="noConversion"/>
  </si>
  <si>
    <t>3.0.2</t>
    <phoneticPr fontId="3" type="noConversion"/>
  </si>
  <si>
    <t>UCD001_02</t>
  </si>
  <si>
    <t>3.0.4</t>
    <phoneticPr fontId="3" type="noConversion"/>
  </si>
  <si>
    <t>UCD001_03</t>
  </si>
  <si>
    <t>3.0.3</t>
    <phoneticPr fontId="3" type="noConversion"/>
  </si>
  <si>
    <t>UCD001_04</t>
  </si>
  <si>
    <t>LAN funciton for USB-C Dock</t>
    <phoneticPr fontId="3" type="noConversion"/>
  </si>
  <si>
    <t>UCD001_05</t>
  </si>
  <si>
    <t>USB function test for USB-C dock</t>
  </si>
  <si>
    <t>UCD001_06</t>
  </si>
  <si>
    <t>Power Management with USB-C dock</t>
  </si>
  <si>
    <t>UCD001_07</t>
  </si>
  <si>
    <t>Compatibility test for USB-C dock</t>
  </si>
  <si>
    <t>UCD001_08</t>
  </si>
  <si>
    <t>UCD001_09</t>
  </si>
  <si>
    <t>Audio function for USB-C dock</t>
    <phoneticPr fontId="3" type="noConversion"/>
  </si>
  <si>
    <t>UCD001_10</t>
  </si>
  <si>
    <t>Stress for USB-C dock</t>
    <phoneticPr fontId="3" type="noConversion"/>
  </si>
  <si>
    <t>UCD001_11</t>
  </si>
  <si>
    <t>Symbol error test for USB-C Dock</t>
  </si>
  <si>
    <t>TBD001_01</t>
  </si>
  <si>
    <t>TBD001_02</t>
  </si>
  <si>
    <t>POST screen for TBT dock</t>
  </si>
  <si>
    <t>TBD001_03</t>
  </si>
  <si>
    <t>Power Button for TBT dock</t>
    <phoneticPr fontId="3" type="noConversion"/>
  </si>
  <si>
    <t>TBD001_04</t>
  </si>
  <si>
    <t>LAN funciton for TBT dock</t>
    <phoneticPr fontId="3" type="noConversion"/>
  </si>
  <si>
    <t>TBD001_05</t>
  </si>
  <si>
    <t>USB&amp;TBT port function test for TBT dock</t>
    <phoneticPr fontId="3" type="noConversion"/>
  </si>
  <si>
    <t>TBD001_06</t>
  </si>
  <si>
    <t>Power Management with TBT dock</t>
  </si>
  <si>
    <t>TBD001_07</t>
  </si>
  <si>
    <t>Compatibility test for TBT dock</t>
  </si>
  <si>
    <t>TBD001_08</t>
  </si>
  <si>
    <t>TBD001_09</t>
  </si>
  <si>
    <t>Audio function for TBT dock</t>
    <phoneticPr fontId="3" type="noConversion"/>
  </si>
  <si>
    <t>TBD001_10</t>
  </si>
  <si>
    <t>EXB001_01</t>
  </si>
  <si>
    <t xml:space="preserve">Xbox function test </t>
  </si>
  <si>
    <t>Xbox controller module</t>
    <phoneticPr fontId="3" type="noConversion"/>
  </si>
  <si>
    <t>EXB001_02</t>
  </si>
  <si>
    <t xml:space="preserve">XBOX Frequency Hopping </t>
  </si>
  <si>
    <t>Pad Docking</t>
  </si>
  <si>
    <t>PDA001</t>
  </si>
  <si>
    <t>Pad Docking test</t>
  </si>
  <si>
    <t>Each docking type</t>
    <phoneticPr fontId="3" type="noConversion"/>
  </si>
  <si>
    <t>HBD001_02</t>
  </si>
  <si>
    <t>Each type-C port of test unit</t>
    <phoneticPr fontId="3" type="noConversion"/>
  </si>
  <si>
    <t>HBD001_03</t>
  </si>
  <si>
    <t>HBD001_04</t>
  </si>
  <si>
    <t>Each type-C port of test unit</t>
    <phoneticPr fontId="3" type="noConversion"/>
  </si>
  <si>
    <t>HBD001_05</t>
  </si>
  <si>
    <t>HBD001_06</t>
  </si>
  <si>
    <t>HBD001_07</t>
  </si>
  <si>
    <t>HBD001_08</t>
  </si>
  <si>
    <t>HBD001_09</t>
  </si>
  <si>
    <t>HBD001_10</t>
  </si>
  <si>
    <t>UTH001_02</t>
  </si>
  <si>
    <t>UTH001_03</t>
  </si>
  <si>
    <t>3.0.2</t>
    <phoneticPr fontId="3" type="noConversion"/>
  </si>
  <si>
    <t>UTH001_04</t>
  </si>
  <si>
    <t>UTH001_05</t>
  </si>
  <si>
    <t>UTH001_06</t>
  </si>
  <si>
    <t>UTH001_07</t>
  </si>
  <si>
    <t>UTH001_08</t>
  </si>
  <si>
    <t>UTH001_09</t>
  </si>
  <si>
    <t>ACT_002</t>
  </si>
  <si>
    <t>Hub test</t>
    <phoneticPr fontId="3" type="noConversion"/>
  </si>
  <si>
    <t>ACT_003</t>
  </si>
  <si>
    <t>Display adapter &amp; cable</t>
    <phoneticPr fontId="3" type="noConversion"/>
  </si>
  <si>
    <t>ACT_004</t>
  </si>
  <si>
    <t>Mouse &amp; Keyboard</t>
    <phoneticPr fontId="3" type="noConversion"/>
  </si>
  <si>
    <t>ACT_005</t>
  </si>
  <si>
    <t>USB storage</t>
    <phoneticPr fontId="3" type="noConversion"/>
  </si>
  <si>
    <t>ACT_006</t>
  </si>
  <si>
    <t>AC power adapter</t>
    <phoneticPr fontId="3" type="noConversion"/>
  </si>
  <si>
    <t>ACT_007</t>
  </si>
  <si>
    <t>BT speaker</t>
    <phoneticPr fontId="3" type="noConversion"/>
  </si>
  <si>
    <t>ACT_008</t>
  </si>
  <si>
    <t>ACT_009</t>
  </si>
  <si>
    <t>ACT_010</t>
  </si>
  <si>
    <t>MR Test</t>
    <phoneticPr fontId="3" type="noConversion"/>
  </si>
  <si>
    <t>ACT_011</t>
  </si>
  <si>
    <t>TBT Graphucs Dock</t>
    <phoneticPr fontId="3" type="noConversion"/>
  </si>
  <si>
    <t>ACT_012</t>
  </si>
  <si>
    <t>360° camera speaker</t>
    <phoneticPr fontId="3" type="noConversion"/>
  </si>
  <si>
    <t>ACT_013</t>
  </si>
  <si>
    <t>YSB-C to USB-A adapter</t>
    <phoneticPr fontId="3" type="noConversion"/>
  </si>
  <si>
    <t>Game Test</t>
  </si>
  <si>
    <t>Compal internal test case</t>
  </si>
  <si>
    <t>Gaming Unique</t>
  </si>
  <si>
    <t>USB-C Dock</t>
  </si>
  <si>
    <t>Thunderbolt Dock</t>
  </si>
  <si>
    <t>Embeded Xbox（S.T. Martin)</t>
  </si>
  <si>
    <t>Hybrid Dock</t>
  </si>
  <si>
    <t>USB-C  Travel Hub &amp; USB-C Mini dock</t>
  </si>
  <si>
    <t>Accessories for compatibility test</t>
  </si>
  <si>
    <t>USB Type-A test</t>
  </si>
  <si>
    <t>USB charge test case(fornew spec AOU5 spec)</t>
  </si>
  <si>
    <t>Camera background blur</t>
    <phoneticPr fontId="3" type="noConversion"/>
  </si>
  <si>
    <t>PFA005_16</t>
    <phoneticPr fontId="3" type="noConversion"/>
  </si>
  <si>
    <t>E-ink Battery life</t>
  </si>
  <si>
    <t>ITS4.0 Performance-Remove Game</t>
    <phoneticPr fontId="3" type="noConversion"/>
  </si>
  <si>
    <t>ITS3.0 Performance-Game only</t>
    <phoneticPr fontId="3" type="noConversion"/>
  </si>
  <si>
    <t>ITS4.0 Performance-Game only</t>
    <phoneticPr fontId="3" type="noConversion"/>
  </si>
  <si>
    <t>For E-ink manual stress</t>
    <phoneticPr fontId="3" type="noConversion"/>
  </si>
  <si>
    <t>QQ Live UWP</t>
    <phoneticPr fontId="3" type="noConversion"/>
  </si>
  <si>
    <t>APA111</t>
  </si>
  <si>
    <t>Lenovo Utility UWP(V3.1)</t>
  </si>
  <si>
    <t>APA112</t>
  </si>
  <si>
    <t>XBOX</t>
  </si>
  <si>
    <t>APA113</t>
  </si>
  <si>
    <t>Kugou Music_V1.0</t>
  </si>
  <si>
    <t>Mobile phone nearing (CPI test)</t>
    <phoneticPr fontId="3" type="noConversion"/>
  </si>
  <si>
    <t>PFA014_Gaming</t>
  </si>
  <si>
    <t>PFA026_02_Gaming</t>
  </si>
  <si>
    <t>PFA037_Gaming</t>
  </si>
  <si>
    <t>Dynamic Display Switch (DDS)</t>
  </si>
  <si>
    <t>POST screen for USB-C Dock</t>
    <phoneticPr fontId="3" type="noConversion"/>
  </si>
  <si>
    <t>Power Button for USB-C Dock</t>
    <phoneticPr fontId="3" type="noConversion"/>
  </si>
  <si>
    <t>Display function for USB-C dock</t>
    <phoneticPr fontId="3" type="noConversion"/>
  </si>
  <si>
    <t>Display function test for TBT dock</t>
    <phoneticPr fontId="3" type="noConversion"/>
  </si>
  <si>
    <t>TBT dock stress test</t>
    <phoneticPr fontId="3" type="noConversion"/>
  </si>
  <si>
    <t>HBD001_01</t>
    <phoneticPr fontId="3" type="noConversion"/>
  </si>
  <si>
    <t>PXE BOOT for Hybrid dock</t>
    <phoneticPr fontId="3" type="noConversion"/>
  </si>
  <si>
    <t>Power Button for Hybrid dock</t>
    <phoneticPr fontId="3" type="noConversion"/>
  </si>
  <si>
    <t>LAN funciton for Hybrid dock</t>
    <phoneticPr fontId="3" type="noConversion"/>
  </si>
  <si>
    <t>USB function test for Hybrid dock</t>
    <phoneticPr fontId="3" type="noConversion"/>
  </si>
  <si>
    <t>Power Management with Hybrid dock</t>
    <phoneticPr fontId="3" type="noConversion"/>
  </si>
  <si>
    <t>Compatibility test for Hybrid dock</t>
    <phoneticPr fontId="3" type="noConversion"/>
  </si>
  <si>
    <t>Display function test for Hybrid dock</t>
    <phoneticPr fontId="3" type="noConversion"/>
  </si>
  <si>
    <t>Audio function for Hybrid dock</t>
    <phoneticPr fontId="3" type="noConversion"/>
  </si>
  <si>
    <t>POST screen forHybrid dock</t>
    <phoneticPr fontId="3" type="noConversion"/>
  </si>
  <si>
    <t>Stress test for Hybrid dock</t>
    <phoneticPr fontId="3" type="noConversion"/>
  </si>
  <si>
    <t>UTH001_01</t>
    <phoneticPr fontId="3" type="noConversion"/>
  </si>
  <si>
    <t>PXE BOOT test</t>
    <phoneticPr fontId="3" type="noConversion"/>
  </si>
  <si>
    <t>LAN funciton test</t>
    <phoneticPr fontId="3" type="noConversion"/>
  </si>
  <si>
    <t>USB function test</t>
    <phoneticPr fontId="3" type="noConversion"/>
  </si>
  <si>
    <t>Power Management for USB-C Gen2 Travel Hub &amp; USB-C Mini Dock</t>
    <phoneticPr fontId="3" type="noConversion"/>
  </si>
  <si>
    <t>Compatibility test</t>
    <phoneticPr fontId="3" type="noConversion"/>
  </si>
  <si>
    <t>Display function test</t>
    <phoneticPr fontId="3" type="noConversion"/>
  </si>
  <si>
    <t>POST screen test</t>
    <phoneticPr fontId="3" type="noConversion"/>
  </si>
  <si>
    <t>Stress test</t>
    <phoneticPr fontId="3" type="noConversion"/>
  </si>
  <si>
    <t>Audio function test</t>
    <phoneticPr fontId="3" type="noConversion"/>
  </si>
  <si>
    <t>ACT_001</t>
    <phoneticPr fontId="3" type="noConversion"/>
  </si>
  <si>
    <t>Dock test</t>
    <phoneticPr fontId="3" type="noConversion"/>
  </si>
  <si>
    <t>Headphone &amp; headser &amp; soundar</t>
    <phoneticPr fontId="3" type="noConversion"/>
  </si>
  <si>
    <t>Ethernet Adapter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</si>
  <si>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</si>
  <si>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t>Cover all USB/Type-C charger port.
Cover all USB charger IC source.
Cover different USB device.</t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</si>
  <si>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</si>
  <si>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3" type="noConversion"/>
  </si>
  <si>
    <t>Cover Realtek Audio codec</t>
    <phoneticPr fontId="3" type="noConversion"/>
  </si>
  <si>
    <t>Cover Conexant/Synaptics Audio codec</t>
    <phoneticPr fontId="3" type="noConversion"/>
  </si>
  <si>
    <t>Cover IDT Audio codec</t>
    <phoneticPr fontId="3" type="noConversion"/>
  </si>
  <si>
    <t>Cover all 3D camera vender</t>
    <phoneticPr fontId="3" type="noConversion"/>
  </si>
  <si>
    <t>Cover all camera vender</t>
    <phoneticPr fontId="3" type="noConversion"/>
  </si>
  <si>
    <t>Cover all IR camera vender</t>
    <phoneticPr fontId="3" type="noConversion"/>
  </si>
  <si>
    <t>Cover all LCD Vender</t>
    <phoneticPr fontId="3" type="noConversion"/>
  </si>
  <si>
    <t>Cover all panel Vender</t>
    <phoneticPr fontId="3" type="noConversion"/>
  </si>
  <si>
    <t>Cover all Audio codec</t>
    <phoneticPr fontId="3" type="noConversion"/>
  </si>
  <si>
    <t>Cover all touchpad module</t>
    <phoneticPr fontId="3" type="noConversion"/>
  </si>
  <si>
    <t>Cover all touchpad module, facesheet</t>
    <phoneticPr fontId="3" type="noConversion"/>
  </si>
  <si>
    <t>Cover all PTP touchpad module</t>
    <phoneticPr fontId="3" type="noConversion"/>
  </si>
  <si>
    <t>Cover all touch IC &amp; sensor, panel</t>
    <phoneticPr fontId="3" type="noConversion"/>
  </si>
  <si>
    <t>Cover all KB type</t>
    <phoneticPr fontId="3" type="noConversion"/>
  </si>
  <si>
    <t>Cover all MB type</t>
    <phoneticPr fontId="3" type="noConversion"/>
  </si>
  <si>
    <t>Cover all ALS source/Touch panel glass</t>
    <phoneticPr fontId="3" type="noConversion"/>
  </si>
  <si>
    <t>Cover all acceler/gyro/compass souce</t>
    <phoneticPr fontId="3" type="noConversion"/>
  </si>
  <si>
    <t>Cover all acceler souce</t>
    <phoneticPr fontId="3" type="noConversion"/>
  </si>
  <si>
    <t>Cover EN 7 SC Pre-load</t>
    <phoneticPr fontId="3" type="noConversion"/>
  </si>
  <si>
    <t>Cover each WiFi module and P-Sensor</t>
    <phoneticPr fontId="3" type="noConversion"/>
  </si>
  <si>
    <t>Cover all TOF vender
Cover EN &amp; SC preload</t>
    <phoneticPr fontId="3" type="noConversion"/>
  </si>
  <si>
    <t>Cover all CPU &amp; TDP Type</t>
    <phoneticPr fontId="3" type="noConversion"/>
  </si>
  <si>
    <t>X</t>
    <phoneticPr fontId="3" type="noConversion"/>
  </si>
  <si>
    <t>V</t>
    <phoneticPr fontId="3" type="noConversion"/>
  </si>
  <si>
    <t>Cover all CPU &amp; TDP Type</t>
    <phoneticPr fontId="3" type="noConversion"/>
  </si>
  <si>
    <t>V</t>
    <phoneticPr fontId="3" type="noConversion"/>
  </si>
  <si>
    <t>Cover all CPU &amp; TDP/TGP Type</t>
    <phoneticPr fontId="3" type="noConversion"/>
  </si>
  <si>
    <t>Cover all CPU &amp; TDP/TGP type
Cover all panel type</t>
    <phoneticPr fontId="3" type="noConversion"/>
  </si>
  <si>
    <t>Cover GPU source, VRAM size</t>
    <phoneticPr fontId="3" type="noConversion"/>
  </si>
  <si>
    <t>X</t>
    <phoneticPr fontId="3" type="noConversion"/>
  </si>
  <si>
    <t>Cover all GPU type</t>
    <phoneticPr fontId="3" type="noConversion"/>
  </si>
  <si>
    <t>Cover all GPU type</t>
    <phoneticPr fontId="3" type="noConversion"/>
  </si>
  <si>
    <t>Cover all Panel vender</t>
    <phoneticPr fontId="3" type="noConversion"/>
  </si>
  <si>
    <t>Cover Discrete and UMA</t>
    <phoneticPr fontId="3" type="noConversion"/>
  </si>
  <si>
    <t>Cover discrete and UMA</t>
    <phoneticPr fontId="3" type="noConversion"/>
  </si>
  <si>
    <t>Cover AMD GPU type</t>
    <phoneticPr fontId="3" type="noConversion"/>
  </si>
  <si>
    <t>Cover NV GPU type</t>
    <phoneticPr fontId="3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</si>
  <si>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3" type="noConversion"/>
  </si>
  <si>
    <t>Cover Legio series</t>
    <phoneticPr fontId="3" type="noConversion"/>
  </si>
  <si>
    <t>Cover all card reader controller;
Cover project supported various type cards</t>
    <phoneticPr fontId="3" type="noConversion"/>
  </si>
  <si>
    <t>Cover all HDD/SSD/SSHD source;
If EE use re-drive IC for SATA port:
Cover all USB re-drive IC source</t>
    <phoneticPr fontId="3" type="noConversion"/>
  </si>
  <si>
    <t>Cover all memory source
Cover all PCBA (such ad 2nd/3rd) source</t>
    <phoneticPr fontId="3" type="noConversion"/>
  </si>
  <si>
    <t>Cover all ODD source</t>
    <phoneticPr fontId="3" type="noConversion"/>
  </si>
  <si>
    <t>Cover all HDD/SSD/SSHD vender;
Can leverage by family;
If projects wasn't pre-installed IRST UI, please skip</t>
    <phoneticPr fontId="3" type="noConversion"/>
  </si>
  <si>
    <t>Cover all EMMC/UFS source</t>
    <phoneticPr fontId="3" type="noConversion"/>
  </si>
  <si>
    <t>Cover all NVME SSD raid0 config</t>
    <phoneticPr fontId="3" type="noConversion"/>
  </si>
  <si>
    <t>Cover all size intel optane source and HDD configuration</t>
    <phoneticPr fontId="3" type="noConversion"/>
  </si>
  <si>
    <t>Cover all shock sensor source;
Cover all HDD source;
Can Leverage by family</t>
    <phoneticPr fontId="3" type="noConversion"/>
  </si>
  <si>
    <t>O</t>
    <phoneticPr fontId="3" type="noConversion"/>
  </si>
  <si>
    <t>All SKU</t>
    <phoneticPr fontId="3" type="noConversion"/>
  </si>
  <si>
    <t>All SKU</t>
    <phoneticPr fontId="3" type="noConversion"/>
  </si>
  <si>
    <t>Low/High SKU +HDD</t>
    <phoneticPr fontId="3" type="noConversion"/>
  </si>
  <si>
    <t>Cover GPU type</t>
    <phoneticPr fontId="3" type="noConversion"/>
  </si>
  <si>
    <t>10 units/platform</t>
    <phoneticPr fontId="3" type="noConversion"/>
  </si>
  <si>
    <t>AC/DC 5 units, no less than 20units</t>
    <phoneticPr fontId="3" type="noConversion"/>
  </si>
  <si>
    <t>Base on CPU/Memory/VGA/VRAM/Storage/Motherboard/Audio/Camera/LCD/Battery/WLAN/LAN/G-Sensor/Adapter</t>
    <phoneticPr fontId="3" type="noConversion"/>
  </si>
  <si>
    <t>Cover all SKUs</t>
    <phoneticPr fontId="3" type="noConversion"/>
  </si>
  <si>
    <t>One unit</t>
    <phoneticPr fontId="3" type="noConversion"/>
  </si>
  <si>
    <t>Cover all USB charger IC</t>
    <phoneticPr fontId="3" type="noConversion"/>
  </si>
  <si>
    <t>Cover for TBT IC and support PD funciton</t>
    <phoneticPr fontId="3" type="noConversion"/>
  </si>
  <si>
    <t>--</t>
    <phoneticPr fontId="3" type="noConversion"/>
  </si>
  <si>
    <t>--</t>
    <phoneticPr fontId="3" type="noConversion"/>
  </si>
  <si>
    <t>All WiGig module</t>
    <phoneticPr fontId="3" type="noConversion"/>
  </si>
  <si>
    <t>All WiGig module</t>
    <phoneticPr fontId="3" type="noConversion"/>
  </si>
  <si>
    <t>All USB port of test unit</t>
    <phoneticPr fontId="3" type="noConversion"/>
  </si>
  <si>
    <t>Each Thunderbolr port of test unit</t>
    <phoneticPr fontId="3" type="noConversion"/>
  </si>
  <si>
    <t>Each Thunderbolr port of test unit</t>
    <phoneticPr fontId="3" type="noConversion"/>
  </si>
  <si>
    <t>x</t>
    <phoneticPr fontId="3" type="noConversion"/>
  </si>
  <si>
    <t>Cover each SKU and each folio case vernder</t>
    <phoneticPr fontId="3" type="noConversion"/>
  </si>
  <si>
    <t>x</t>
    <phoneticPr fontId="3" type="noConversion"/>
  </si>
  <si>
    <t>Cover each SKU and each folio case vernder</t>
    <phoneticPr fontId="3" type="noConversion"/>
  </si>
  <si>
    <t>x</t>
    <phoneticPr fontId="3" type="noConversion"/>
  </si>
  <si>
    <t>Each type-C port of test unit</t>
    <phoneticPr fontId="3" type="noConversion"/>
  </si>
  <si>
    <t>Each Thunderbolt port of test unit</t>
    <phoneticPr fontId="3" type="noConversion"/>
  </si>
  <si>
    <t>C38(NB)</t>
  </si>
  <si>
    <t>B(FVT)</t>
    <phoneticPr fontId="33" type="noConversion"/>
  </si>
  <si>
    <t>FeatureSupport</t>
    <phoneticPr fontId="3" type="noConversion"/>
  </si>
  <si>
    <t>Schedule</t>
    <phoneticPr fontId="3" type="noConversion"/>
  </si>
  <si>
    <t>CommentsSmart</t>
    <phoneticPr fontId="3" type="noConversion"/>
  </si>
  <si>
    <t>SKU1</t>
    <phoneticPr fontId="2" type="noConversion"/>
  </si>
  <si>
    <t>SKU3</t>
    <phoneticPr fontId="2" type="noConversion"/>
  </si>
  <si>
    <t>SKU4</t>
    <phoneticPr fontId="2" type="noConversion"/>
  </si>
  <si>
    <t>SKU5</t>
    <phoneticPr fontId="2" type="noConversion"/>
  </si>
  <si>
    <t>SKU6</t>
    <phoneticPr fontId="2" type="noConversion"/>
  </si>
  <si>
    <t>SKU7</t>
    <phoneticPr fontId="2" type="noConversion"/>
  </si>
  <si>
    <t>SKU8</t>
    <phoneticPr fontId="2" type="noConversion"/>
  </si>
  <si>
    <t>SKU9</t>
    <phoneticPr fontId="2" type="noConversion"/>
  </si>
  <si>
    <t>SKU10</t>
    <phoneticPr fontId="2" type="noConversion"/>
  </si>
  <si>
    <t>SKU20</t>
    <phoneticPr fontId="2" type="noConversion"/>
  </si>
  <si>
    <t>SKU11</t>
    <phoneticPr fontId="2" type="noConversion"/>
  </si>
  <si>
    <t>SKU12</t>
    <phoneticPr fontId="2" type="noConversion"/>
  </si>
  <si>
    <t>SKU13</t>
    <phoneticPr fontId="2" type="noConversion"/>
  </si>
  <si>
    <t>SKU14</t>
    <phoneticPr fontId="2" type="noConversion"/>
  </si>
  <si>
    <t>SKU15</t>
    <phoneticPr fontId="2" type="noConversion"/>
  </si>
  <si>
    <t>SKU16</t>
    <phoneticPr fontId="2" type="noConversion"/>
  </si>
  <si>
    <t>SKU17</t>
    <phoneticPr fontId="2" type="noConversion"/>
  </si>
  <si>
    <t>SKU18</t>
    <phoneticPr fontId="2" type="noConversion"/>
  </si>
  <si>
    <t>SKU19</t>
    <phoneticPr fontId="2" type="noConversion"/>
  </si>
  <si>
    <t>Category</t>
    <phoneticPr fontId="33" type="noConversion"/>
  </si>
  <si>
    <t>Version</t>
    <phoneticPr fontId="33" type="noConversion"/>
  </si>
  <si>
    <t>Owner</t>
    <phoneticPr fontId="33" type="noConversion"/>
  </si>
  <si>
    <t>Priority</t>
    <phoneticPr fontId="33" type="noConversion"/>
  </si>
  <si>
    <t>Chramshell</t>
    <phoneticPr fontId="3" type="noConversion"/>
  </si>
  <si>
    <t>Coverage</t>
    <phoneticPr fontId="3" type="noConversion"/>
  </si>
  <si>
    <t>Customer</t>
    <phoneticPr fontId="33" type="noConversion"/>
  </si>
  <si>
    <t>ReleaseDate</t>
    <phoneticPr fontId="33" type="noConversion"/>
  </si>
  <si>
    <t>TDMSTotalTime</t>
    <phoneticPr fontId="33" type="noConversion"/>
  </si>
  <si>
    <t>TDMSUnattendedTime</t>
    <phoneticPr fontId="33" type="noConversion"/>
  </si>
  <si>
    <t>BaseAotomationTime1SKU</t>
    <phoneticPr fontId="3" type="noConversion"/>
  </si>
  <si>
    <t>ConvertibaleNBMode</t>
    <phoneticPr fontId="3" type="noConversion"/>
  </si>
  <si>
    <t>ConvertibaleYogaPadMode</t>
    <phoneticPr fontId="3" type="noConversion"/>
  </si>
  <si>
    <t>DetachablePadMode</t>
    <phoneticPr fontId="3" type="noConversion"/>
  </si>
  <si>
    <t>DetachableWDockmode</t>
    <phoneticPr fontId="3" type="noConversion"/>
  </si>
  <si>
    <t>PhaseFVT</t>
    <phoneticPr fontId="3" type="noConversion"/>
  </si>
  <si>
    <t>PhaseSIT</t>
    <phoneticPr fontId="33" type="noConversion"/>
  </si>
  <si>
    <t>PhaseFFRT</t>
    <phoneticPr fontId="3" type="noConversion"/>
  </si>
  <si>
    <t>BaseTimeSupport</t>
    <phoneticPr fontId="3" type="noConversion"/>
  </si>
  <si>
    <t>TE</t>
    <phoneticPr fontId="3" type="noConversion"/>
  </si>
  <si>
    <t>ProjectTestSKUfollowMatrix</t>
    <phoneticPr fontId="3" type="noConversion"/>
  </si>
  <si>
    <t>TimewConfigFollowmatrix</t>
    <phoneticPr fontId="3" type="noConversion"/>
  </si>
  <si>
    <t>ConfigAutomationItem</t>
    <phoneticPr fontId="3" type="noConversion"/>
  </si>
  <si>
    <t>ConfigAutomationTime</t>
    <phoneticPr fontId="3" type="noConversion"/>
  </si>
  <si>
    <t>ConfigLeverageItem</t>
    <phoneticPr fontId="3" type="noConversion"/>
  </si>
  <si>
    <t>ConfigLeverageTime</t>
    <phoneticPr fontId="3" type="noConversion"/>
  </si>
  <si>
    <t>CommentsLeverage</t>
    <phoneticPr fontId="3" type="noConversion"/>
  </si>
  <si>
    <t>ConfigSmartItem</t>
    <phoneticPr fontId="3" type="noConversion"/>
  </si>
  <si>
    <t>ConfigSmartItemPer</t>
    <phoneticPr fontId="3" type="noConversion"/>
  </si>
  <si>
    <t>ConfigSmartTime</t>
    <phoneticPr fontId="3" type="noConversion"/>
  </si>
  <si>
    <t>ProjectTestSKUOptimize</t>
    <phoneticPr fontId="3" type="noConversion"/>
  </si>
  <si>
    <t>AttendTimeOptimize</t>
    <phoneticPr fontId="3" type="noConversion"/>
  </si>
  <si>
    <t>ConfigRetestCycle</t>
    <phoneticPr fontId="3" type="noConversion"/>
  </si>
  <si>
    <t>ConfigRetestSKU</t>
    <phoneticPr fontId="3" type="noConversion"/>
  </si>
  <si>
    <t>ConfigRetestTime</t>
    <phoneticPr fontId="3" type="noConversion"/>
  </si>
  <si>
    <t>Phase</t>
    <phoneticPr fontId="33" type="noConversion"/>
  </si>
  <si>
    <t>ItemNo_d</t>
    <phoneticPr fontId="33" type="noConversion"/>
  </si>
  <si>
    <t>Item_d</t>
    <phoneticPr fontId="33" type="noConversion"/>
  </si>
  <si>
    <t>TestItems</t>
    <phoneticPr fontId="33" type="noConversion"/>
  </si>
  <si>
    <t>Category2</t>
    <phoneticPr fontId="33" type="noConversion"/>
  </si>
  <si>
    <t>BaseTime</t>
    <phoneticPr fontId="3" type="noConversion"/>
  </si>
  <si>
    <t>S</t>
    <phoneticPr fontId="2" type="noConversion"/>
  </si>
  <si>
    <t>L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</si>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</sst>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NT$-404]#,##0.00;[Red]\-[$NT$-404]#,##0.00"/>
    <numFmt numFmtId="179" formatCode="0_);[Red]\(0\)"/>
  </numFmts>
  <fonts count="34">
    <font>
      <sz val="12"/>
      <color theme="1"/>
      <name val="宋体"/>
      <family val="2"/>
      <scheme val="minor"/>
    </font>
    <font>
      <i/>
      <sz val="12"/>
      <color rgb="FF7F7F7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細明體"/>
      <family val="3"/>
      <charset val="136"/>
    </font>
    <font>
      <sz val="12"/>
      <name val="宋体"/>
    </font>
    <font>
      <sz val="10"/>
      <color rgb="FF333333"/>
      <name val="宋体"/>
    </font>
    <font>
      <sz val="12"/>
      <name val="新細明體"/>
      <family val="1"/>
      <charset val="136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333333"/>
      <name val="宋体"/>
    </font>
    <font>
      <b/>
      <sz val="10"/>
      <color rgb="FF333333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</font>
    <font>
      <u/>
      <sz val="10"/>
      <name val="Calibri"/>
      <family val="2"/>
    </font>
    <font>
      <sz val="10"/>
      <name val="Calibri"/>
      <family val="2"/>
    </font>
    <font>
      <sz val="12"/>
      <color indexed="55"/>
      <name val="Arial"/>
      <family val="2"/>
      <charset val="134"/>
    </font>
    <font>
      <sz val="10"/>
      <color indexed="55"/>
      <name val="Calibri"/>
      <family val="2"/>
    </font>
    <font>
      <sz val="10"/>
      <color theme="1"/>
      <name val="Calibri"/>
      <family val="2"/>
    </font>
    <font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name val="宋体"/>
    </font>
    <font>
      <sz val="10"/>
      <color theme="1"/>
      <name val="宋体"/>
    </font>
    <font>
      <sz val="11"/>
      <color indexed="81"/>
      <name val="標楷體"/>
      <family val="4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宋体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b/>
      <sz val="11"/>
      <color indexed="81"/>
      <name val="標楷體"/>
      <family val="4"/>
      <charset val="136"/>
    </font>
    <font>
      <sz val="9"/>
      <name val="宋体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theme="3" tint="0.79998168889431442"/>
        <bgColor rgb="FF9999FF"/>
      </patternFill>
    </fill>
    <fill>
      <patternFill patternType="solid">
        <fgColor theme="3"/>
        <bgColor rgb="FFCCFFFF"/>
      </patternFill>
    </fill>
    <fill>
      <patternFill patternType="solid">
        <fgColor theme="3"/>
        <bgColor rgb="FFC0C0C0"/>
      </patternFill>
    </fill>
    <fill>
      <patternFill patternType="solid">
        <fgColor theme="6" tint="-0.249977111117893"/>
        <bgColor rgb="FFCCFFFF"/>
      </patternFill>
    </fill>
    <fill>
      <patternFill patternType="solid">
        <fgColor theme="9" tint="-0.499984740745262"/>
        <bgColor rgb="FFCCFFFF"/>
      </patternFill>
    </fill>
    <fill>
      <patternFill patternType="solid">
        <fgColor theme="9" tint="-0.499984740745262"/>
        <bgColor rgb="FFC0C0C0"/>
      </patternFill>
    </fill>
    <fill>
      <patternFill patternType="solid">
        <fgColor theme="9"/>
        <bgColor rgb="FFCC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theme="0"/>
        <bgColor rgb="FFFFF200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</cellStyleXfs>
  <cellXfs count="130">
    <xf numFmtId="0" fontId="0" fillId="0" borderId="0" xfId="0"/>
    <xf numFmtId="49" fontId="5" fillId="0" borderId="0" xfId="1" applyNumberFormat="1" applyFont="1" applyBorder="1" applyAlignment="1">
      <alignment horizontal="center" vertical="center" wrapText="1"/>
    </xf>
    <xf numFmtId="49" fontId="25" fillId="0" borderId="0" xfId="1" applyNumberFormat="1" applyFont="1" applyBorder="1" applyAlignment="1">
      <alignment horizontal="center" vertical="center" wrapText="1"/>
    </xf>
    <xf numFmtId="49" fontId="10" fillId="8" borderId="3" xfId="1" applyNumberFormat="1" applyFont="1" applyFill="1" applyBorder="1" applyAlignment="1">
      <alignment vertical="center" wrapText="1"/>
    </xf>
    <xf numFmtId="49" fontId="16" fillId="2" borderId="2" xfId="1" applyNumberFormat="1" applyFont="1" applyFill="1" applyBorder="1" applyAlignment="1">
      <alignment horizontal="center" vertical="center"/>
    </xf>
    <xf numFmtId="49" fontId="7" fillId="3" borderId="2" xfId="1" applyNumberFormat="1" applyFont="1" applyFill="1" applyBorder="1" applyAlignment="1">
      <alignment horizontal="center" vertical="center"/>
    </xf>
    <xf numFmtId="49" fontId="7" fillId="3" borderId="2" xfId="1" applyNumberFormat="1" applyFont="1" applyFill="1" applyBorder="1" applyAlignment="1">
      <alignment vertical="center"/>
    </xf>
    <xf numFmtId="49" fontId="8" fillId="4" borderId="2" xfId="1" applyNumberFormat="1" applyFont="1" applyFill="1" applyBorder="1" applyAlignment="1">
      <alignment vertical="center" wrapText="1"/>
    </xf>
    <xf numFmtId="49" fontId="9" fillId="4" borderId="2" xfId="1" applyNumberFormat="1" applyFont="1" applyFill="1" applyBorder="1" applyAlignment="1">
      <alignment vertical="center" wrapText="1"/>
    </xf>
    <xf numFmtId="49" fontId="7" fillId="5" borderId="2" xfId="1" applyNumberFormat="1" applyFont="1" applyFill="1" applyBorder="1" applyAlignment="1">
      <alignment vertical="center"/>
    </xf>
    <xf numFmtId="49" fontId="7" fillId="5" borderId="2" xfId="1" applyNumberFormat="1" applyFont="1" applyFill="1" applyBorder="1" applyAlignment="1">
      <alignment horizontal="center" vertical="center"/>
    </xf>
    <xf numFmtId="49" fontId="7" fillId="5" borderId="2" xfId="1" applyNumberFormat="1" applyFont="1" applyFill="1" applyBorder="1" applyAlignment="1">
      <alignment horizontal="center" vertical="center" wrapText="1"/>
    </xf>
    <xf numFmtId="49" fontId="7" fillId="5" borderId="2" xfId="1" applyNumberFormat="1" applyFont="1" applyFill="1" applyBorder="1" applyAlignment="1">
      <alignment vertical="center" wrapText="1"/>
    </xf>
    <xf numFmtId="49" fontId="8" fillId="4" borderId="3" xfId="1" applyNumberFormat="1" applyFont="1" applyFill="1" applyBorder="1" applyAlignment="1">
      <alignment vertical="center" wrapText="1"/>
    </xf>
    <xf numFmtId="49" fontId="8" fillId="0" borderId="3" xfId="1" applyNumberFormat="1" applyFont="1" applyFill="1" applyBorder="1" applyAlignment="1">
      <alignment vertical="center" wrapText="1"/>
    </xf>
    <xf numFmtId="49" fontId="10" fillId="6" borderId="3" xfId="1" applyNumberFormat="1" applyFont="1" applyFill="1" applyBorder="1" applyAlignment="1">
      <alignment vertical="center" wrapText="1"/>
    </xf>
    <xf numFmtId="49" fontId="10" fillId="7" borderId="3" xfId="1" applyNumberFormat="1" applyFont="1" applyFill="1" applyBorder="1" applyAlignment="1">
      <alignment vertical="center" wrapText="1"/>
    </xf>
    <xf numFmtId="49" fontId="11" fillId="0" borderId="0" xfId="1" applyNumberFormat="1" applyFont="1" applyBorder="1" applyAlignment="1">
      <alignment vertical="center"/>
    </xf>
    <xf numFmtId="49" fontId="10" fillId="9" borderId="3" xfId="1" applyNumberFormat="1" applyFont="1" applyFill="1" applyBorder="1" applyAlignment="1">
      <alignment vertical="center" wrapText="1"/>
    </xf>
    <xf numFmtId="49" fontId="10" fillId="10" borderId="3" xfId="1" applyNumberFormat="1" applyFont="1" applyFill="1" applyBorder="1" applyAlignment="1">
      <alignment vertical="center" wrapText="1"/>
    </xf>
    <xf numFmtId="49" fontId="10" fillId="9" borderId="4" xfId="1" applyNumberFormat="1" applyFont="1" applyFill="1" applyBorder="1" applyAlignment="1">
      <alignment vertical="center" wrapText="1"/>
    </xf>
    <xf numFmtId="49" fontId="13" fillId="12" borderId="2" xfId="0" applyNumberFormat="1" applyFont="1" applyFill="1" applyBorder="1" applyAlignment="1">
      <alignment horizontal="center" vertical="center" wrapText="1"/>
    </xf>
    <xf numFmtId="49" fontId="10" fillId="11" borderId="3" xfId="1" applyNumberFormat="1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Fill="1" applyBorder="1" applyAlignment="1">
      <alignment vertical="center"/>
    </xf>
    <xf numFmtId="49" fontId="15" fillId="2" borderId="2" xfId="1" applyNumberFormat="1" applyFont="1" applyFill="1" applyBorder="1" applyAlignment="1">
      <alignment vertical="center"/>
    </xf>
    <xf numFmtId="49" fontId="16" fillId="0" borderId="2" xfId="1" applyNumberFormat="1" applyFont="1" applyFill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49" fontId="16" fillId="13" borderId="2" xfId="1" applyNumberFormat="1" applyFont="1" applyFill="1" applyBorder="1" applyAlignment="1">
      <alignment horizontal="left" vertical="center" wrapText="1"/>
    </xf>
    <xf numFmtId="49" fontId="16" fillId="13" borderId="2" xfId="1" applyNumberFormat="1" applyFont="1" applyFill="1" applyBorder="1" applyAlignment="1">
      <alignment horizontal="left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6" fillId="2" borderId="2" xfId="3" applyNumberFormat="1" applyFont="1" applyFill="1" applyBorder="1" applyAlignment="1">
      <alignment horizontal="center" vertical="center"/>
    </xf>
    <xf numFmtId="49" fontId="19" fillId="2" borderId="2" xfId="1" applyNumberFormat="1" applyFont="1" applyFill="1" applyBorder="1" applyAlignment="1">
      <alignment horizontal="center" vertical="center"/>
    </xf>
    <xf numFmtId="49" fontId="16" fillId="2" borderId="2" xfId="1" applyNumberFormat="1" applyFont="1" applyFill="1" applyBorder="1" applyAlignment="1">
      <alignment horizontal="left" vertical="center" wrapText="1"/>
    </xf>
    <xf numFmtId="49" fontId="16" fillId="2" borderId="2" xfId="1" applyNumberFormat="1" applyFont="1" applyFill="1" applyBorder="1" applyAlignment="1">
      <alignment horizontal="left" vertical="center"/>
    </xf>
    <xf numFmtId="49" fontId="5" fillId="0" borderId="0" xfId="1" applyNumberFormat="1" applyFont="1" applyBorder="1" applyAlignment="1">
      <alignment vertical="center"/>
    </xf>
    <xf numFmtId="49" fontId="16" fillId="13" borderId="2" xfId="1" applyNumberFormat="1" applyFont="1" applyFill="1" applyBorder="1" applyAlignment="1">
      <alignment vertical="center" wrapText="1"/>
    </xf>
    <xf numFmtId="49" fontId="16" fillId="2" borderId="2" xfId="3" applyNumberFormat="1" applyFont="1" applyFill="1" applyBorder="1" applyAlignment="1">
      <alignment horizontal="center" vertical="center" wrapText="1"/>
    </xf>
    <xf numFmtId="49" fontId="16" fillId="13" borderId="2" xfId="1" applyNumberFormat="1" applyFont="1" applyFill="1" applyBorder="1" applyAlignment="1">
      <alignment horizontal="center" vertical="center"/>
    </xf>
    <xf numFmtId="49" fontId="15" fillId="13" borderId="2" xfId="1" applyNumberFormat="1" applyFont="1" applyFill="1" applyBorder="1" applyAlignment="1">
      <alignment vertical="center"/>
    </xf>
    <xf numFmtId="49" fontId="16" fillId="14" borderId="2" xfId="1" applyNumberFormat="1" applyFont="1" applyFill="1" applyBorder="1" applyAlignment="1">
      <alignment horizontal="center" vertical="center"/>
    </xf>
    <xf numFmtId="49" fontId="16" fillId="15" borderId="2" xfId="1" applyNumberFormat="1" applyFont="1" applyFill="1" applyBorder="1" applyAlignment="1">
      <alignment vertical="center" wrapText="1"/>
    </xf>
    <xf numFmtId="49" fontId="16" fillId="14" borderId="2" xfId="1" applyNumberFormat="1" applyFont="1" applyFill="1" applyBorder="1" applyAlignment="1">
      <alignment horizontal="left" vertical="center" wrapText="1"/>
    </xf>
    <xf numFmtId="49" fontId="16" fillId="0" borderId="2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center" vertical="center"/>
    </xf>
    <xf numFmtId="49" fontId="16" fillId="14" borderId="2" xfId="1" applyNumberFormat="1" applyFont="1" applyFill="1" applyBorder="1" applyAlignment="1">
      <alignment vertical="center" wrapText="1"/>
    </xf>
    <xf numFmtId="49" fontId="16" fillId="15" borderId="2" xfId="1" applyNumberFormat="1" applyFont="1" applyFill="1" applyBorder="1" applyAlignment="1">
      <alignment horizontal="left" vertical="center" wrapText="1"/>
    </xf>
    <xf numFmtId="49" fontId="16" fillId="0" borderId="2" xfId="1" applyNumberFormat="1" applyFont="1" applyFill="1" applyBorder="1" applyAlignment="1">
      <alignment horizontal="left"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8" fillId="0" borderId="2" xfId="3" applyNumberFormat="1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2" borderId="2" xfId="1" applyNumberFormat="1" applyFont="1" applyFill="1" applyBorder="1" applyAlignment="1">
      <alignment horizontal="center" vertical="center" wrapText="1"/>
    </xf>
    <xf numFmtId="49" fontId="21" fillId="13" borderId="2" xfId="1" applyNumberFormat="1" applyFont="1" applyFill="1" applyBorder="1" applyAlignment="1">
      <alignment horizontal="left" vertical="center"/>
    </xf>
    <xf numFmtId="49" fontId="22" fillId="13" borderId="2" xfId="1" applyNumberFormat="1" applyFont="1" applyFill="1" applyBorder="1" applyAlignment="1">
      <alignment horizontal="center" vertical="center" wrapText="1"/>
    </xf>
    <xf numFmtId="49" fontId="22" fillId="13" borderId="2" xfId="1" applyNumberFormat="1" applyFont="1" applyFill="1" applyBorder="1" applyAlignment="1">
      <alignment horizontal="center" vertical="center"/>
    </xf>
    <xf numFmtId="49" fontId="15" fillId="2" borderId="2" xfId="1" applyNumberFormat="1" applyFont="1" applyFill="1" applyBorder="1" applyAlignment="1" applyProtection="1">
      <alignment vertical="center" wrapText="1"/>
    </xf>
    <xf numFmtId="49" fontId="16" fillId="0" borderId="2" xfId="1" applyNumberFormat="1" applyFont="1" applyFill="1" applyBorder="1" applyAlignment="1">
      <alignment vertical="center"/>
    </xf>
    <xf numFmtId="49" fontId="16" fillId="2" borderId="2" xfId="1" applyNumberFormat="1" applyFont="1" applyFill="1" applyBorder="1" applyAlignment="1" applyProtection="1">
      <alignment horizontal="center" vertical="center" wrapText="1"/>
    </xf>
    <xf numFmtId="49" fontId="16" fillId="2" borderId="2" xfId="1" applyNumberFormat="1" applyFont="1" applyFill="1" applyBorder="1" applyAlignment="1">
      <alignment vertical="center" wrapText="1"/>
    </xf>
    <xf numFmtId="49" fontId="16" fillId="16" borderId="2" xfId="1" applyNumberFormat="1" applyFont="1" applyFill="1" applyBorder="1" applyAlignment="1">
      <alignment horizontal="center" vertical="center" wrapText="1"/>
    </xf>
    <xf numFmtId="49" fontId="14" fillId="2" borderId="2" xfId="1" applyNumberFormat="1" applyFont="1" applyFill="1" applyBorder="1" applyAlignment="1">
      <alignment horizontal="center" vertical="center"/>
    </xf>
    <xf numFmtId="49" fontId="16" fillId="17" borderId="2" xfId="1" applyNumberFormat="1" applyFont="1" applyFill="1" applyBorder="1" applyAlignment="1">
      <alignment horizontal="center" vertical="center"/>
    </xf>
    <xf numFmtId="49" fontId="23" fillId="2" borderId="2" xfId="1" applyNumberFormat="1" applyFont="1" applyFill="1" applyBorder="1" applyAlignment="1">
      <alignment horizontal="center" vertical="center"/>
    </xf>
    <xf numFmtId="49" fontId="15" fillId="13" borderId="2" xfId="1" applyNumberFormat="1" applyFont="1" applyFill="1" applyBorder="1" applyAlignment="1">
      <alignment horizontal="left" vertical="center"/>
    </xf>
    <xf numFmtId="49" fontId="15" fillId="0" borderId="2" xfId="1" applyNumberFormat="1" applyFont="1" applyFill="1" applyBorder="1" applyAlignment="1">
      <alignment vertical="center"/>
    </xf>
    <xf numFmtId="49" fontId="15" fillId="0" borderId="2" xfId="1" applyNumberFormat="1" applyFont="1" applyFill="1" applyBorder="1">
      <alignment vertical="center"/>
    </xf>
    <xf numFmtId="49" fontId="16" fillId="15" borderId="2" xfId="1" applyNumberFormat="1" applyFont="1" applyFill="1" applyBorder="1" applyAlignment="1">
      <alignment horizontal="center" vertical="center"/>
    </xf>
    <xf numFmtId="49" fontId="18" fillId="2" borderId="2" xfId="4" applyNumberFormat="1" applyFont="1" applyFill="1" applyBorder="1" applyAlignment="1">
      <alignment horizontal="center" vertical="center"/>
    </xf>
    <xf numFmtId="49" fontId="18" fillId="2" borderId="2" xfId="1" applyNumberFormat="1" applyFont="1" applyFill="1" applyBorder="1" applyAlignment="1">
      <alignment horizontal="center" vertical="center" wrapText="1"/>
    </xf>
    <xf numFmtId="49" fontId="7" fillId="18" borderId="2" xfId="1" applyNumberFormat="1" applyFont="1" applyFill="1" applyBorder="1" applyAlignment="1">
      <alignment horizontal="left" vertical="center" wrapText="1"/>
    </xf>
    <xf numFmtId="49" fontId="7" fillId="15" borderId="2" xfId="1" applyNumberFormat="1" applyFont="1" applyFill="1" applyBorder="1" applyAlignment="1">
      <alignment horizontal="left" vertical="center" wrapText="1"/>
    </xf>
    <xf numFmtId="49" fontId="7" fillId="13" borderId="2" xfId="1" applyNumberFormat="1" applyFont="1" applyFill="1" applyBorder="1" applyAlignment="1">
      <alignment horizontal="left" vertical="center" wrapText="1"/>
    </xf>
    <xf numFmtId="49" fontId="7" fillId="13" borderId="2" xfId="1" applyNumberFormat="1" applyFont="1" applyFill="1" applyBorder="1" applyAlignment="1">
      <alignment horizontal="center" vertical="center" wrapText="1"/>
    </xf>
    <xf numFmtId="49" fontId="12" fillId="13" borderId="2" xfId="1" applyNumberFormat="1" applyFont="1" applyFill="1" applyBorder="1" applyAlignment="1">
      <alignment horizontal="center" vertical="center"/>
    </xf>
    <xf numFmtId="49" fontId="14" fillId="13" borderId="2" xfId="1" applyNumberFormat="1" applyFont="1" applyFill="1" applyBorder="1" applyAlignment="1">
      <alignment horizontal="center" vertical="center" wrapText="1"/>
    </xf>
    <xf numFmtId="49" fontId="16" fillId="13" borderId="2" xfId="1" quotePrefix="1" applyNumberFormat="1" applyFont="1" applyFill="1" applyBorder="1" applyAlignment="1">
      <alignment horizontal="center" vertical="center"/>
    </xf>
    <xf numFmtId="49" fontId="7" fillId="13" borderId="2" xfId="1" applyNumberFormat="1" applyFont="1" applyFill="1" applyBorder="1" applyAlignment="1">
      <alignment vertical="center" wrapText="1"/>
    </xf>
    <xf numFmtId="49" fontId="7" fillId="13" borderId="1" xfId="1" applyNumberFormat="1" applyFont="1" applyFill="1" applyBorder="1" applyAlignment="1">
      <alignment horizontal="left" vertical="center" wrapText="1"/>
    </xf>
    <xf numFmtId="49" fontId="7" fillId="15" borderId="1" xfId="1" applyNumberFormat="1" applyFont="1" applyFill="1" applyBorder="1" applyAlignment="1">
      <alignment horizontal="left" vertical="center" wrapText="1"/>
    </xf>
    <xf numFmtId="49" fontId="16" fillId="13" borderId="2" xfId="1" applyNumberFormat="1" applyFont="1" applyFill="1" applyBorder="1" applyAlignment="1">
      <alignment horizontal="center" vertical="center" wrapText="1"/>
    </xf>
    <xf numFmtId="49" fontId="21" fillId="0" borderId="2" xfId="1" applyNumberFormat="1" applyFont="1" applyFill="1" applyBorder="1" applyAlignment="1">
      <alignment vertical="center" wrapText="1"/>
    </xf>
    <xf numFmtId="49" fontId="21" fillId="14" borderId="2" xfId="1" applyNumberFormat="1" applyFont="1" applyFill="1" applyBorder="1" applyAlignment="1">
      <alignment vertical="center" wrapText="1"/>
    </xf>
    <xf numFmtId="49" fontId="16" fillId="15" borderId="2" xfId="1" applyNumberFormat="1" applyFont="1" applyFill="1" applyBorder="1" applyAlignment="1">
      <alignment horizontal="center" vertical="center" wrapText="1"/>
    </xf>
    <xf numFmtId="49" fontId="15" fillId="0" borderId="2" xfId="1" applyNumberFormat="1" applyFont="1" applyBorder="1" applyAlignment="1">
      <alignment vertical="center"/>
    </xf>
    <xf numFmtId="49" fontId="16" fillId="14" borderId="2" xfId="1" applyNumberFormat="1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vertical="center" wrapText="1"/>
    </xf>
    <xf numFmtId="49" fontId="16" fillId="14" borderId="2" xfId="1" applyNumberFormat="1" applyFont="1" applyFill="1" applyBorder="1" applyAlignment="1">
      <alignment horizontal="center" vertical="center" wrapText="1"/>
    </xf>
    <xf numFmtId="49" fontId="7" fillId="13" borderId="2" xfId="1" applyNumberFormat="1" applyFont="1" applyFill="1" applyBorder="1" applyAlignment="1">
      <alignment horizontal="left" vertical="center"/>
    </xf>
    <xf numFmtId="49" fontId="19" fillId="0" borderId="2" xfId="1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left" vertical="center" wrapText="1"/>
    </xf>
    <xf numFmtId="49" fontId="16" fillId="0" borderId="2" xfId="1" applyNumberFormat="1" applyFont="1" applyBorder="1" applyAlignment="1">
      <alignment horizontal="left" vertical="center"/>
    </xf>
    <xf numFmtId="49" fontId="22" fillId="0" borderId="2" xfId="1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left" vertical="center" wrapText="1"/>
    </xf>
    <xf numFmtId="49" fontId="15" fillId="2" borderId="2" xfId="1" applyNumberFormat="1" applyFont="1" applyFill="1" applyBorder="1" applyAlignment="1" applyProtection="1">
      <alignment horizontal="left" vertical="center" wrapText="1"/>
    </xf>
    <xf numFmtId="49" fontId="16" fillId="2" borderId="2" xfId="1" applyNumberFormat="1" applyFont="1" applyFill="1" applyBorder="1" applyAlignment="1">
      <alignment vertical="center"/>
    </xf>
    <xf numFmtId="49" fontId="16" fillId="13" borderId="2" xfId="0" applyNumberFormat="1" applyFont="1" applyFill="1" applyBorder="1" applyAlignment="1">
      <alignment horizontal="left" vertical="center" wrapText="1"/>
    </xf>
    <xf numFmtId="49" fontId="16" fillId="13" borderId="2" xfId="0" applyNumberFormat="1" applyFont="1" applyFill="1" applyBorder="1" applyAlignment="1">
      <alignment vertical="center" wrapText="1"/>
    </xf>
    <xf numFmtId="49" fontId="15" fillId="13" borderId="2" xfId="1" applyNumberFormat="1" applyFont="1" applyFill="1" applyBorder="1" applyAlignment="1" applyProtection="1">
      <alignment vertical="center" wrapText="1"/>
    </xf>
    <xf numFmtId="49" fontId="16" fillId="14" borderId="2" xfId="0" applyNumberFormat="1" applyFont="1" applyFill="1" applyBorder="1" applyAlignment="1">
      <alignment vertical="center" wrapText="1"/>
    </xf>
    <xf numFmtId="49" fontId="16" fillId="0" borderId="2" xfId="0" applyNumberFormat="1" applyFont="1" applyFill="1" applyBorder="1" applyAlignment="1">
      <alignment horizontal="left" vertical="center" wrapText="1"/>
    </xf>
    <xf numFmtId="49" fontId="16" fillId="14" borderId="2" xfId="0" applyNumberFormat="1" applyFont="1" applyFill="1" applyBorder="1" applyAlignment="1">
      <alignment horizontal="left" vertical="center" wrapText="1"/>
    </xf>
    <xf numFmtId="49" fontId="16" fillId="15" borderId="2" xfId="1" applyNumberFormat="1" applyFont="1" applyFill="1" applyBorder="1" applyAlignment="1">
      <alignment horizontal="left" vertical="center"/>
    </xf>
    <xf numFmtId="49" fontId="16" fillId="19" borderId="2" xfId="1" applyNumberFormat="1" applyFont="1" applyFill="1" applyBorder="1" applyAlignment="1">
      <alignment horizontal="center" vertical="center" wrapText="1"/>
    </xf>
    <xf numFmtId="49" fontId="16" fillId="14" borderId="2" xfId="1" applyNumberFormat="1" applyFont="1" applyFill="1" applyBorder="1" applyAlignment="1">
      <alignment vertical="center"/>
    </xf>
    <xf numFmtId="49" fontId="22" fillId="2" borderId="2" xfId="1" applyNumberFormat="1" applyFont="1" applyFill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7" fillId="14" borderId="2" xfId="1" applyNumberFormat="1" applyFont="1" applyFill="1" applyBorder="1" applyAlignment="1">
      <alignment horizontal="center" vertical="center"/>
    </xf>
    <xf numFmtId="49" fontId="23" fillId="0" borderId="2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vertical="center" wrapText="1"/>
    </xf>
    <xf numFmtId="49" fontId="12" fillId="20" borderId="2" xfId="1" applyNumberFormat="1" applyFont="1" applyFill="1" applyBorder="1" applyAlignment="1">
      <alignment horizontal="center" vertical="center" wrapText="1"/>
    </xf>
    <xf numFmtId="49" fontId="12" fillId="20" borderId="2" xfId="1" applyNumberFormat="1" applyFont="1" applyFill="1" applyBorder="1" applyAlignment="1">
      <alignment vertical="center" wrapText="1"/>
    </xf>
    <xf numFmtId="49" fontId="5" fillId="2" borderId="0" xfId="1" applyNumberFormat="1" applyFont="1" applyFill="1" applyBorder="1" applyAlignment="1">
      <alignment vertical="center"/>
    </xf>
    <xf numFmtId="49" fontId="7" fillId="20" borderId="2" xfId="1" applyNumberFormat="1" applyFont="1" applyFill="1" applyBorder="1" applyAlignment="1">
      <alignment horizontal="center" vertical="center" wrapText="1"/>
    </xf>
    <xf numFmtId="49" fontId="22" fillId="20" borderId="2" xfId="1" applyNumberFormat="1" applyFont="1" applyFill="1" applyBorder="1" applyAlignment="1">
      <alignment horizontal="center" vertical="center"/>
    </xf>
    <xf numFmtId="49" fontId="16" fillId="20" borderId="2" xfId="1" applyNumberFormat="1" applyFont="1" applyFill="1" applyBorder="1" applyAlignment="1">
      <alignment horizontal="left" vertical="center"/>
    </xf>
    <xf numFmtId="49" fontId="24" fillId="0" borderId="0" xfId="1" applyNumberFormat="1" applyFont="1" applyBorder="1" applyAlignment="1">
      <alignment horizontal="left" vertical="center"/>
    </xf>
    <xf numFmtId="49" fontId="5" fillId="0" borderId="0" xfId="1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24" fillId="0" borderId="0" xfId="1" applyNumberFormat="1" applyFont="1" applyBorder="1" applyAlignment="1">
      <alignment vertical="center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left" vertical="center" wrapText="1"/>
    </xf>
    <xf numFmtId="179" fontId="10" fillId="8" borderId="3" xfId="1" applyNumberFormat="1" applyFont="1" applyFill="1" applyBorder="1" applyAlignment="1">
      <alignment vertical="center" wrapText="1"/>
    </xf>
    <xf numFmtId="179" fontId="16" fillId="2" borderId="2" xfId="1" applyNumberFormat="1" applyFont="1" applyFill="1" applyBorder="1" applyAlignment="1">
      <alignment horizontal="center" vertical="center"/>
    </xf>
    <xf numFmtId="179" fontId="16" fillId="13" borderId="2" xfId="1" applyNumberFormat="1" applyFont="1" applyFill="1" applyBorder="1" applyAlignment="1">
      <alignment horizontal="center" vertical="center"/>
    </xf>
    <xf numFmtId="179" fontId="7" fillId="13" borderId="2" xfId="1" applyNumberFormat="1" applyFont="1" applyFill="1" applyBorder="1" applyAlignment="1">
      <alignment horizontal="center" vertical="center" wrapText="1"/>
    </xf>
    <xf numFmtId="179" fontId="16" fillId="0" borderId="2" xfId="1" applyNumberFormat="1" applyFont="1" applyBorder="1" applyAlignment="1">
      <alignment horizontal="center" vertical="center"/>
    </xf>
    <xf numFmtId="179" fontId="12" fillId="20" borderId="2" xfId="1" applyNumberFormat="1" applyFont="1" applyFill="1" applyBorder="1" applyAlignment="1">
      <alignment horizontal="center" vertical="center" wrapText="1"/>
    </xf>
    <xf numFmtId="179" fontId="5" fillId="0" borderId="0" xfId="1" applyNumberFormat="1" applyFont="1" applyBorder="1" applyAlignment="1">
      <alignment horizontal="center" vertical="center" wrapText="1"/>
    </xf>
  </cellXfs>
  <cellStyles count="5">
    <cellStyle name="Excel Built-in Explanatory Text" xfId="3"/>
    <cellStyle name="說明文字" xfId="1" builtinId="53"/>
    <cellStyle name="說明文字 2" xfId="4"/>
    <cellStyle name="一般" xfId="0" builtinId="0"/>
    <cellStyle name="一般 13 3" xfId="2"/>
  </cellStyles>
  <dxfs count="104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fxviewCase('2396')" TargetMode="External"/><Relationship Id="rId299" Type="http://schemas.openxmlformats.org/officeDocument/2006/relationships/hyperlink" Target="javascript:fxviewCase('3510')" TargetMode="External"/><Relationship Id="rId21" Type="http://schemas.openxmlformats.org/officeDocument/2006/relationships/hyperlink" Target="javascript:fxviewCase('3016')" TargetMode="External"/><Relationship Id="rId42" Type="http://schemas.openxmlformats.org/officeDocument/2006/relationships/hyperlink" Target="javascript:fxviewCase('3632')" TargetMode="External"/><Relationship Id="rId63" Type="http://schemas.openxmlformats.org/officeDocument/2006/relationships/hyperlink" Target="javascript:fxviewCase('3648')" TargetMode="External"/><Relationship Id="rId84" Type="http://schemas.openxmlformats.org/officeDocument/2006/relationships/hyperlink" Target="javascript:fxviewCase('3564')" TargetMode="External"/><Relationship Id="rId138" Type="http://schemas.openxmlformats.org/officeDocument/2006/relationships/hyperlink" Target="javascript:fxviewCase('3639')" TargetMode="External"/><Relationship Id="rId159" Type="http://schemas.openxmlformats.org/officeDocument/2006/relationships/hyperlink" Target="javascript:fxviewCase('3558')" TargetMode="External"/><Relationship Id="rId324" Type="http://schemas.openxmlformats.org/officeDocument/2006/relationships/hyperlink" Target="javascript:fxviewCase('6411')" TargetMode="External"/><Relationship Id="rId345" Type="http://schemas.openxmlformats.org/officeDocument/2006/relationships/hyperlink" Target="javascript:fxviewCase('2935')" TargetMode="External"/><Relationship Id="rId366" Type="http://schemas.openxmlformats.org/officeDocument/2006/relationships/hyperlink" Target="javascript:fxviewCase('2886')" TargetMode="External"/><Relationship Id="rId170" Type="http://schemas.openxmlformats.org/officeDocument/2006/relationships/hyperlink" Target="javascript:fxviewCase('3232')" TargetMode="External"/><Relationship Id="rId191" Type="http://schemas.openxmlformats.org/officeDocument/2006/relationships/hyperlink" Target="javascript:fxviewCase('3696')" TargetMode="External"/><Relationship Id="rId205" Type="http://schemas.openxmlformats.org/officeDocument/2006/relationships/hyperlink" Target="javascript:fxviewCase('3704')" TargetMode="External"/><Relationship Id="rId226" Type="http://schemas.openxmlformats.org/officeDocument/2006/relationships/hyperlink" Target="javascript:fxviewCase('3454')" TargetMode="External"/><Relationship Id="rId247" Type="http://schemas.openxmlformats.org/officeDocument/2006/relationships/hyperlink" Target="javascript:fxviewCase('1607')" TargetMode="External"/><Relationship Id="rId107" Type="http://schemas.openxmlformats.org/officeDocument/2006/relationships/hyperlink" Target="javascript:fxviewCase('3871')" TargetMode="External"/><Relationship Id="rId268" Type="http://schemas.openxmlformats.org/officeDocument/2006/relationships/hyperlink" Target="javascript:fxviewCase('3527')" TargetMode="External"/><Relationship Id="rId289" Type="http://schemas.openxmlformats.org/officeDocument/2006/relationships/hyperlink" Target="javascript:fxviewCase('2443')" TargetMode="External"/><Relationship Id="rId11" Type="http://schemas.openxmlformats.org/officeDocument/2006/relationships/hyperlink" Target="javascript:fxviewCase('3425')" TargetMode="External"/><Relationship Id="rId32" Type="http://schemas.openxmlformats.org/officeDocument/2006/relationships/hyperlink" Target="javascript:fxviewCase('3837')" TargetMode="External"/><Relationship Id="rId53" Type="http://schemas.openxmlformats.org/officeDocument/2006/relationships/hyperlink" Target="javascript:fxviewCase('3677')" TargetMode="External"/><Relationship Id="rId74" Type="http://schemas.openxmlformats.org/officeDocument/2006/relationships/hyperlink" Target="javascript:fxviewCase('6173')" TargetMode="External"/><Relationship Id="rId128" Type="http://schemas.openxmlformats.org/officeDocument/2006/relationships/hyperlink" Target="javascript:fxviewCase('3656')" TargetMode="External"/><Relationship Id="rId149" Type="http://schemas.openxmlformats.org/officeDocument/2006/relationships/hyperlink" Target="javascript:fxviewCase('3623')" TargetMode="External"/><Relationship Id="rId314" Type="http://schemas.openxmlformats.org/officeDocument/2006/relationships/hyperlink" Target="javascript:fxviewCase('3528')" TargetMode="External"/><Relationship Id="rId335" Type="http://schemas.openxmlformats.org/officeDocument/2006/relationships/hyperlink" Target="javascript:fxviewCase('2533')" TargetMode="External"/><Relationship Id="rId356" Type="http://schemas.openxmlformats.org/officeDocument/2006/relationships/hyperlink" Target="javascript:fxviewCase('3600')" TargetMode="External"/><Relationship Id="rId377" Type="http://schemas.openxmlformats.org/officeDocument/2006/relationships/hyperlink" Target="javascript:fxviewCase('3422')" TargetMode="External"/><Relationship Id="rId5" Type="http://schemas.openxmlformats.org/officeDocument/2006/relationships/hyperlink" Target="javascript:fxviewCase('3714')" TargetMode="External"/><Relationship Id="rId95" Type="http://schemas.openxmlformats.org/officeDocument/2006/relationships/hyperlink" Target="javascript:fxviewCase('3601')" TargetMode="External"/><Relationship Id="rId160" Type="http://schemas.openxmlformats.org/officeDocument/2006/relationships/hyperlink" Target="javascript:fxviewCase('3647')" TargetMode="External"/><Relationship Id="rId181" Type="http://schemas.openxmlformats.org/officeDocument/2006/relationships/hyperlink" Target="javascript:fxviewCase('3703')" TargetMode="External"/><Relationship Id="rId216" Type="http://schemas.openxmlformats.org/officeDocument/2006/relationships/hyperlink" Target="javascript:fxviewCase('3447')" TargetMode="External"/><Relationship Id="rId237" Type="http://schemas.openxmlformats.org/officeDocument/2006/relationships/hyperlink" Target="javascript:fxviewCase('3858')" TargetMode="External"/><Relationship Id="rId258" Type="http://schemas.openxmlformats.org/officeDocument/2006/relationships/hyperlink" Target="javascript:fxviewCase('1838')" TargetMode="External"/><Relationship Id="rId279" Type="http://schemas.openxmlformats.org/officeDocument/2006/relationships/hyperlink" Target="javascript:fxviewCase('2015')" TargetMode="External"/><Relationship Id="rId22" Type="http://schemas.openxmlformats.org/officeDocument/2006/relationships/hyperlink" Target="javascript:fxviewCase('3016')" TargetMode="External"/><Relationship Id="rId43" Type="http://schemas.openxmlformats.org/officeDocument/2006/relationships/hyperlink" Target="javascript:fxviewCase('3635')" TargetMode="External"/><Relationship Id="rId64" Type="http://schemas.openxmlformats.org/officeDocument/2006/relationships/hyperlink" Target="javascript:fxviewCase('3553')" TargetMode="External"/><Relationship Id="rId118" Type="http://schemas.openxmlformats.org/officeDocument/2006/relationships/hyperlink" Target="javascript:fxviewCase('3669')" TargetMode="External"/><Relationship Id="rId139" Type="http://schemas.openxmlformats.org/officeDocument/2006/relationships/hyperlink" Target="javascript:fxviewCase('3661')" TargetMode="External"/><Relationship Id="rId290" Type="http://schemas.openxmlformats.org/officeDocument/2006/relationships/hyperlink" Target="javascript:fxviewCase('2997')" TargetMode="External"/><Relationship Id="rId304" Type="http://schemas.openxmlformats.org/officeDocument/2006/relationships/hyperlink" Target="javascript:fxviewCase('3490')" TargetMode="External"/><Relationship Id="rId325" Type="http://schemas.openxmlformats.org/officeDocument/2006/relationships/hyperlink" Target="javascript:fxviewCase('6411')" TargetMode="External"/><Relationship Id="rId346" Type="http://schemas.openxmlformats.org/officeDocument/2006/relationships/hyperlink" Target="javascript:fxviewCase('2646')" TargetMode="External"/><Relationship Id="rId367" Type="http://schemas.openxmlformats.org/officeDocument/2006/relationships/hyperlink" Target="javascript:fxviewCase('2887')" TargetMode="External"/><Relationship Id="rId85" Type="http://schemas.openxmlformats.org/officeDocument/2006/relationships/hyperlink" Target="javascript:fxviewCase('3566')" TargetMode="External"/><Relationship Id="rId150" Type="http://schemas.openxmlformats.org/officeDocument/2006/relationships/hyperlink" Target="javascript:fxviewCase('3630')" TargetMode="External"/><Relationship Id="rId171" Type="http://schemas.openxmlformats.org/officeDocument/2006/relationships/hyperlink" Target="javascript:fxviewCase('3697')" TargetMode="External"/><Relationship Id="rId192" Type="http://schemas.openxmlformats.org/officeDocument/2006/relationships/hyperlink" Target="javascript:fxviewCase('3704')" TargetMode="External"/><Relationship Id="rId206" Type="http://schemas.openxmlformats.org/officeDocument/2006/relationships/hyperlink" Target="javascript:fxviewCase('3704')" TargetMode="External"/><Relationship Id="rId227" Type="http://schemas.openxmlformats.org/officeDocument/2006/relationships/hyperlink" Target="javascript:fxviewCase('3456')" TargetMode="External"/><Relationship Id="rId248" Type="http://schemas.openxmlformats.org/officeDocument/2006/relationships/hyperlink" Target="javascript:fxviewCase('1932')" TargetMode="External"/><Relationship Id="rId269" Type="http://schemas.openxmlformats.org/officeDocument/2006/relationships/hyperlink" Target="javascript:fxviewCase('2005')" TargetMode="External"/><Relationship Id="rId12" Type="http://schemas.openxmlformats.org/officeDocument/2006/relationships/hyperlink" Target="javascript:fxviewCase('3837')" TargetMode="External"/><Relationship Id="rId33" Type="http://schemas.openxmlformats.org/officeDocument/2006/relationships/hyperlink" Target="javascript:fxviewCase('3548')" TargetMode="External"/><Relationship Id="rId108" Type="http://schemas.openxmlformats.org/officeDocument/2006/relationships/hyperlink" Target="javascript:fxviewCase('3871')" TargetMode="External"/><Relationship Id="rId129" Type="http://schemas.openxmlformats.org/officeDocument/2006/relationships/hyperlink" Target="javascript:fxviewCase('3558')" TargetMode="External"/><Relationship Id="rId280" Type="http://schemas.openxmlformats.org/officeDocument/2006/relationships/hyperlink" Target="javascript:fxviewCase('2549')" TargetMode="External"/><Relationship Id="rId315" Type="http://schemas.openxmlformats.org/officeDocument/2006/relationships/hyperlink" Target="javascript:fxviewCase('6176')" TargetMode="External"/><Relationship Id="rId336" Type="http://schemas.openxmlformats.org/officeDocument/2006/relationships/hyperlink" Target="javascript:fxviewCase('2854')" TargetMode="External"/><Relationship Id="rId357" Type="http://schemas.openxmlformats.org/officeDocument/2006/relationships/hyperlink" Target="javascript:fxviewCase('3604')" TargetMode="External"/><Relationship Id="rId54" Type="http://schemas.openxmlformats.org/officeDocument/2006/relationships/hyperlink" Target="javascript:fxviewCase('3678')" TargetMode="External"/><Relationship Id="rId75" Type="http://schemas.openxmlformats.org/officeDocument/2006/relationships/hyperlink" Target="javascript:fxviewCase('6173')" TargetMode="External"/><Relationship Id="rId96" Type="http://schemas.openxmlformats.org/officeDocument/2006/relationships/hyperlink" Target="javascript:fxviewCase('3602')" TargetMode="External"/><Relationship Id="rId140" Type="http://schemas.openxmlformats.org/officeDocument/2006/relationships/hyperlink" Target="javascript:fxviewCase('3641')" TargetMode="External"/><Relationship Id="rId161" Type="http://schemas.openxmlformats.org/officeDocument/2006/relationships/hyperlink" Target="javascript:fxviewCase('3647')" TargetMode="External"/><Relationship Id="rId182" Type="http://schemas.openxmlformats.org/officeDocument/2006/relationships/hyperlink" Target="javascript:fxviewCase('3704')" TargetMode="External"/><Relationship Id="rId217" Type="http://schemas.openxmlformats.org/officeDocument/2006/relationships/hyperlink" Target="javascript:fxviewCase('3448')" TargetMode="External"/><Relationship Id="rId378" Type="http://schemas.openxmlformats.org/officeDocument/2006/relationships/hyperlink" Target="javascript:fxviewCase('3422')" TargetMode="External"/><Relationship Id="rId6" Type="http://schemas.openxmlformats.org/officeDocument/2006/relationships/hyperlink" Target="javascript:fxviewCase('3423')" TargetMode="External"/><Relationship Id="rId238" Type="http://schemas.openxmlformats.org/officeDocument/2006/relationships/hyperlink" Target="javascript:fxviewCase('2493')" TargetMode="External"/><Relationship Id="rId259" Type="http://schemas.openxmlformats.org/officeDocument/2006/relationships/hyperlink" Target="javascript:fxviewCase('2728')" TargetMode="External"/><Relationship Id="rId23" Type="http://schemas.openxmlformats.org/officeDocument/2006/relationships/hyperlink" Target="javascript:fxviewCase('1809')" TargetMode="External"/><Relationship Id="rId119" Type="http://schemas.openxmlformats.org/officeDocument/2006/relationships/hyperlink" Target="javascript:fxviewCase('3672')" TargetMode="External"/><Relationship Id="rId270" Type="http://schemas.openxmlformats.org/officeDocument/2006/relationships/hyperlink" Target="javascript:fxviewCase('3433')" TargetMode="External"/><Relationship Id="rId291" Type="http://schemas.openxmlformats.org/officeDocument/2006/relationships/hyperlink" Target="javascript:fxviewCase('2998')" TargetMode="External"/><Relationship Id="rId305" Type="http://schemas.openxmlformats.org/officeDocument/2006/relationships/hyperlink" Target="javascript:fxviewCase('3029')" TargetMode="External"/><Relationship Id="rId326" Type="http://schemas.openxmlformats.org/officeDocument/2006/relationships/hyperlink" Target="javascript:fxviewCase('6411')" TargetMode="External"/><Relationship Id="rId347" Type="http://schemas.openxmlformats.org/officeDocument/2006/relationships/hyperlink" Target="javascript:fxviewCase('2781')" TargetMode="External"/><Relationship Id="rId44" Type="http://schemas.openxmlformats.org/officeDocument/2006/relationships/hyperlink" Target="javascript:fxviewCase('3636')" TargetMode="External"/><Relationship Id="rId65" Type="http://schemas.openxmlformats.org/officeDocument/2006/relationships/hyperlink" Target="javascript:fxviewCase('3170')" TargetMode="External"/><Relationship Id="rId86" Type="http://schemas.openxmlformats.org/officeDocument/2006/relationships/hyperlink" Target="javascript:fxviewCase('3568')" TargetMode="External"/><Relationship Id="rId130" Type="http://schemas.openxmlformats.org/officeDocument/2006/relationships/hyperlink" Target="javascript:fxviewCase('3570')" TargetMode="External"/><Relationship Id="rId151" Type="http://schemas.openxmlformats.org/officeDocument/2006/relationships/hyperlink" Target="javascript:fxviewCase('3631')" TargetMode="External"/><Relationship Id="rId368" Type="http://schemas.openxmlformats.org/officeDocument/2006/relationships/hyperlink" Target="javascript:fxviewCase('2888')" TargetMode="External"/><Relationship Id="rId172" Type="http://schemas.openxmlformats.org/officeDocument/2006/relationships/hyperlink" Target="javascript:fxviewCase('3698')" TargetMode="External"/><Relationship Id="rId193" Type="http://schemas.openxmlformats.org/officeDocument/2006/relationships/hyperlink" Target="javascript:fxviewCase('3552')" TargetMode="External"/><Relationship Id="rId207" Type="http://schemas.openxmlformats.org/officeDocument/2006/relationships/hyperlink" Target="javascript:fxviewCase('3557')" TargetMode="External"/><Relationship Id="rId228" Type="http://schemas.openxmlformats.org/officeDocument/2006/relationships/hyperlink" Target="javascript:fxviewCase('3457')" TargetMode="External"/><Relationship Id="rId249" Type="http://schemas.openxmlformats.org/officeDocument/2006/relationships/hyperlink" Target="javascript:fxviewCase('2910')" TargetMode="External"/><Relationship Id="rId13" Type="http://schemas.openxmlformats.org/officeDocument/2006/relationships/hyperlink" Target="javascript:fxviewCase('3334')" TargetMode="External"/><Relationship Id="rId109" Type="http://schemas.openxmlformats.org/officeDocument/2006/relationships/hyperlink" Target="javascript:fxviewCase('3871')" TargetMode="External"/><Relationship Id="rId260" Type="http://schemas.openxmlformats.org/officeDocument/2006/relationships/hyperlink" Target="javascript:fxviewCase('1863')" TargetMode="External"/><Relationship Id="rId281" Type="http://schemas.openxmlformats.org/officeDocument/2006/relationships/hyperlink" Target="javascript:fxviewCase('2068')" TargetMode="External"/><Relationship Id="rId316" Type="http://schemas.openxmlformats.org/officeDocument/2006/relationships/hyperlink" Target="javascript:fxviewCase('6411')" TargetMode="External"/><Relationship Id="rId337" Type="http://schemas.openxmlformats.org/officeDocument/2006/relationships/hyperlink" Target="javascript:fxviewCase('2794')" TargetMode="External"/><Relationship Id="rId34" Type="http://schemas.openxmlformats.org/officeDocument/2006/relationships/hyperlink" Target="javascript:fxviewCase('3565')" TargetMode="External"/><Relationship Id="rId55" Type="http://schemas.openxmlformats.org/officeDocument/2006/relationships/hyperlink" Target="javascript:fxviewCase('3679')" TargetMode="External"/><Relationship Id="rId76" Type="http://schemas.openxmlformats.org/officeDocument/2006/relationships/hyperlink" Target="javascript:fxviewCase('3674')" TargetMode="External"/><Relationship Id="rId97" Type="http://schemas.openxmlformats.org/officeDocument/2006/relationships/hyperlink" Target="javascript:fxviewCase('3606')" TargetMode="External"/><Relationship Id="rId120" Type="http://schemas.openxmlformats.org/officeDocument/2006/relationships/hyperlink" Target="javascript:fxviewCase('3542')" TargetMode="External"/><Relationship Id="rId141" Type="http://schemas.openxmlformats.org/officeDocument/2006/relationships/hyperlink" Target="javascript:fxviewCase('3644')" TargetMode="External"/><Relationship Id="rId358" Type="http://schemas.openxmlformats.org/officeDocument/2006/relationships/hyperlink" Target="javascript:fxviewCase('3609')" TargetMode="External"/><Relationship Id="rId379" Type="http://schemas.openxmlformats.org/officeDocument/2006/relationships/hyperlink" Target="javascript:fxviewCase('3422')" TargetMode="External"/><Relationship Id="rId7" Type="http://schemas.openxmlformats.org/officeDocument/2006/relationships/hyperlink" Target="javascript:fxviewCase('2365')" TargetMode="External"/><Relationship Id="rId162" Type="http://schemas.openxmlformats.org/officeDocument/2006/relationships/hyperlink" Target="javascript:fxviewCase('3558')" TargetMode="External"/><Relationship Id="rId183" Type="http://schemas.openxmlformats.org/officeDocument/2006/relationships/hyperlink" Target="javascript:fxviewCase('3705')" TargetMode="External"/><Relationship Id="rId218" Type="http://schemas.openxmlformats.org/officeDocument/2006/relationships/hyperlink" Target="javascript:fxviewCase('3449')" TargetMode="External"/><Relationship Id="rId239" Type="http://schemas.openxmlformats.org/officeDocument/2006/relationships/hyperlink" Target="javascript:fxviewCase('2947')" TargetMode="External"/><Relationship Id="rId250" Type="http://schemas.openxmlformats.org/officeDocument/2006/relationships/hyperlink" Target="javascript:fxviewCase('3002')" TargetMode="External"/><Relationship Id="rId271" Type="http://schemas.openxmlformats.org/officeDocument/2006/relationships/hyperlink" Target="javascript:fxviewCase('1894')" TargetMode="External"/><Relationship Id="rId292" Type="http://schemas.openxmlformats.org/officeDocument/2006/relationships/hyperlink" Target="javascript:fxviewCase('2495')" TargetMode="External"/><Relationship Id="rId306" Type="http://schemas.openxmlformats.org/officeDocument/2006/relationships/hyperlink" Target="javascript:fxviewCase('3532')" TargetMode="External"/><Relationship Id="rId24" Type="http://schemas.openxmlformats.org/officeDocument/2006/relationships/hyperlink" Target="javascript:fxviewCase('3420')" TargetMode="External"/><Relationship Id="rId45" Type="http://schemas.openxmlformats.org/officeDocument/2006/relationships/hyperlink" Target="javascript:fxviewCase('3482')" TargetMode="External"/><Relationship Id="rId66" Type="http://schemas.openxmlformats.org/officeDocument/2006/relationships/hyperlink" Target="javascript:fxviewCase('3652')" TargetMode="External"/><Relationship Id="rId87" Type="http://schemas.openxmlformats.org/officeDocument/2006/relationships/hyperlink" Target="javascript:fxviewCase('3569')" TargetMode="External"/><Relationship Id="rId110" Type="http://schemas.openxmlformats.org/officeDocument/2006/relationships/hyperlink" Target="javascript:fxviewCase('3871')" TargetMode="External"/><Relationship Id="rId131" Type="http://schemas.openxmlformats.org/officeDocument/2006/relationships/hyperlink" Target="javascript:fxviewCase('3658')" TargetMode="External"/><Relationship Id="rId327" Type="http://schemas.openxmlformats.org/officeDocument/2006/relationships/hyperlink" Target="javascript:fxviewCase('6411')" TargetMode="External"/><Relationship Id="rId348" Type="http://schemas.openxmlformats.org/officeDocument/2006/relationships/hyperlink" Target="javascript:fxviewCase('2786')" TargetMode="External"/><Relationship Id="rId369" Type="http://schemas.openxmlformats.org/officeDocument/2006/relationships/hyperlink" Target="javascript:fxviewCase('2881')" TargetMode="External"/><Relationship Id="rId152" Type="http://schemas.openxmlformats.org/officeDocument/2006/relationships/hyperlink" Target="javascript:fxviewCase('3634')" TargetMode="External"/><Relationship Id="rId173" Type="http://schemas.openxmlformats.org/officeDocument/2006/relationships/hyperlink" Target="javascript:fxviewCase('3699')" TargetMode="External"/><Relationship Id="rId194" Type="http://schemas.openxmlformats.org/officeDocument/2006/relationships/hyperlink" Target="javascript:fxviewCase('3694')" TargetMode="External"/><Relationship Id="rId208" Type="http://schemas.openxmlformats.org/officeDocument/2006/relationships/hyperlink" Target="javascript:fxviewCase('3598')" TargetMode="External"/><Relationship Id="rId229" Type="http://schemas.openxmlformats.org/officeDocument/2006/relationships/hyperlink" Target="javascript:fxviewCase('3458')" TargetMode="External"/><Relationship Id="rId380" Type="http://schemas.openxmlformats.org/officeDocument/2006/relationships/hyperlink" Target="javascript:fxviewCase('3422')" TargetMode="External"/><Relationship Id="rId240" Type="http://schemas.openxmlformats.org/officeDocument/2006/relationships/hyperlink" Target="javascript:fxviewCase('2113')" TargetMode="External"/><Relationship Id="rId261" Type="http://schemas.openxmlformats.org/officeDocument/2006/relationships/hyperlink" Target="javascript:fxviewCase('3227')" TargetMode="External"/><Relationship Id="rId14" Type="http://schemas.openxmlformats.org/officeDocument/2006/relationships/hyperlink" Target="javascript:fxviewCase('3587')" TargetMode="External"/><Relationship Id="rId35" Type="http://schemas.openxmlformats.org/officeDocument/2006/relationships/hyperlink" Target="javascript:fxviewCase('3579')" TargetMode="External"/><Relationship Id="rId56" Type="http://schemas.openxmlformats.org/officeDocument/2006/relationships/hyperlink" Target="javascript:fxviewCase('3680')" TargetMode="External"/><Relationship Id="rId77" Type="http://schemas.openxmlformats.org/officeDocument/2006/relationships/hyperlink" Target="javascript:fxviewCase('3673')" TargetMode="External"/><Relationship Id="rId100" Type="http://schemas.openxmlformats.org/officeDocument/2006/relationships/hyperlink" Target="javascript:fxviewCase('3617')" TargetMode="External"/><Relationship Id="rId282" Type="http://schemas.openxmlformats.org/officeDocument/2006/relationships/hyperlink" Target="javascript:fxviewCase('2093')" TargetMode="External"/><Relationship Id="rId317" Type="http://schemas.openxmlformats.org/officeDocument/2006/relationships/hyperlink" Target="javascript:fxviewCase('6411')" TargetMode="External"/><Relationship Id="rId338" Type="http://schemas.openxmlformats.org/officeDocument/2006/relationships/hyperlink" Target="javascript:fxviewCase('2943')" TargetMode="External"/><Relationship Id="rId359" Type="http://schemas.openxmlformats.org/officeDocument/2006/relationships/hyperlink" Target="javascript:fxviewCase('3611')" TargetMode="External"/><Relationship Id="rId8" Type="http://schemas.openxmlformats.org/officeDocument/2006/relationships/hyperlink" Target="javascript:fxviewCase('3702')" TargetMode="External"/><Relationship Id="rId98" Type="http://schemas.openxmlformats.org/officeDocument/2006/relationships/hyperlink" Target="javascript:fxviewCase('3608')" TargetMode="External"/><Relationship Id="rId121" Type="http://schemas.openxmlformats.org/officeDocument/2006/relationships/hyperlink" Target="javascript:fxviewCase('3543')" TargetMode="External"/><Relationship Id="rId142" Type="http://schemas.openxmlformats.org/officeDocument/2006/relationships/hyperlink" Target="javascript:fxviewCase('3618')" TargetMode="External"/><Relationship Id="rId163" Type="http://schemas.openxmlformats.org/officeDocument/2006/relationships/hyperlink" Target="javascript:fxviewCase('3692')" TargetMode="External"/><Relationship Id="rId184" Type="http://schemas.openxmlformats.org/officeDocument/2006/relationships/hyperlink" Target="javascript:fxviewCase('3706')" TargetMode="External"/><Relationship Id="rId219" Type="http://schemas.openxmlformats.org/officeDocument/2006/relationships/hyperlink" Target="javascript:fxviewCase('1408')" TargetMode="External"/><Relationship Id="rId370" Type="http://schemas.openxmlformats.org/officeDocument/2006/relationships/hyperlink" Target="javascript:fxviewCase('2882')" TargetMode="External"/><Relationship Id="rId230" Type="http://schemas.openxmlformats.org/officeDocument/2006/relationships/hyperlink" Target="javascript:fxviewCase('1419')" TargetMode="External"/><Relationship Id="rId251" Type="http://schemas.openxmlformats.org/officeDocument/2006/relationships/hyperlink" Target="javascript:fxviewCase('2278')" TargetMode="External"/><Relationship Id="rId25" Type="http://schemas.openxmlformats.org/officeDocument/2006/relationships/hyperlink" Target="javascript:fxviewCase('3556')" TargetMode="External"/><Relationship Id="rId46" Type="http://schemas.openxmlformats.org/officeDocument/2006/relationships/hyperlink" Target="javascript:fxviewCase('3642')" TargetMode="External"/><Relationship Id="rId67" Type="http://schemas.openxmlformats.org/officeDocument/2006/relationships/hyperlink" Target="javascript:fxviewCase('3653')" TargetMode="External"/><Relationship Id="rId272" Type="http://schemas.openxmlformats.org/officeDocument/2006/relationships/hyperlink" Target="javascript:fxviewCase('2111')" TargetMode="External"/><Relationship Id="rId293" Type="http://schemas.openxmlformats.org/officeDocument/2006/relationships/hyperlink" Target="javascript:fxviewCase('2483')" TargetMode="External"/><Relationship Id="rId307" Type="http://schemas.openxmlformats.org/officeDocument/2006/relationships/hyperlink" Target="javascript:fxviewCase('3184')" TargetMode="External"/><Relationship Id="rId328" Type="http://schemas.openxmlformats.org/officeDocument/2006/relationships/hyperlink" Target="javascript:fxviewCase('6411')" TargetMode="External"/><Relationship Id="rId349" Type="http://schemas.openxmlformats.org/officeDocument/2006/relationships/hyperlink" Target="javascript:fxviewCase('2485')" TargetMode="External"/><Relationship Id="rId88" Type="http://schemas.openxmlformats.org/officeDocument/2006/relationships/hyperlink" Target="javascript:fxviewCase('3572')" TargetMode="External"/><Relationship Id="rId111" Type="http://schemas.openxmlformats.org/officeDocument/2006/relationships/hyperlink" Target="javascript:fxviewCase('3595')" TargetMode="External"/><Relationship Id="rId132" Type="http://schemas.openxmlformats.org/officeDocument/2006/relationships/hyperlink" Target="javascript:fxviewCase('3658')" TargetMode="External"/><Relationship Id="rId153" Type="http://schemas.openxmlformats.org/officeDocument/2006/relationships/hyperlink" Target="javascript:fxviewCase('3640')" TargetMode="External"/><Relationship Id="rId174" Type="http://schemas.openxmlformats.org/officeDocument/2006/relationships/hyperlink" Target="javascript:fxviewCase('3712')" TargetMode="External"/><Relationship Id="rId195" Type="http://schemas.openxmlformats.org/officeDocument/2006/relationships/hyperlink" Target="javascript:fxviewCase('3696')" TargetMode="External"/><Relationship Id="rId209" Type="http://schemas.openxmlformats.org/officeDocument/2006/relationships/hyperlink" Target="javascript:fxviewCase('3439')" TargetMode="External"/><Relationship Id="rId360" Type="http://schemas.openxmlformats.org/officeDocument/2006/relationships/hyperlink" Target="javascript:fxviewCase('3613')" TargetMode="External"/><Relationship Id="rId381" Type="http://schemas.openxmlformats.org/officeDocument/2006/relationships/hyperlink" Target="javascript:fxviewCase('3422')" TargetMode="External"/><Relationship Id="rId220" Type="http://schemas.openxmlformats.org/officeDocument/2006/relationships/hyperlink" Target="javascript:fxviewCase('3451')" TargetMode="External"/><Relationship Id="rId241" Type="http://schemas.openxmlformats.org/officeDocument/2006/relationships/hyperlink" Target="javascript:fxviewCase('2851')" TargetMode="External"/><Relationship Id="rId15" Type="http://schemas.openxmlformats.org/officeDocument/2006/relationships/hyperlink" Target="javascript:fxviewCase('1931')" TargetMode="External"/><Relationship Id="rId36" Type="http://schemas.openxmlformats.org/officeDocument/2006/relationships/hyperlink" Target="javascript:fxviewCase('3592')" TargetMode="External"/><Relationship Id="rId57" Type="http://schemas.openxmlformats.org/officeDocument/2006/relationships/hyperlink" Target="javascript:fxviewCase('3682')" TargetMode="External"/><Relationship Id="rId262" Type="http://schemas.openxmlformats.org/officeDocument/2006/relationships/hyperlink" Target="javascript:fxviewCase('3259')" TargetMode="External"/><Relationship Id="rId283" Type="http://schemas.openxmlformats.org/officeDocument/2006/relationships/hyperlink" Target="javascript:fxviewCase('2160')" TargetMode="External"/><Relationship Id="rId318" Type="http://schemas.openxmlformats.org/officeDocument/2006/relationships/hyperlink" Target="javascript:fxviewCase('6411')" TargetMode="External"/><Relationship Id="rId339" Type="http://schemas.openxmlformats.org/officeDocument/2006/relationships/hyperlink" Target="javascript:fxviewCase('2796')" TargetMode="External"/><Relationship Id="rId78" Type="http://schemas.openxmlformats.org/officeDocument/2006/relationships/hyperlink" Target="javascript:fxviewCase('3671')" TargetMode="External"/><Relationship Id="rId99" Type="http://schemas.openxmlformats.org/officeDocument/2006/relationships/hyperlink" Target="javascript:fxviewCase('3614')" TargetMode="External"/><Relationship Id="rId101" Type="http://schemas.openxmlformats.org/officeDocument/2006/relationships/hyperlink" Target="javascript:fxviewCase('3620')" TargetMode="External"/><Relationship Id="rId122" Type="http://schemas.openxmlformats.org/officeDocument/2006/relationships/hyperlink" Target="javascript:fxviewCase('3544')" TargetMode="External"/><Relationship Id="rId143" Type="http://schemas.openxmlformats.org/officeDocument/2006/relationships/hyperlink" Target="javascript:fxviewCase('3647')" TargetMode="External"/><Relationship Id="rId164" Type="http://schemas.openxmlformats.org/officeDocument/2006/relationships/hyperlink" Target="javascript:fxviewCase('3400')" TargetMode="External"/><Relationship Id="rId185" Type="http://schemas.openxmlformats.org/officeDocument/2006/relationships/hyperlink" Target="javascript:fxviewCase('3707')" TargetMode="External"/><Relationship Id="rId350" Type="http://schemas.openxmlformats.org/officeDocument/2006/relationships/hyperlink" Target="javascript:fxviewCase('2486')" TargetMode="External"/><Relationship Id="rId371" Type="http://schemas.openxmlformats.org/officeDocument/2006/relationships/hyperlink" Target="javascript:fxviewCase('2883')" TargetMode="External"/><Relationship Id="rId9" Type="http://schemas.openxmlformats.org/officeDocument/2006/relationships/hyperlink" Target="javascript:fxviewCase('3375')" TargetMode="External"/><Relationship Id="rId210" Type="http://schemas.openxmlformats.org/officeDocument/2006/relationships/hyperlink" Target="javascript:fxviewCase('3428')" TargetMode="External"/><Relationship Id="rId26" Type="http://schemas.openxmlformats.org/officeDocument/2006/relationships/hyperlink" Target="javascript:fxviewCase('3562')" TargetMode="External"/><Relationship Id="rId231" Type="http://schemas.openxmlformats.org/officeDocument/2006/relationships/hyperlink" Target="javascript:fxviewCase('3455')" TargetMode="External"/><Relationship Id="rId252" Type="http://schemas.openxmlformats.org/officeDocument/2006/relationships/hyperlink" Target="javascript:fxviewCase('2890')" TargetMode="External"/><Relationship Id="rId273" Type="http://schemas.openxmlformats.org/officeDocument/2006/relationships/hyperlink" Target="javascript:fxviewCase('1899')" TargetMode="External"/><Relationship Id="rId294" Type="http://schemas.openxmlformats.org/officeDocument/2006/relationships/hyperlink" Target="javascript:fxviewCase('2230')" TargetMode="External"/><Relationship Id="rId308" Type="http://schemas.openxmlformats.org/officeDocument/2006/relationships/hyperlink" Target="javascript:fxviewCase('3191')" TargetMode="External"/><Relationship Id="rId329" Type="http://schemas.openxmlformats.org/officeDocument/2006/relationships/hyperlink" Target="javascript:fxviewCase('2180')" TargetMode="External"/><Relationship Id="rId47" Type="http://schemas.openxmlformats.org/officeDocument/2006/relationships/hyperlink" Target="javascript:fxviewCase('3662')" TargetMode="External"/><Relationship Id="rId68" Type="http://schemas.openxmlformats.org/officeDocument/2006/relationships/hyperlink" Target="javascript:fxviewCase('3657')" TargetMode="External"/><Relationship Id="rId89" Type="http://schemas.openxmlformats.org/officeDocument/2006/relationships/hyperlink" Target="javascript:fxviewCase('3574')" TargetMode="External"/><Relationship Id="rId112" Type="http://schemas.openxmlformats.org/officeDocument/2006/relationships/hyperlink" Target="javascript:fxviewCase('3597')" TargetMode="External"/><Relationship Id="rId133" Type="http://schemas.openxmlformats.org/officeDocument/2006/relationships/hyperlink" Target="javascript:fxviewCase('3590')" TargetMode="External"/><Relationship Id="rId154" Type="http://schemas.openxmlformats.org/officeDocument/2006/relationships/hyperlink" Target="javascript:fxviewCase('3643')" TargetMode="External"/><Relationship Id="rId175" Type="http://schemas.openxmlformats.org/officeDocument/2006/relationships/hyperlink" Target="javascript:fxviewCase('3700')" TargetMode="External"/><Relationship Id="rId340" Type="http://schemas.openxmlformats.org/officeDocument/2006/relationships/hyperlink" Target="javascript:fxviewCase('2952')" TargetMode="External"/><Relationship Id="rId361" Type="http://schemas.openxmlformats.org/officeDocument/2006/relationships/hyperlink" Target="javascript:fxviewCase('3615')" TargetMode="External"/><Relationship Id="rId196" Type="http://schemas.openxmlformats.org/officeDocument/2006/relationships/hyperlink" Target="javascript:fxviewCase('3696')" TargetMode="External"/><Relationship Id="rId200" Type="http://schemas.openxmlformats.org/officeDocument/2006/relationships/hyperlink" Target="javascript:fxviewCase('3696')" TargetMode="External"/><Relationship Id="rId382" Type="http://schemas.openxmlformats.org/officeDocument/2006/relationships/hyperlink" Target="javascript:fxviewCase('3422')" TargetMode="External"/><Relationship Id="rId16" Type="http://schemas.openxmlformats.org/officeDocument/2006/relationships/hyperlink" Target="javascript:fxviewCase('1779')" TargetMode="External"/><Relationship Id="rId221" Type="http://schemas.openxmlformats.org/officeDocument/2006/relationships/hyperlink" Target="javascript:fxviewCase('3450')" TargetMode="External"/><Relationship Id="rId242" Type="http://schemas.openxmlformats.org/officeDocument/2006/relationships/hyperlink" Target="javascript:fxviewCase('2479')" TargetMode="External"/><Relationship Id="rId263" Type="http://schemas.openxmlformats.org/officeDocument/2006/relationships/hyperlink" Target="javascript:fxviewCase('3356')" TargetMode="External"/><Relationship Id="rId284" Type="http://schemas.openxmlformats.org/officeDocument/2006/relationships/hyperlink" Target="javascript:fxviewCase('2774')" TargetMode="External"/><Relationship Id="rId319" Type="http://schemas.openxmlformats.org/officeDocument/2006/relationships/hyperlink" Target="javascript:fxviewCase('6411')" TargetMode="External"/><Relationship Id="rId37" Type="http://schemas.openxmlformats.org/officeDocument/2006/relationships/hyperlink" Target="javascript:fxviewCase('3596')" TargetMode="External"/><Relationship Id="rId58" Type="http://schemas.openxmlformats.org/officeDocument/2006/relationships/hyperlink" Target="javascript:fxviewCase('3683')" TargetMode="External"/><Relationship Id="rId79" Type="http://schemas.openxmlformats.org/officeDocument/2006/relationships/hyperlink" Target="javascript:fxviewCase('3670')" TargetMode="External"/><Relationship Id="rId102" Type="http://schemas.openxmlformats.org/officeDocument/2006/relationships/hyperlink" Target="javascript:fxviewCase('3622')" TargetMode="External"/><Relationship Id="rId123" Type="http://schemas.openxmlformats.org/officeDocument/2006/relationships/hyperlink" Target="javascript:fxviewCase('3545')" TargetMode="External"/><Relationship Id="rId144" Type="http://schemas.openxmlformats.org/officeDocument/2006/relationships/hyperlink" Target="javascript:fxviewCase('3649')" TargetMode="External"/><Relationship Id="rId330" Type="http://schemas.openxmlformats.org/officeDocument/2006/relationships/hyperlink" Target="javascript:fxviewCase('2181')" TargetMode="External"/><Relationship Id="rId90" Type="http://schemas.openxmlformats.org/officeDocument/2006/relationships/hyperlink" Target="javascript:fxviewCase('3578')" TargetMode="External"/><Relationship Id="rId165" Type="http://schemas.openxmlformats.org/officeDocument/2006/relationships/hyperlink" Target="javascript:fxviewCase('3693')" TargetMode="External"/><Relationship Id="rId186" Type="http://schemas.openxmlformats.org/officeDocument/2006/relationships/hyperlink" Target="javascript:fxviewCase('3708')" TargetMode="External"/><Relationship Id="rId351" Type="http://schemas.openxmlformats.org/officeDocument/2006/relationships/hyperlink" Target="javascript:fxviewCase('2487')" TargetMode="External"/><Relationship Id="rId372" Type="http://schemas.openxmlformats.org/officeDocument/2006/relationships/hyperlink" Target="javascript:fxviewCase('2937')" TargetMode="External"/><Relationship Id="rId211" Type="http://schemas.openxmlformats.org/officeDocument/2006/relationships/hyperlink" Target="javascript:fxviewCase('3429')" TargetMode="External"/><Relationship Id="rId232" Type="http://schemas.openxmlformats.org/officeDocument/2006/relationships/hyperlink" Target="javascript:fxviewCase('2954')" TargetMode="External"/><Relationship Id="rId253" Type="http://schemas.openxmlformats.org/officeDocument/2006/relationships/hyperlink" Target="javascript:fxviewCase('3539')" TargetMode="External"/><Relationship Id="rId274" Type="http://schemas.openxmlformats.org/officeDocument/2006/relationships/hyperlink" Target="javascript:fxviewCase('2791')" TargetMode="External"/><Relationship Id="rId295" Type="http://schemas.openxmlformats.org/officeDocument/2006/relationships/hyperlink" Target="javascript:fxviewCase('2490')" TargetMode="External"/><Relationship Id="rId309" Type="http://schemas.openxmlformats.org/officeDocument/2006/relationships/hyperlink" Target="javascript:fxviewCase('3795')" TargetMode="External"/><Relationship Id="rId27" Type="http://schemas.openxmlformats.org/officeDocument/2006/relationships/hyperlink" Target="javascript:fxviewCase('3559')" TargetMode="External"/><Relationship Id="rId48" Type="http://schemas.openxmlformats.org/officeDocument/2006/relationships/hyperlink" Target="javascript:fxviewCase('3663')" TargetMode="External"/><Relationship Id="rId69" Type="http://schemas.openxmlformats.org/officeDocument/2006/relationships/hyperlink" Target="javascript:fxviewCase('6042')" TargetMode="External"/><Relationship Id="rId113" Type="http://schemas.openxmlformats.org/officeDocument/2006/relationships/hyperlink" Target="javascript:fxviewCase('3689')" TargetMode="External"/><Relationship Id="rId134" Type="http://schemas.openxmlformats.org/officeDocument/2006/relationships/hyperlink" Target="javascript:fxviewCase('3593')" TargetMode="External"/><Relationship Id="rId320" Type="http://schemas.openxmlformats.org/officeDocument/2006/relationships/hyperlink" Target="javascript:fxviewCase('6411')" TargetMode="External"/><Relationship Id="rId80" Type="http://schemas.openxmlformats.org/officeDocument/2006/relationships/hyperlink" Target="javascript:fxviewCase('3668')" TargetMode="External"/><Relationship Id="rId155" Type="http://schemas.openxmlformats.org/officeDocument/2006/relationships/hyperlink" Target="javascript:fxviewCase('3645')" TargetMode="External"/><Relationship Id="rId176" Type="http://schemas.openxmlformats.org/officeDocument/2006/relationships/hyperlink" Target="javascript:fxviewCase('3533')" TargetMode="External"/><Relationship Id="rId197" Type="http://schemas.openxmlformats.org/officeDocument/2006/relationships/hyperlink" Target="javascript:fxviewCase('3696')" TargetMode="External"/><Relationship Id="rId341" Type="http://schemas.openxmlformats.org/officeDocument/2006/relationships/hyperlink" Target="javascript:fxviewCase('2944')" TargetMode="External"/><Relationship Id="rId362" Type="http://schemas.openxmlformats.org/officeDocument/2006/relationships/hyperlink" Target="javascript:fxviewCase('3619')" TargetMode="External"/><Relationship Id="rId383" Type="http://schemas.openxmlformats.org/officeDocument/2006/relationships/printerSettings" Target="../printerSettings/printerSettings1.bin"/><Relationship Id="rId201" Type="http://schemas.openxmlformats.org/officeDocument/2006/relationships/hyperlink" Target="javascript:fxviewCase('3696')" TargetMode="External"/><Relationship Id="rId222" Type="http://schemas.openxmlformats.org/officeDocument/2006/relationships/hyperlink" Target="javascript:fxviewCase('2157')" TargetMode="External"/><Relationship Id="rId243" Type="http://schemas.openxmlformats.org/officeDocument/2006/relationships/hyperlink" Target="javascript:fxviewCase('2210')" TargetMode="External"/><Relationship Id="rId264" Type="http://schemas.openxmlformats.org/officeDocument/2006/relationships/hyperlink" Target="javascript:fxviewCase('3260')" TargetMode="External"/><Relationship Id="rId285" Type="http://schemas.openxmlformats.org/officeDocument/2006/relationships/hyperlink" Target="javascript:fxviewCase('3131')" TargetMode="External"/><Relationship Id="rId17" Type="http://schemas.openxmlformats.org/officeDocument/2006/relationships/hyperlink" Target="javascript:fxviewCase('2388')" TargetMode="External"/><Relationship Id="rId38" Type="http://schemas.openxmlformats.org/officeDocument/2006/relationships/hyperlink" Target="javascript:fxviewCase('3603')" TargetMode="External"/><Relationship Id="rId59" Type="http://schemas.openxmlformats.org/officeDocument/2006/relationships/hyperlink" Target="javascript:fxviewCase('3685')" TargetMode="External"/><Relationship Id="rId103" Type="http://schemas.openxmlformats.org/officeDocument/2006/relationships/hyperlink" Target="javascript:fxviewCase('3624')" TargetMode="External"/><Relationship Id="rId124" Type="http://schemas.openxmlformats.org/officeDocument/2006/relationships/hyperlink" Target="javascript:fxviewCase('3546')" TargetMode="External"/><Relationship Id="rId310" Type="http://schemas.openxmlformats.org/officeDocument/2006/relationships/hyperlink" Target="javascript:fxviewCase('3799')" TargetMode="External"/><Relationship Id="rId70" Type="http://schemas.openxmlformats.org/officeDocument/2006/relationships/hyperlink" Target="javascript:fxviewCase('6018')" TargetMode="External"/><Relationship Id="rId91" Type="http://schemas.openxmlformats.org/officeDocument/2006/relationships/hyperlink" Target="javascript:fxviewCase('3583')" TargetMode="External"/><Relationship Id="rId145" Type="http://schemas.openxmlformats.org/officeDocument/2006/relationships/hyperlink" Target="javascript:fxviewCase('3650')" TargetMode="External"/><Relationship Id="rId166" Type="http://schemas.openxmlformats.org/officeDocument/2006/relationships/hyperlink" Target="javascript:fxviewCase('3696')" TargetMode="External"/><Relationship Id="rId187" Type="http://schemas.openxmlformats.org/officeDocument/2006/relationships/hyperlink" Target="javascript:fxviewCase('3709')" TargetMode="External"/><Relationship Id="rId331" Type="http://schemas.openxmlformats.org/officeDocument/2006/relationships/hyperlink" Target="javascript:fxviewCase('2508')" TargetMode="External"/><Relationship Id="rId352" Type="http://schemas.openxmlformats.org/officeDocument/2006/relationships/hyperlink" Target="javascript:fxviewCase('3338')" TargetMode="External"/><Relationship Id="rId373" Type="http://schemas.openxmlformats.org/officeDocument/2006/relationships/hyperlink" Target="javascript:fxviewCase('2889')" TargetMode="External"/><Relationship Id="rId1" Type="http://schemas.openxmlformats.org/officeDocument/2006/relationships/hyperlink" Target="javascript:fxviewCase('3322')" TargetMode="External"/><Relationship Id="rId212" Type="http://schemas.openxmlformats.org/officeDocument/2006/relationships/hyperlink" Target="javascript:fxviewCase('3432')" TargetMode="External"/><Relationship Id="rId233" Type="http://schemas.openxmlformats.org/officeDocument/2006/relationships/hyperlink" Target="javascript:fxviewCase('3858')" TargetMode="External"/><Relationship Id="rId254" Type="http://schemas.openxmlformats.org/officeDocument/2006/relationships/hyperlink" Target="javascript:fxviewCase('3512')" TargetMode="External"/><Relationship Id="rId28" Type="http://schemas.openxmlformats.org/officeDocument/2006/relationships/hyperlink" Target="javascript:fxviewCase('3567')" TargetMode="External"/><Relationship Id="rId49" Type="http://schemas.openxmlformats.org/officeDocument/2006/relationships/hyperlink" Target="javascript:fxviewCase('3664')" TargetMode="External"/><Relationship Id="rId114" Type="http://schemas.openxmlformats.org/officeDocument/2006/relationships/hyperlink" Target="javascript:fxviewCase('2740')" TargetMode="External"/><Relationship Id="rId275" Type="http://schemas.openxmlformats.org/officeDocument/2006/relationships/hyperlink" Target="javascript:fxviewCase('3493')" TargetMode="External"/><Relationship Id="rId296" Type="http://schemas.openxmlformats.org/officeDocument/2006/relationships/hyperlink" Target="javascript:fxviewCase('3005')" TargetMode="External"/><Relationship Id="rId300" Type="http://schemas.openxmlformats.org/officeDocument/2006/relationships/hyperlink" Target="javascript:fxviewCase('3510')" TargetMode="External"/><Relationship Id="rId60" Type="http://schemas.openxmlformats.org/officeDocument/2006/relationships/hyperlink" Target="javascript:fxviewCase('3687')" TargetMode="External"/><Relationship Id="rId81" Type="http://schemas.openxmlformats.org/officeDocument/2006/relationships/hyperlink" Target="javascript:fxviewCase('3667')" TargetMode="External"/><Relationship Id="rId135" Type="http://schemas.openxmlformats.org/officeDocument/2006/relationships/hyperlink" Target="javascript:fxviewCase('3659')" TargetMode="External"/><Relationship Id="rId156" Type="http://schemas.openxmlformats.org/officeDocument/2006/relationships/hyperlink" Target="javascript:fxviewCase('3543')" TargetMode="External"/><Relationship Id="rId177" Type="http://schemas.openxmlformats.org/officeDocument/2006/relationships/hyperlink" Target="javascript:fxviewCase('2029')" TargetMode="External"/><Relationship Id="rId198" Type="http://schemas.openxmlformats.org/officeDocument/2006/relationships/hyperlink" Target="javascript:fxviewCase('3696')" TargetMode="External"/><Relationship Id="rId321" Type="http://schemas.openxmlformats.org/officeDocument/2006/relationships/hyperlink" Target="javascript:fxviewCase('6411')" TargetMode="External"/><Relationship Id="rId342" Type="http://schemas.openxmlformats.org/officeDocument/2006/relationships/hyperlink" Target="javascript:fxviewCase('3125')" TargetMode="External"/><Relationship Id="rId363" Type="http://schemas.openxmlformats.org/officeDocument/2006/relationships/hyperlink" Target="javascript:fxviewCase('3621')" TargetMode="External"/><Relationship Id="rId384" Type="http://schemas.openxmlformats.org/officeDocument/2006/relationships/drawing" Target="../drawings/drawing1.xml"/><Relationship Id="rId202" Type="http://schemas.openxmlformats.org/officeDocument/2006/relationships/hyperlink" Target="javascript:fxviewCase('3232')" TargetMode="External"/><Relationship Id="rId223" Type="http://schemas.openxmlformats.org/officeDocument/2006/relationships/hyperlink" Target="javascript:fxviewCase('2976')" TargetMode="External"/><Relationship Id="rId244" Type="http://schemas.openxmlformats.org/officeDocument/2006/relationships/hyperlink" Target="javascript:fxviewCase('1595')" TargetMode="External"/><Relationship Id="rId18" Type="http://schemas.openxmlformats.org/officeDocument/2006/relationships/hyperlink" Target="javascript:fxviewCase('3255')" TargetMode="External"/><Relationship Id="rId39" Type="http://schemas.openxmlformats.org/officeDocument/2006/relationships/hyperlink" Target="javascript:fxviewCase('3610')" TargetMode="External"/><Relationship Id="rId265" Type="http://schemas.openxmlformats.org/officeDocument/2006/relationships/hyperlink" Target="javascript:fxviewCase('2562')" TargetMode="External"/><Relationship Id="rId286" Type="http://schemas.openxmlformats.org/officeDocument/2006/relationships/hyperlink" Target="javascript:fxviewCase('3189')" TargetMode="External"/><Relationship Id="rId50" Type="http://schemas.openxmlformats.org/officeDocument/2006/relationships/hyperlink" Target="javascript:fxviewCase('3665')" TargetMode="External"/><Relationship Id="rId104" Type="http://schemas.openxmlformats.org/officeDocument/2006/relationships/hyperlink" Target="javascript:fxviewCase('3626')" TargetMode="External"/><Relationship Id="rId125" Type="http://schemas.openxmlformats.org/officeDocument/2006/relationships/hyperlink" Target="javascript:fxviewCase('3547')" TargetMode="External"/><Relationship Id="rId146" Type="http://schemas.openxmlformats.org/officeDocument/2006/relationships/hyperlink" Target="javascript:fxviewCase('3651')" TargetMode="External"/><Relationship Id="rId167" Type="http://schemas.openxmlformats.org/officeDocument/2006/relationships/hyperlink" Target="javascript:fxviewCase('3696')" TargetMode="External"/><Relationship Id="rId188" Type="http://schemas.openxmlformats.org/officeDocument/2006/relationships/hyperlink" Target="javascript:fxviewCase('3711')" TargetMode="External"/><Relationship Id="rId311" Type="http://schemas.openxmlformats.org/officeDocument/2006/relationships/hyperlink" Target="javascript:fxviewCase('3364')" TargetMode="External"/><Relationship Id="rId332" Type="http://schemas.openxmlformats.org/officeDocument/2006/relationships/hyperlink" Target="javascript:fxviewCase('2509')" TargetMode="External"/><Relationship Id="rId353" Type="http://schemas.openxmlformats.org/officeDocument/2006/relationships/hyperlink" Target="javascript:fxviewCase('2578')" TargetMode="External"/><Relationship Id="rId374" Type="http://schemas.openxmlformats.org/officeDocument/2006/relationships/hyperlink" Target="javascript:fxviewCase('2889')" TargetMode="External"/><Relationship Id="rId71" Type="http://schemas.openxmlformats.org/officeDocument/2006/relationships/hyperlink" Target="javascript:fxviewCase('6173')" TargetMode="External"/><Relationship Id="rId92" Type="http://schemas.openxmlformats.org/officeDocument/2006/relationships/hyperlink" Target="javascript:fxviewCase('3584')" TargetMode="External"/><Relationship Id="rId213" Type="http://schemas.openxmlformats.org/officeDocument/2006/relationships/hyperlink" Target="javascript:fxviewCase('3434')" TargetMode="External"/><Relationship Id="rId234" Type="http://schemas.openxmlformats.org/officeDocument/2006/relationships/hyperlink" Target="javascript:fxviewCase('3858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691')" TargetMode="External"/><Relationship Id="rId255" Type="http://schemas.openxmlformats.org/officeDocument/2006/relationships/hyperlink" Target="javascript:fxviewCase('3041')" TargetMode="External"/><Relationship Id="rId276" Type="http://schemas.openxmlformats.org/officeDocument/2006/relationships/hyperlink" Target="javascript:fxviewCase('2204')" TargetMode="External"/><Relationship Id="rId297" Type="http://schemas.openxmlformats.org/officeDocument/2006/relationships/hyperlink" Target="javascript:fxviewCase('3492')" TargetMode="External"/><Relationship Id="rId40" Type="http://schemas.openxmlformats.org/officeDocument/2006/relationships/hyperlink" Target="javascript:fxviewCase('3616')" TargetMode="External"/><Relationship Id="rId115" Type="http://schemas.openxmlformats.org/officeDocument/2006/relationships/hyperlink" Target="javascript:fxviewCase('3607')" TargetMode="External"/><Relationship Id="rId136" Type="http://schemas.openxmlformats.org/officeDocument/2006/relationships/hyperlink" Target="javascript:fxviewCase('3633')" TargetMode="External"/><Relationship Id="rId157" Type="http://schemas.openxmlformats.org/officeDocument/2006/relationships/hyperlink" Target="javascript:fxviewCase('3650')" TargetMode="External"/><Relationship Id="rId178" Type="http://schemas.openxmlformats.org/officeDocument/2006/relationships/hyperlink" Target="javascript:fxviewCase('3552')" TargetMode="External"/><Relationship Id="rId301" Type="http://schemas.openxmlformats.org/officeDocument/2006/relationships/hyperlink" Target="javascript:fxviewCase('3510')" TargetMode="External"/><Relationship Id="rId322" Type="http://schemas.openxmlformats.org/officeDocument/2006/relationships/hyperlink" Target="javascript:fxviewCase('6411')" TargetMode="External"/><Relationship Id="rId343" Type="http://schemas.openxmlformats.org/officeDocument/2006/relationships/hyperlink" Target="javascript:fxviewCase('3123')" TargetMode="External"/><Relationship Id="rId364" Type="http://schemas.openxmlformats.org/officeDocument/2006/relationships/hyperlink" Target="javascript:fxviewCase('2886')" TargetMode="External"/><Relationship Id="rId61" Type="http://schemas.openxmlformats.org/officeDocument/2006/relationships/hyperlink" Target="javascript:fxviewCase('3688')" TargetMode="External"/><Relationship Id="rId82" Type="http://schemas.openxmlformats.org/officeDocument/2006/relationships/hyperlink" Target="javascript:fxviewCase('3561')" TargetMode="External"/><Relationship Id="rId199" Type="http://schemas.openxmlformats.org/officeDocument/2006/relationships/hyperlink" Target="javascript:fxviewCase('3696')" TargetMode="External"/><Relationship Id="rId203" Type="http://schemas.openxmlformats.org/officeDocument/2006/relationships/hyperlink" Target="javascript:fxviewCase('3697')" TargetMode="External"/><Relationship Id="rId385" Type="http://schemas.openxmlformats.org/officeDocument/2006/relationships/vmlDrawing" Target="../drawings/vmlDrawing1.vml"/><Relationship Id="rId19" Type="http://schemas.openxmlformats.org/officeDocument/2006/relationships/hyperlink" Target="javascript:fxviewCase('2446')" TargetMode="External"/><Relationship Id="rId224" Type="http://schemas.openxmlformats.org/officeDocument/2006/relationships/hyperlink" Target="javascript:fxviewCase('3453')" TargetMode="External"/><Relationship Id="rId245" Type="http://schemas.openxmlformats.org/officeDocument/2006/relationships/hyperlink" Target="javascript:fxviewCase('1596')" TargetMode="External"/><Relationship Id="rId266" Type="http://schemas.openxmlformats.org/officeDocument/2006/relationships/hyperlink" Target="javascript:fxviewCase('1890')" TargetMode="External"/><Relationship Id="rId287" Type="http://schemas.openxmlformats.org/officeDocument/2006/relationships/hyperlink" Target="javascript:fxviewCase('2183')" TargetMode="External"/><Relationship Id="rId30" Type="http://schemas.openxmlformats.org/officeDocument/2006/relationships/hyperlink" Target="javascript:fxviewCase('3580')" TargetMode="External"/><Relationship Id="rId105" Type="http://schemas.openxmlformats.org/officeDocument/2006/relationships/hyperlink" Target="javascript:fxviewCase('3627')" TargetMode="External"/><Relationship Id="rId126" Type="http://schemas.openxmlformats.org/officeDocument/2006/relationships/hyperlink" Target="javascript:fxviewCase('3549')" TargetMode="External"/><Relationship Id="rId147" Type="http://schemas.openxmlformats.org/officeDocument/2006/relationships/hyperlink" Target="javascript:fxviewCase('3586')" TargetMode="External"/><Relationship Id="rId168" Type="http://schemas.openxmlformats.org/officeDocument/2006/relationships/hyperlink" Target="javascript:fxviewCase('3696')" TargetMode="External"/><Relationship Id="rId312" Type="http://schemas.openxmlformats.org/officeDocument/2006/relationships/hyperlink" Target="javascript:fxviewCase('3367')" TargetMode="External"/><Relationship Id="rId333" Type="http://schemas.openxmlformats.org/officeDocument/2006/relationships/hyperlink" Target="javascript:fxviewCase('2510')" TargetMode="External"/><Relationship Id="rId354" Type="http://schemas.openxmlformats.org/officeDocument/2006/relationships/hyperlink" Target="javascript:fxviewCase('2596')" TargetMode="External"/><Relationship Id="rId51" Type="http://schemas.openxmlformats.org/officeDocument/2006/relationships/hyperlink" Target="javascript:fxviewCase('3666')" TargetMode="External"/><Relationship Id="rId72" Type="http://schemas.openxmlformats.org/officeDocument/2006/relationships/hyperlink" Target="javascript:fxviewCase('3632')" TargetMode="External"/><Relationship Id="rId93" Type="http://schemas.openxmlformats.org/officeDocument/2006/relationships/hyperlink" Target="javascript:fxviewCase('3594')" TargetMode="External"/><Relationship Id="rId189" Type="http://schemas.openxmlformats.org/officeDocument/2006/relationships/hyperlink" Target="javascript:fxviewCase('3538')" TargetMode="External"/><Relationship Id="rId375" Type="http://schemas.openxmlformats.org/officeDocument/2006/relationships/hyperlink" Target="javascript:fxviewCase('3252')" TargetMode="External"/><Relationship Id="rId3" Type="http://schemas.openxmlformats.org/officeDocument/2006/relationships/hyperlink" Target="javascript:fxviewCase('3341')" TargetMode="External"/><Relationship Id="rId214" Type="http://schemas.openxmlformats.org/officeDocument/2006/relationships/hyperlink" Target="javascript:fxviewCase('3438')" TargetMode="External"/><Relationship Id="rId235" Type="http://schemas.openxmlformats.org/officeDocument/2006/relationships/hyperlink" Target="javascript:fxviewCase('3858')" TargetMode="External"/><Relationship Id="rId256" Type="http://schemas.openxmlformats.org/officeDocument/2006/relationships/hyperlink" Target="javascript:fxviewCase('3466')" TargetMode="External"/><Relationship Id="rId277" Type="http://schemas.openxmlformats.org/officeDocument/2006/relationships/hyperlink" Target="javascript:fxviewCase('2116')" TargetMode="External"/><Relationship Id="rId298" Type="http://schemas.openxmlformats.org/officeDocument/2006/relationships/hyperlink" Target="javascript:fxviewCase('3510')" TargetMode="External"/><Relationship Id="rId116" Type="http://schemas.openxmlformats.org/officeDocument/2006/relationships/hyperlink" Target="javascript:fxviewCase('2396')" TargetMode="External"/><Relationship Id="rId137" Type="http://schemas.openxmlformats.org/officeDocument/2006/relationships/hyperlink" Target="javascript:fxviewCase('3637')" TargetMode="External"/><Relationship Id="rId158" Type="http://schemas.openxmlformats.org/officeDocument/2006/relationships/hyperlink" Target="javascript:fxviewCase('3650')" TargetMode="External"/><Relationship Id="rId302" Type="http://schemas.openxmlformats.org/officeDocument/2006/relationships/hyperlink" Target="javascript:fxviewCase('6089')" TargetMode="External"/><Relationship Id="rId323" Type="http://schemas.openxmlformats.org/officeDocument/2006/relationships/hyperlink" Target="javascript:fxviewCase('6411')" TargetMode="External"/><Relationship Id="rId344" Type="http://schemas.openxmlformats.org/officeDocument/2006/relationships/hyperlink" Target="javascript:fxviewCase('2613')" TargetMode="External"/><Relationship Id="rId20" Type="http://schemas.openxmlformats.org/officeDocument/2006/relationships/hyperlink" Target="javascript:fxviewCase('3016')" TargetMode="External"/><Relationship Id="rId41" Type="http://schemas.openxmlformats.org/officeDocument/2006/relationships/hyperlink" Target="javascript:fxviewCase('3628')" TargetMode="External"/><Relationship Id="rId62" Type="http://schemas.openxmlformats.org/officeDocument/2006/relationships/hyperlink" Target="javascript:fxviewCase('3648')" TargetMode="External"/><Relationship Id="rId83" Type="http://schemas.openxmlformats.org/officeDocument/2006/relationships/hyperlink" Target="javascript:fxviewCase('3563')" TargetMode="External"/><Relationship Id="rId179" Type="http://schemas.openxmlformats.org/officeDocument/2006/relationships/hyperlink" Target="javascript:fxviewCase('3030')" TargetMode="External"/><Relationship Id="rId365" Type="http://schemas.openxmlformats.org/officeDocument/2006/relationships/hyperlink" Target="javascript:fxviewCase('2886')" TargetMode="External"/><Relationship Id="rId386" Type="http://schemas.openxmlformats.org/officeDocument/2006/relationships/comments" Target="../comments1.xml"/><Relationship Id="rId190" Type="http://schemas.openxmlformats.org/officeDocument/2006/relationships/hyperlink" Target="javascript:fxviewCase('2030')" TargetMode="External"/><Relationship Id="rId204" Type="http://schemas.openxmlformats.org/officeDocument/2006/relationships/hyperlink" Target="javascript:fxviewCase('3697')" TargetMode="External"/><Relationship Id="rId225" Type="http://schemas.openxmlformats.org/officeDocument/2006/relationships/hyperlink" Target="javascript:fxviewCase('2121')" TargetMode="External"/><Relationship Id="rId246" Type="http://schemas.openxmlformats.org/officeDocument/2006/relationships/hyperlink" Target="javascript:fxviewCase('3229')" TargetMode="External"/><Relationship Id="rId267" Type="http://schemas.openxmlformats.org/officeDocument/2006/relationships/hyperlink" Target="javascript:fxviewCase('2123')" TargetMode="External"/><Relationship Id="rId288" Type="http://schemas.openxmlformats.org/officeDocument/2006/relationships/hyperlink" Target="javascript:fxviewCase('3028')" TargetMode="External"/><Relationship Id="rId106" Type="http://schemas.openxmlformats.org/officeDocument/2006/relationships/hyperlink" Target="javascript:fxviewCase('3629')" TargetMode="External"/><Relationship Id="rId127" Type="http://schemas.openxmlformats.org/officeDocument/2006/relationships/hyperlink" Target="javascript:fxviewCase('3550')" TargetMode="External"/><Relationship Id="rId313" Type="http://schemas.openxmlformats.org/officeDocument/2006/relationships/hyperlink" Target="javascript:fxviewCase('3504')" TargetMode="External"/><Relationship Id="rId10" Type="http://schemas.openxmlformats.org/officeDocument/2006/relationships/hyperlink" Target="javascript:fxviewCase('2777')" TargetMode="External"/><Relationship Id="rId31" Type="http://schemas.openxmlformats.org/officeDocument/2006/relationships/hyperlink" Target="javascript:fxviewCase('3573')" TargetMode="External"/><Relationship Id="rId52" Type="http://schemas.openxmlformats.org/officeDocument/2006/relationships/hyperlink" Target="javascript:fxviewCase('3676')" TargetMode="External"/><Relationship Id="rId73" Type="http://schemas.openxmlformats.org/officeDocument/2006/relationships/hyperlink" Target="javascript:fxviewCase('6043')" TargetMode="External"/><Relationship Id="rId94" Type="http://schemas.openxmlformats.org/officeDocument/2006/relationships/hyperlink" Target="javascript:fxviewCase('3599')" TargetMode="External"/><Relationship Id="rId148" Type="http://schemas.openxmlformats.org/officeDocument/2006/relationships/hyperlink" Target="javascript:fxviewCase('3535')" TargetMode="External"/><Relationship Id="rId169" Type="http://schemas.openxmlformats.org/officeDocument/2006/relationships/hyperlink" Target="javascript:fxviewCase('3696')" TargetMode="External"/><Relationship Id="rId334" Type="http://schemas.openxmlformats.org/officeDocument/2006/relationships/hyperlink" Target="javascript:fxviewCase('3182')" TargetMode="External"/><Relationship Id="rId355" Type="http://schemas.openxmlformats.org/officeDocument/2006/relationships/hyperlink" Target="javascript:fxviewCase('2784')" TargetMode="External"/><Relationship Id="rId376" Type="http://schemas.openxmlformats.org/officeDocument/2006/relationships/hyperlink" Target="javascript:fxviewCase('3121')" TargetMode="External"/><Relationship Id="rId4" Type="http://schemas.openxmlformats.org/officeDocument/2006/relationships/hyperlink" Target="javascript:fxviewCase('3376')" TargetMode="External"/><Relationship Id="rId180" Type="http://schemas.openxmlformats.org/officeDocument/2006/relationships/hyperlink" Target="javascript:fxviewCase('3701')" TargetMode="External"/><Relationship Id="rId215" Type="http://schemas.openxmlformats.org/officeDocument/2006/relationships/hyperlink" Target="javascript:fxviewCase('3446')" TargetMode="External"/><Relationship Id="rId236" Type="http://schemas.openxmlformats.org/officeDocument/2006/relationships/hyperlink" Target="javascript:fxviewCase('3858')" TargetMode="External"/><Relationship Id="rId257" Type="http://schemas.openxmlformats.org/officeDocument/2006/relationships/hyperlink" Target="javascript:fxviewCase('1653')" TargetMode="External"/><Relationship Id="rId278" Type="http://schemas.openxmlformats.org/officeDocument/2006/relationships/hyperlink" Target="javascript:fxviewCase('3496')" TargetMode="External"/><Relationship Id="rId303" Type="http://schemas.openxmlformats.org/officeDocument/2006/relationships/hyperlink" Target="javascript:fxviewCase('2721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539"/>
  <sheetViews>
    <sheetView tabSelected="1" topLeftCell="A526" workbookViewId="0">
      <selection activeCell="D542" sqref="D542"/>
    </sheetView>
  </sheetViews>
  <sheetFormatPr defaultColWidth="8.6640625" defaultRowHeight="15" outlineLevelCol="1"/>
  <cols>
    <col min="1" max="1" width="9.6640625" style="119" bestFit="1" customWidth="1"/>
    <col min="2" max="2" width="10.5" style="119" customWidth="1"/>
    <col min="3" max="3" width="17" style="120" customWidth="1"/>
    <col min="4" max="5" width="33.9140625" style="117" customWidth="1"/>
    <col min="6" max="6" width="12.6640625" style="117" customWidth="1"/>
    <col min="7" max="7" width="13.58203125" style="117" customWidth="1"/>
    <col min="8" max="8" width="7.9140625" style="117" customWidth="1"/>
    <col min="9" max="9" width="10.5" style="118" customWidth="1"/>
    <col min="10" max="10" width="7.9140625" style="118" customWidth="1"/>
    <col min="11" max="11" width="6.83203125" style="121" customWidth="1"/>
    <col min="12" max="12" width="9" style="121" customWidth="1"/>
    <col min="13" max="13" width="8.83203125" style="1" customWidth="1"/>
    <col min="14" max="14" width="11.08203125" style="1" customWidth="1"/>
    <col min="15" max="15" width="10.58203125" style="2" customWidth="1"/>
    <col min="16" max="18" width="8.08203125" style="1" customWidth="1" outlineLevel="1"/>
    <col min="19" max="19" width="5.1640625" style="1" customWidth="1" outlineLevel="1"/>
    <col min="20" max="20" width="7.33203125" style="1" customWidth="1" outlineLevel="1"/>
    <col min="21" max="23" width="5" style="1" customWidth="1" outlineLevel="1"/>
    <col min="24" max="24" width="25.6640625" style="122" customWidth="1" outlineLevel="1"/>
    <col min="25" max="25" width="13.83203125" style="1" customWidth="1"/>
    <col min="26" max="26" width="10" style="1" customWidth="1" collapsed="1"/>
    <col min="27" max="27" width="6.83203125" style="122" customWidth="1"/>
    <col min="28" max="28" width="11.1640625" style="122" customWidth="1"/>
    <col min="29" max="29" width="9.33203125" style="1" customWidth="1"/>
    <col min="30" max="30" width="14.4140625" style="1" customWidth="1"/>
    <col min="31" max="31" width="2.6640625" style="119" customWidth="1"/>
    <col min="32" max="33" width="10.58203125" style="1" customWidth="1"/>
    <col min="34" max="35" width="9.83203125" style="1" customWidth="1"/>
    <col min="36" max="36" width="35.58203125" style="1" customWidth="1"/>
    <col min="37" max="37" width="9.83203125" style="1" customWidth="1"/>
    <col min="38" max="38" width="9.83203125" style="129" customWidth="1"/>
    <col min="39" max="39" width="9.83203125" style="1" customWidth="1"/>
    <col min="40" max="40" width="35.58203125" style="1" customWidth="1"/>
    <col min="41" max="41" width="9.83203125" style="1" customWidth="1"/>
    <col min="42" max="42" width="9.6640625" style="122" customWidth="1"/>
    <col min="43" max="62" width="8.9140625" style="1" customWidth="1" outlineLevel="1"/>
    <col min="63" max="65" width="10.58203125" style="1" customWidth="1"/>
    <col min="66" max="66" width="30.4140625" style="119" customWidth="1"/>
    <col min="67" max="1031" width="9" style="119" customWidth="1"/>
    <col min="1032" max="16384" width="8.6640625" style="119"/>
  </cols>
  <sheetData>
    <row r="1" spans="1:65" s="17" customFormat="1" ht="52">
      <c r="A1" s="5" t="s">
        <v>1419</v>
      </c>
      <c r="B1" s="5" t="s">
        <v>1448</v>
      </c>
      <c r="C1" s="5" t="s">
        <v>1449</v>
      </c>
      <c r="D1" s="5" t="s">
        <v>1450</v>
      </c>
      <c r="E1" s="5" t="s">
        <v>1451</v>
      </c>
      <c r="F1" s="5" t="s">
        <v>1413</v>
      </c>
      <c r="G1" s="5" t="s">
        <v>1452</v>
      </c>
      <c r="H1" s="6" t="s">
        <v>1414</v>
      </c>
      <c r="I1" s="6" t="s">
        <v>1420</v>
      </c>
      <c r="J1" s="6" t="s">
        <v>1415</v>
      </c>
      <c r="K1" s="6" t="s">
        <v>1416</v>
      </c>
      <c r="L1" s="7" t="s">
        <v>1421</v>
      </c>
      <c r="M1" s="7" t="s">
        <v>1453</v>
      </c>
      <c r="N1" s="7" t="s">
        <v>1422</v>
      </c>
      <c r="O1" s="8" t="s">
        <v>1423</v>
      </c>
      <c r="P1" s="9" t="s">
        <v>1417</v>
      </c>
      <c r="Q1" s="10" t="s">
        <v>1424</v>
      </c>
      <c r="R1" s="11" t="s">
        <v>1425</v>
      </c>
      <c r="S1" s="11" t="s">
        <v>1426</v>
      </c>
      <c r="T1" s="11" t="s">
        <v>1427</v>
      </c>
      <c r="U1" s="11" t="s">
        <v>1428</v>
      </c>
      <c r="V1" s="11" t="s">
        <v>1429</v>
      </c>
      <c r="W1" s="11" t="s">
        <v>1430</v>
      </c>
      <c r="X1" s="12" t="s">
        <v>1418</v>
      </c>
      <c r="Y1" s="13" t="s">
        <v>1391</v>
      </c>
      <c r="Z1" s="13" t="s">
        <v>1431</v>
      </c>
      <c r="AA1" s="14" t="s">
        <v>1432</v>
      </c>
      <c r="AB1" s="14" t="s">
        <v>1392</v>
      </c>
      <c r="AC1" s="15" t="s">
        <v>1433</v>
      </c>
      <c r="AD1" s="16" t="s">
        <v>1434</v>
      </c>
      <c r="AF1" s="3" t="s">
        <v>1435</v>
      </c>
      <c r="AG1" s="3" t="s">
        <v>1436</v>
      </c>
      <c r="AH1" s="3" t="s">
        <v>1437</v>
      </c>
      <c r="AI1" s="3" t="s">
        <v>1438</v>
      </c>
      <c r="AJ1" s="3" t="s">
        <v>1439</v>
      </c>
      <c r="AK1" s="3" t="s">
        <v>1440</v>
      </c>
      <c r="AL1" s="123" t="s">
        <v>1441</v>
      </c>
      <c r="AM1" s="3" t="s">
        <v>1442</v>
      </c>
      <c r="AN1" s="3" t="s">
        <v>1393</v>
      </c>
      <c r="AO1" s="18" t="s">
        <v>1443</v>
      </c>
      <c r="AP1" s="19" t="s">
        <v>1444</v>
      </c>
      <c r="AQ1" s="20" t="s">
        <v>1394</v>
      </c>
      <c r="AR1" s="21" t="s">
        <v>1</v>
      </c>
      <c r="AS1" s="21" t="s">
        <v>1395</v>
      </c>
      <c r="AT1" s="21" t="s">
        <v>1396</v>
      </c>
      <c r="AU1" s="21" t="s">
        <v>1397</v>
      </c>
      <c r="AV1" s="21" t="s">
        <v>1398</v>
      </c>
      <c r="AW1" s="21" t="s">
        <v>1399</v>
      </c>
      <c r="AX1" s="21" t="s">
        <v>1400</v>
      </c>
      <c r="AY1" s="21" t="s">
        <v>1401</v>
      </c>
      <c r="AZ1" s="21" t="s">
        <v>1402</v>
      </c>
      <c r="BA1" s="21" t="s">
        <v>1404</v>
      </c>
      <c r="BB1" s="21" t="s">
        <v>1405</v>
      </c>
      <c r="BC1" s="21" t="s">
        <v>1406</v>
      </c>
      <c r="BD1" s="21" t="s">
        <v>1407</v>
      </c>
      <c r="BE1" s="21" t="s">
        <v>1408</v>
      </c>
      <c r="BF1" s="21" t="s">
        <v>1409</v>
      </c>
      <c r="BG1" s="21" t="s">
        <v>1410</v>
      </c>
      <c r="BH1" s="21" t="s">
        <v>1411</v>
      </c>
      <c r="BI1" s="21" t="s">
        <v>1412</v>
      </c>
      <c r="BJ1" s="21" t="s">
        <v>1403</v>
      </c>
      <c r="BK1" s="22" t="s">
        <v>1445</v>
      </c>
      <c r="BL1" s="22" t="s">
        <v>1446</v>
      </c>
      <c r="BM1" s="22" t="s">
        <v>1447</v>
      </c>
    </row>
    <row r="2" spans="1:65" s="35" customFormat="1">
      <c r="A2" s="23" t="s">
        <v>1389</v>
      </c>
      <c r="B2" s="24" t="s">
        <v>1390</v>
      </c>
      <c r="C2" s="25" t="s">
        <v>3</v>
      </c>
      <c r="D2" s="26" t="s">
        <v>4</v>
      </c>
      <c r="E2" s="26"/>
      <c r="F2" s="27" t="s">
        <v>2</v>
      </c>
      <c r="G2" s="27" t="s">
        <v>2</v>
      </c>
      <c r="H2" s="28" t="s">
        <v>5</v>
      </c>
      <c r="I2" s="28">
        <v>43455</v>
      </c>
      <c r="J2" s="29" t="s">
        <v>6</v>
      </c>
      <c r="K2" s="4" t="s">
        <v>7</v>
      </c>
      <c r="L2" s="30">
        <f>M2+N2</f>
        <v>1390</v>
      </c>
      <c r="M2" s="31">
        <v>695</v>
      </c>
      <c r="N2" s="31">
        <v>695</v>
      </c>
      <c r="O2" s="32">
        <v>0</v>
      </c>
      <c r="P2" s="4" t="s">
        <v>10</v>
      </c>
      <c r="Q2" s="4" t="s">
        <v>10</v>
      </c>
      <c r="R2" s="4" t="s">
        <v>8</v>
      </c>
      <c r="S2" s="4" t="s">
        <v>8</v>
      </c>
      <c r="T2" s="4" t="s">
        <v>8</v>
      </c>
      <c r="U2" s="4" t="s">
        <v>10</v>
      </c>
      <c r="V2" s="4" t="s">
        <v>10</v>
      </c>
      <c r="W2" s="27"/>
      <c r="X2" s="33" t="s">
        <v>11</v>
      </c>
      <c r="Y2" s="4" t="s">
        <v>12</v>
      </c>
      <c r="Z2" s="4">
        <f t="shared" ref="Z2:Z65" si="0">SUMIF(Y2,"Y",M2)</f>
        <v>695</v>
      </c>
      <c r="AA2" s="34"/>
      <c r="AB2" s="34"/>
      <c r="AC2" s="4"/>
      <c r="AD2" s="4">
        <f t="shared" ref="AD2:AD55" si="1">Z2*AC2</f>
        <v>0</v>
      </c>
      <c r="AF2" s="4"/>
      <c r="AG2" s="4">
        <f t="shared" ref="AG2:AG65" si="2">SUMIF(AF2,"Y",O2)*AC2</f>
        <v>0</v>
      </c>
      <c r="AH2" s="4"/>
      <c r="AI2" s="4">
        <f t="shared" ref="AI2:AI65" si="3">(M2-AG2)*COUNTIF(AQ2:AZ2,"L")</f>
        <v>695</v>
      </c>
      <c r="AJ2" s="4"/>
      <c r="AK2" s="4"/>
      <c r="AL2" s="124">
        <f>IFERROR(COUNTIF(AQ2:AZ2,"S")/(COUNTIF(AQ2:AZ2,"V")+COUNTIF(AQ2:AZ2,"S")),0)</f>
        <v>0.5</v>
      </c>
      <c r="AM2" s="4">
        <f t="shared" ref="AM2:AM55" si="4">(AD2-AG2-AI2)*AL2</f>
        <v>-347.5</v>
      </c>
      <c r="AN2" s="4"/>
      <c r="AO2" s="4">
        <f>COUNTIF(AQ2:AZ2,"V")</f>
        <v>1</v>
      </c>
      <c r="AP2" s="4">
        <f>AD2-AG2-AI2-AM2</f>
        <v>-347.5</v>
      </c>
      <c r="AQ2" s="4" t="s">
        <v>1454</v>
      </c>
      <c r="AR2" s="4" t="s">
        <v>1455</v>
      </c>
      <c r="AS2" s="4" t="s">
        <v>1456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35" customFormat="1">
      <c r="A3" s="23" t="s">
        <v>1389</v>
      </c>
      <c r="B3" s="24" t="s">
        <v>1390</v>
      </c>
      <c r="C3" s="25" t="s">
        <v>13</v>
      </c>
      <c r="D3" s="36" t="s">
        <v>14</v>
      </c>
      <c r="E3" s="36"/>
      <c r="F3" s="27" t="s">
        <v>2</v>
      </c>
      <c r="G3" s="27" t="s">
        <v>2</v>
      </c>
      <c r="H3" s="28" t="s">
        <v>15</v>
      </c>
      <c r="I3" s="28">
        <v>42636</v>
      </c>
      <c r="J3" s="29" t="s">
        <v>6</v>
      </c>
      <c r="K3" s="4" t="s">
        <v>7</v>
      </c>
      <c r="L3" s="30">
        <f t="shared" ref="L3:L66" si="5">M3+N3</f>
        <v>980</v>
      </c>
      <c r="M3" s="31">
        <v>490</v>
      </c>
      <c r="N3" s="31">
        <v>490</v>
      </c>
      <c r="O3" s="32">
        <v>0</v>
      </c>
      <c r="P3" s="4" t="s">
        <v>8</v>
      </c>
      <c r="Q3" s="4" t="s">
        <v>8</v>
      </c>
      <c r="R3" s="4" t="s">
        <v>8</v>
      </c>
      <c r="S3" s="4" t="s">
        <v>10</v>
      </c>
      <c r="T3" s="4" t="s">
        <v>8</v>
      </c>
      <c r="U3" s="4" t="s">
        <v>10</v>
      </c>
      <c r="V3" s="4" t="s">
        <v>10</v>
      </c>
      <c r="W3" s="27"/>
      <c r="X3" s="33" t="s">
        <v>11</v>
      </c>
      <c r="Y3" s="4" t="s">
        <v>16</v>
      </c>
      <c r="Z3" s="4">
        <f t="shared" si="0"/>
        <v>490</v>
      </c>
      <c r="AA3" s="34"/>
      <c r="AB3" s="34"/>
      <c r="AC3" s="4"/>
      <c r="AD3" s="4">
        <f t="shared" si="1"/>
        <v>0</v>
      </c>
      <c r="AF3" s="4"/>
      <c r="AG3" s="4">
        <f t="shared" si="2"/>
        <v>0</v>
      </c>
      <c r="AH3" s="4"/>
      <c r="AI3" s="4">
        <f t="shared" si="3"/>
        <v>0</v>
      </c>
      <c r="AJ3" s="4"/>
      <c r="AK3" s="4"/>
      <c r="AL3" s="124">
        <f t="shared" ref="AL3:AL55" si="6">IFERROR(COUNTIF(AQ3:AZ3,"S")/(COUNTIF(AQ3:AZ3,"V")+COUNTIF(AQ3:AZ3,"S")),0)</f>
        <v>0</v>
      </c>
      <c r="AM3" s="4">
        <f t="shared" si="4"/>
        <v>0</v>
      </c>
      <c r="AN3" s="4"/>
      <c r="AO3" s="4">
        <f t="shared" ref="AO3:AO55" si="7">COUNTIF(AQ3:AZ3,"V")</f>
        <v>0</v>
      </c>
      <c r="AP3" s="4">
        <f t="shared" ref="AP3:AP55" si="8">AD3-AG3-AI3-AM3</f>
        <v>0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s="35" customFormat="1">
      <c r="A4" s="23" t="s">
        <v>1389</v>
      </c>
      <c r="B4" s="24" t="s">
        <v>1390</v>
      </c>
      <c r="C4" s="25" t="s">
        <v>17</v>
      </c>
      <c r="D4" s="36" t="s">
        <v>18</v>
      </c>
      <c r="E4" s="36"/>
      <c r="F4" s="27" t="s">
        <v>2</v>
      </c>
      <c r="G4" s="27" t="s">
        <v>2</v>
      </c>
      <c r="H4" s="28" t="s">
        <v>19</v>
      </c>
      <c r="I4" s="28">
        <v>43210</v>
      </c>
      <c r="J4" s="29" t="s">
        <v>6</v>
      </c>
      <c r="K4" s="4" t="s">
        <v>7</v>
      </c>
      <c r="L4" s="30">
        <f t="shared" si="5"/>
        <v>185</v>
      </c>
      <c r="M4" s="31">
        <v>80</v>
      </c>
      <c r="N4" s="31">
        <v>105</v>
      </c>
      <c r="O4" s="32">
        <v>0</v>
      </c>
      <c r="P4" s="4" t="s">
        <v>10</v>
      </c>
      <c r="Q4" s="4" t="s">
        <v>10</v>
      </c>
      <c r="R4" s="4" t="s">
        <v>8</v>
      </c>
      <c r="S4" s="4" t="s">
        <v>10</v>
      </c>
      <c r="T4" s="4" t="s">
        <v>10</v>
      </c>
      <c r="U4" s="4" t="s">
        <v>10</v>
      </c>
      <c r="V4" s="4" t="s">
        <v>10</v>
      </c>
      <c r="W4" s="27"/>
      <c r="X4" s="33" t="s">
        <v>11</v>
      </c>
      <c r="Y4" s="4" t="s">
        <v>16</v>
      </c>
      <c r="Z4" s="4">
        <f t="shared" si="0"/>
        <v>80</v>
      </c>
      <c r="AA4" s="34"/>
      <c r="AB4" s="34"/>
      <c r="AC4" s="4"/>
      <c r="AD4" s="4">
        <f t="shared" si="1"/>
        <v>0</v>
      </c>
      <c r="AF4" s="4"/>
      <c r="AG4" s="4">
        <f t="shared" si="2"/>
        <v>0</v>
      </c>
      <c r="AH4" s="4"/>
      <c r="AI4" s="4">
        <f t="shared" si="3"/>
        <v>0</v>
      </c>
      <c r="AJ4" s="4"/>
      <c r="AK4" s="4"/>
      <c r="AL4" s="124">
        <f t="shared" si="6"/>
        <v>0</v>
      </c>
      <c r="AM4" s="4">
        <f t="shared" si="4"/>
        <v>0</v>
      </c>
      <c r="AN4" s="4"/>
      <c r="AO4" s="4">
        <f t="shared" si="7"/>
        <v>0</v>
      </c>
      <c r="AP4" s="4">
        <f t="shared" si="8"/>
        <v>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35" customFormat="1">
      <c r="A5" s="23" t="s">
        <v>1389</v>
      </c>
      <c r="B5" s="24" t="s">
        <v>1390</v>
      </c>
      <c r="C5" s="25" t="s">
        <v>21</v>
      </c>
      <c r="D5" s="36" t="s">
        <v>22</v>
      </c>
      <c r="E5" s="36"/>
      <c r="F5" s="27" t="s">
        <v>2</v>
      </c>
      <c r="G5" s="27" t="s">
        <v>2</v>
      </c>
      <c r="H5" s="28" t="s">
        <v>23</v>
      </c>
      <c r="I5" s="28">
        <v>43138</v>
      </c>
      <c r="J5" s="29" t="s">
        <v>6</v>
      </c>
      <c r="K5" s="4" t="s">
        <v>24</v>
      </c>
      <c r="L5" s="30">
        <f t="shared" si="5"/>
        <v>395</v>
      </c>
      <c r="M5" s="31">
        <v>160</v>
      </c>
      <c r="N5" s="31">
        <v>235</v>
      </c>
      <c r="O5" s="32">
        <v>0</v>
      </c>
      <c r="P5" s="4" t="s">
        <v>10</v>
      </c>
      <c r="Q5" s="4" t="s">
        <v>10</v>
      </c>
      <c r="R5" s="4" t="s">
        <v>8</v>
      </c>
      <c r="S5" s="4" t="s">
        <v>10</v>
      </c>
      <c r="T5" s="4" t="s">
        <v>8</v>
      </c>
      <c r="U5" s="4" t="s">
        <v>10</v>
      </c>
      <c r="V5" s="4" t="s">
        <v>10</v>
      </c>
      <c r="W5" s="27"/>
      <c r="X5" s="33" t="s">
        <v>11</v>
      </c>
      <c r="Y5" s="4" t="s">
        <v>16</v>
      </c>
      <c r="Z5" s="4">
        <f t="shared" si="0"/>
        <v>160</v>
      </c>
      <c r="AA5" s="34"/>
      <c r="AB5" s="34"/>
      <c r="AC5" s="4"/>
      <c r="AD5" s="4">
        <f t="shared" si="1"/>
        <v>0</v>
      </c>
      <c r="AF5" s="4"/>
      <c r="AG5" s="4">
        <f t="shared" si="2"/>
        <v>0</v>
      </c>
      <c r="AH5" s="4"/>
      <c r="AI5" s="4">
        <f t="shared" si="3"/>
        <v>0</v>
      </c>
      <c r="AJ5" s="4"/>
      <c r="AK5" s="4"/>
      <c r="AL5" s="124">
        <f t="shared" si="6"/>
        <v>0</v>
      </c>
      <c r="AM5" s="4">
        <f t="shared" si="4"/>
        <v>0</v>
      </c>
      <c r="AN5" s="4"/>
      <c r="AO5" s="4">
        <f t="shared" si="7"/>
        <v>0</v>
      </c>
      <c r="AP5" s="4">
        <f t="shared" si="8"/>
        <v>0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s="35" customFormat="1">
      <c r="A6" s="23" t="s">
        <v>1389</v>
      </c>
      <c r="B6" s="24" t="s">
        <v>1390</v>
      </c>
      <c r="C6" s="25" t="s">
        <v>25</v>
      </c>
      <c r="D6" s="36" t="s">
        <v>26</v>
      </c>
      <c r="E6" s="36"/>
      <c r="F6" s="27" t="s">
        <v>2</v>
      </c>
      <c r="G6" s="27" t="s">
        <v>2</v>
      </c>
      <c r="H6" s="28" t="s">
        <v>27</v>
      </c>
      <c r="I6" s="28">
        <v>42516</v>
      </c>
      <c r="J6" s="29" t="s">
        <v>28</v>
      </c>
      <c r="K6" s="4" t="s">
        <v>7</v>
      </c>
      <c r="L6" s="30">
        <f t="shared" si="5"/>
        <v>100</v>
      </c>
      <c r="M6" s="31">
        <v>35</v>
      </c>
      <c r="N6" s="31">
        <v>65</v>
      </c>
      <c r="O6" s="32">
        <v>0</v>
      </c>
      <c r="P6" s="4" t="s">
        <v>10</v>
      </c>
      <c r="Q6" s="4" t="s">
        <v>10</v>
      </c>
      <c r="R6" s="4" t="s">
        <v>8</v>
      </c>
      <c r="S6" s="4" t="s">
        <v>10</v>
      </c>
      <c r="T6" s="4" t="s">
        <v>8</v>
      </c>
      <c r="U6" s="4" t="s">
        <v>10</v>
      </c>
      <c r="V6" s="4" t="s">
        <v>10</v>
      </c>
      <c r="W6" s="27"/>
      <c r="X6" s="33" t="s">
        <v>11</v>
      </c>
      <c r="Y6" s="4" t="s">
        <v>29</v>
      </c>
      <c r="Z6" s="4">
        <f t="shared" si="0"/>
        <v>0</v>
      </c>
      <c r="AA6" s="34"/>
      <c r="AB6" s="34"/>
      <c r="AC6" s="4"/>
      <c r="AD6" s="4">
        <f t="shared" si="1"/>
        <v>0</v>
      </c>
      <c r="AF6" s="4"/>
      <c r="AG6" s="4">
        <f t="shared" si="2"/>
        <v>0</v>
      </c>
      <c r="AH6" s="4"/>
      <c r="AI6" s="4">
        <f t="shared" si="3"/>
        <v>0</v>
      </c>
      <c r="AJ6" s="4"/>
      <c r="AK6" s="4"/>
      <c r="AL6" s="124">
        <f t="shared" si="6"/>
        <v>0</v>
      </c>
      <c r="AM6" s="4">
        <f t="shared" si="4"/>
        <v>0</v>
      </c>
      <c r="AN6" s="4"/>
      <c r="AO6" s="4">
        <f t="shared" si="7"/>
        <v>0</v>
      </c>
      <c r="AP6" s="4">
        <f t="shared" si="8"/>
        <v>0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s="35" customFormat="1">
      <c r="A7" s="23" t="s">
        <v>1389</v>
      </c>
      <c r="B7" s="24" t="s">
        <v>1390</v>
      </c>
      <c r="C7" s="25" t="s">
        <v>30</v>
      </c>
      <c r="D7" s="36" t="s">
        <v>31</v>
      </c>
      <c r="E7" s="36"/>
      <c r="F7" s="27" t="s">
        <v>2</v>
      </c>
      <c r="G7" s="27" t="s">
        <v>2</v>
      </c>
      <c r="H7" s="28" t="s">
        <v>32</v>
      </c>
      <c r="I7" s="28">
        <v>43622</v>
      </c>
      <c r="J7" s="29" t="s">
        <v>28</v>
      </c>
      <c r="K7" s="4" t="s">
        <v>24</v>
      </c>
      <c r="L7" s="30">
        <f t="shared" si="5"/>
        <v>30</v>
      </c>
      <c r="M7" s="31">
        <v>15</v>
      </c>
      <c r="N7" s="31">
        <v>15</v>
      </c>
      <c r="O7" s="32">
        <v>0</v>
      </c>
      <c r="P7" s="4" t="s">
        <v>10</v>
      </c>
      <c r="Q7" s="4" t="s">
        <v>10</v>
      </c>
      <c r="R7" s="4" t="s">
        <v>8</v>
      </c>
      <c r="S7" s="4" t="s">
        <v>10</v>
      </c>
      <c r="T7" s="4" t="s">
        <v>8</v>
      </c>
      <c r="U7" s="4" t="s">
        <v>10</v>
      </c>
      <c r="V7" s="4" t="s">
        <v>10</v>
      </c>
      <c r="W7" s="27"/>
      <c r="X7" s="33" t="s">
        <v>11</v>
      </c>
      <c r="Y7" s="4" t="s">
        <v>29</v>
      </c>
      <c r="Z7" s="4">
        <f t="shared" si="0"/>
        <v>0</v>
      </c>
      <c r="AA7" s="34"/>
      <c r="AB7" s="34"/>
      <c r="AC7" s="4"/>
      <c r="AD7" s="4">
        <f t="shared" si="1"/>
        <v>0</v>
      </c>
      <c r="AF7" s="4"/>
      <c r="AG7" s="4">
        <f t="shared" si="2"/>
        <v>0</v>
      </c>
      <c r="AH7" s="4"/>
      <c r="AI7" s="4">
        <f t="shared" si="3"/>
        <v>0</v>
      </c>
      <c r="AJ7" s="4"/>
      <c r="AK7" s="4"/>
      <c r="AL7" s="124">
        <f t="shared" si="6"/>
        <v>0</v>
      </c>
      <c r="AM7" s="4">
        <f t="shared" si="4"/>
        <v>0</v>
      </c>
      <c r="AN7" s="4"/>
      <c r="AO7" s="4">
        <f t="shared" si="7"/>
        <v>0</v>
      </c>
      <c r="AP7" s="4">
        <f t="shared" si="8"/>
        <v>0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s="35" customFormat="1">
      <c r="A8" s="23" t="s">
        <v>1389</v>
      </c>
      <c r="B8" s="24" t="s">
        <v>1390</v>
      </c>
      <c r="C8" s="25" t="s">
        <v>33</v>
      </c>
      <c r="D8" s="36" t="s">
        <v>34</v>
      </c>
      <c r="E8" s="36"/>
      <c r="F8" s="27" t="s">
        <v>2</v>
      </c>
      <c r="G8" s="27" t="s">
        <v>2</v>
      </c>
      <c r="H8" s="28" t="s">
        <v>35</v>
      </c>
      <c r="I8" s="28">
        <v>43620</v>
      </c>
      <c r="J8" s="29" t="s">
        <v>6</v>
      </c>
      <c r="K8" s="4" t="s">
        <v>7</v>
      </c>
      <c r="L8" s="30">
        <f t="shared" si="5"/>
        <v>30</v>
      </c>
      <c r="M8" s="31">
        <v>20</v>
      </c>
      <c r="N8" s="31">
        <v>10</v>
      </c>
      <c r="O8" s="32">
        <v>0</v>
      </c>
      <c r="P8" s="4" t="s">
        <v>10</v>
      </c>
      <c r="Q8" s="4" t="s">
        <v>10</v>
      </c>
      <c r="R8" s="4" t="s">
        <v>8</v>
      </c>
      <c r="S8" s="4" t="s">
        <v>10</v>
      </c>
      <c r="T8" s="4" t="s">
        <v>8</v>
      </c>
      <c r="U8" s="4" t="s">
        <v>10</v>
      </c>
      <c r="V8" s="4" t="s">
        <v>10</v>
      </c>
      <c r="W8" s="27"/>
      <c r="X8" s="33" t="s">
        <v>11</v>
      </c>
      <c r="Y8" s="4" t="s">
        <v>16</v>
      </c>
      <c r="Z8" s="4">
        <f t="shared" si="0"/>
        <v>20</v>
      </c>
      <c r="AA8" s="34"/>
      <c r="AB8" s="34"/>
      <c r="AC8" s="4"/>
      <c r="AD8" s="4">
        <f t="shared" si="1"/>
        <v>0</v>
      </c>
      <c r="AF8" s="4"/>
      <c r="AG8" s="4">
        <f t="shared" si="2"/>
        <v>0</v>
      </c>
      <c r="AH8" s="4"/>
      <c r="AI8" s="4">
        <f t="shared" si="3"/>
        <v>0</v>
      </c>
      <c r="AJ8" s="4"/>
      <c r="AK8" s="4"/>
      <c r="AL8" s="124">
        <f t="shared" si="6"/>
        <v>0</v>
      </c>
      <c r="AM8" s="4">
        <f t="shared" si="4"/>
        <v>0</v>
      </c>
      <c r="AN8" s="4"/>
      <c r="AO8" s="4">
        <f t="shared" si="7"/>
        <v>0</v>
      </c>
      <c r="AP8" s="4">
        <f t="shared" si="8"/>
        <v>0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s="35" customFormat="1">
      <c r="A9" s="23" t="s">
        <v>1389</v>
      </c>
      <c r="B9" s="24" t="s">
        <v>1390</v>
      </c>
      <c r="C9" s="25" t="s">
        <v>36</v>
      </c>
      <c r="D9" s="36" t="s">
        <v>37</v>
      </c>
      <c r="E9" s="36"/>
      <c r="F9" s="27" t="s">
        <v>2</v>
      </c>
      <c r="G9" s="27" t="s">
        <v>2</v>
      </c>
      <c r="H9" s="28" t="s">
        <v>23</v>
      </c>
      <c r="I9" s="28">
        <v>43570</v>
      </c>
      <c r="J9" s="29" t="s">
        <v>6</v>
      </c>
      <c r="K9" s="4" t="s">
        <v>24</v>
      </c>
      <c r="L9" s="30">
        <f t="shared" si="5"/>
        <v>90</v>
      </c>
      <c r="M9" s="31">
        <v>90</v>
      </c>
      <c r="N9" s="31">
        <v>0</v>
      </c>
      <c r="O9" s="32">
        <v>0</v>
      </c>
      <c r="P9" s="4" t="s">
        <v>10</v>
      </c>
      <c r="Q9" s="4" t="s">
        <v>10</v>
      </c>
      <c r="R9" s="4" t="s">
        <v>8</v>
      </c>
      <c r="S9" s="4" t="s">
        <v>10</v>
      </c>
      <c r="T9" s="4" t="s">
        <v>8</v>
      </c>
      <c r="U9" s="4" t="s">
        <v>10</v>
      </c>
      <c r="V9" s="4" t="s">
        <v>10</v>
      </c>
      <c r="W9" s="27"/>
      <c r="X9" s="33" t="s">
        <v>38</v>
      </c>
      <c r="Y9" s="4" t="s">
        <v>16</v>
      </c>
      <c r="Z9" s="4">
        <f t="shared" si="0"/>
        <v>90</v>
      </c>
      <c r="AA9" s="34"/>
      <c r="AB9" s="34"/>
      <c r="AC9" s="4"/>
      <c r="AD9" s="4">
        <f t="shared" si="1"/>
        <v>0</v>
      </c>
      <c r="AF9" s="4"/>
      <c r="AG9" s="4">
        <f t="shared" si="2"/>
        <v>0</v>
      </c>
      <c r="AH9" s="4"/>
      <c r="AI9" s="4">
        <f t="shared" si="3"/>
        <v>0</v>
      </c>
      <c r="AJ9" s="4"/>
      <c r="AK9" s="4"/>
      <c r="AL9" s="124">
        <f t="shared" si="6"/>
        <v>0</v>
      </c>
      <c r="AM9" s="4">
        <f t="shared" si="4"/>
        <v>0</v>
      </c>
      <c r="AN9" s="4"/>
      <c r="AO9" s="4">
        <f t="shared" si="7"/>
        <v>0</v>
      </c>
      <c r="AP9" s="4">
        <f t="shared" si="8"/>
        <v>0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s="35" customFormat="1">
      <c r="A10" s="23" t="s">
        <v>1389</v>
      </c>
      <c r="B10" s="24" t="s">
        <v>1390</v>
      </c>
      <c r="C10" s="25" t="s">
        <v>39</v>
      </c>
      <c r="D10" s="36" t="s">
        <v>40</v>
      </c>
      <c r="E10" s="36"/>
      <c r="F10" s="27" t="s">
        <v>2</v>
      </c>
      <c r="G10" s="27" t="s">
        <v>2</v>
      </c>
      <c r="H10" s="28" t="s">
        <v>41</v>
      </c>
      <c r="I10" s="28">
        <v>42535</v>
      </c>
      <c r="J10" s="29" t="s">
        <v>42</v>
      </c>
      <c r="K10" s="4" t="s">
        <v>7</v>
      </c>
      <c r="L10" s="30">
        <f t="shared" si="5"/>
        <v>17300</v>
      </c>
      <c r="M10" s="31">
        <v>20</v>
      </c>
      <c r="N10" s="31">
        <v>17280</v>
      </c>
      <c r="O10" s="32">
        <v>0</v>
      </c>
      <c r="P10" s="4" t="s">
        <v>10</v>
      </c>
      <c r="Q10" s="4" t="s">
        <v>10</v>
      </c>
      <c r="R10" s="4" t="s">
        <v>8</v>
      </c>
      <c r="S10" s="4" t="s">
        <v>10</v>
      </c>
      <c r="T10" s="4" t="s">
        <v>8</v>
      </c>
      <c r="U10" s="4" t="s">
        <v>10</v>
      </c>
      <c r="V10" s="4" t="s">
        <v>10</v>
      </c>
      <c r="W10" s="27"/>
      <c r="X10" s="33" t="s">
        <v>11</v>
      </c>
      <c r="Y10" s="4" t="s">
        <v>29</v>
      </c>
      <c r="Z10" s="4">
        <f t="shared" si="0"/>
        <v>0</v>
      </c>
      <c r="AA10" s="34"/>
      <c r="AB10" s="34"/>
      <c r="AC10" s="4"/>
      <c r="AD10" s="4">
        <f t="shared" si="1"/>
        <v>0</v>
      </c>
      <c r="AF10" s="4"/>
      <c r="AG10" s="4">
        <f t="shared" si="2"/>
        <v>0</v>
      </c>
      <c r="AH10" s="4"/>
      <c r="AI10" s="4">
        <f t="shared" si="3"/>
        <v>0</v>
      </c>
      <c r="AJ10" s="4"/>
      <c r="AK10" s="4"/>
      <c r="AL10" s="124">
        <f t="shared" si="6"/>
        <v>0</v>
      </c>
      <c r="AM10" s="4">
        <f t="shared" si="4"/>
        <v>0</v>
      </c>
      <c r="AN10" s="4"/>
      <c r="AO10" s="4">
        <f t="shared" si="7"/>
        <v>0</v>
      </c>
      <c r="AP10" s="4">
        <f t="shared" si="8"/>
        <v>0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65" s="35" customFormat="1">
      <c r="A11" s="23" t="s">
        <v>1389</v>
      </c>
      <c r="B11" s="24" t="s">
        <v>1390</v>
      </c>
      <c r="C11" s="25" t="s">
        <v>43</v>
      </c>
      <c r="D11" s="36" t="s">
        <v>44</v>
      </c>
      <c r="E11" s="36"/>
      <c r="F11" s="27" t="s">
        <v>2</v>
      </c>
      <c r="G11" s="27" t="s">
        <v>2</v>
      </c>
      <c r="H11" s="28" t="s">
        <v>27</v>
      </c>
      <c r="I11" s="28">
        <v>43620</v>
      </c>
      <c r="J11" s="29" t="s">
        <v>45</v>
      </c>
      <c r="K11" s="4" t="s">
        <v>24</v>
      </c>
      <c r="L11" s="30">
        <f t="shared" si="5"/>
        <v>365</v>
      </c>
      <c r="M11" s="31">
        <v>170</v>
      </c>
      <c r="N11" s="31">
        <v>195</v>
      </c>
      <c r="O11" s="32">
        <v>0</v>
      </c>
      <c r="P11" s="4" t="s">
        <v>10</v>
      </c>
      <c r="Q11" s="4" t="s">
        <v>10</v>
      </c>
      <c r="R11" s="4" t="s">
        <v>8</v>
      </c>
      <c r="S11" s="4" t="s">
        <v>10</v>
      </c>
      <c r="T11" s="4" t="s">
        <v>8</v>
      </c>
      <c r="U11" s="4" t="s">
        <v>8</v>
      </c>
      <c r="V11" s="4" t="s">
        <v>8</v>
      </c>
      <c r="W11" s="27"/>
      <c r="X11" s="33" t="s">
        <v>11</v>
      </c>
      <c r="Y11" s="4" t="s">
        <v>29</v>
      </c>
      <c r="Z11" s="4">
        <f t="shared" si="0"/>
        <v>0</v>
      </c>
      <c r="AA11" s="34"/>
      <c r="AB11" s="34"/>
      <c r="AC11" s="4"/>
      <c r="AD11" s="4">
        <f t="shared" si="1"/>
        <v>0</v>
      </c>
      <c r="AF11" s="4"/>
      <c r="AG11" s="4">
        <f t="shared" si="2"/>
        <v>0</v>
      </c>
      <c r="AH11" s="4"/>
      <c r="AI11" s="4">
        <f t="shared" si="3"/>
        <v>0</v>
      </c>
      <c r="AJ11" s="4"/>
      <c r="AK11" s="4"/>
      <c r="AL11" s="124">
        <f t="shared" si="6"/>
        <v>0</v>
      </c>
      <c r="AM11" s="4">
        <f t="shared" si="4"/>
        <v>0</v>
      </c>
      <c r="AN11" s="4"/>
      <c r="AO11" s="4">
        <f t="shared" si="7"/>
        <v>0</v>
      </c>
      <c r="AP11" s="4">
        <f t="shared" si="8"/>
        <v>0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s="35" customFormat="1">
      <c r="A12" s="23" t="s">
        <v>1389</v>
      </c>
      <c r="B12" s="24" t="s">
        <v>1390</v>
      </c>
      <c r="C12" s="25" t="s">
        <v>46</v>
      </c>
      <c r="D12" s="36" t="s">
        <v>47</v>
      </c>
      <c r="E12" s="36"/>
      <c r="F12" s="27" t="s">
        <v>2</v>
      </c>
      <c r="G12" s="27" t="s">
        <v>2</v>
      </c>
      <c r="H12" s="28" t="s">
        <v>48</v>
      </c>
      <c r="I12" s="28">
        <v>43132</v>
      </c>
      <c r="J12" s="29" t="s">
        <v>28</v>
      </c>
      <c r="K12" s="4" t="s">
        <v>24</v>
      </c>
      <c r="L12" s="30">
        <f t="shared" si="5"/>
        <v>245</v>
      </c>
      <c r="M12" s="31">
        <v>120</v>
      </c>
      <c r="N12" s="37">
        <v>125</v>
      </c>
      <c r="O12" s="32">
        <v>0</v>
      </c>
      <c r="P12" s="4" t="s">
        <v>10</v>
      </c>
      <c r="Q12" s="4" t="s">
        <v>10</v>
      </c>
      <c r="R12" s="4" t="s">
        <v>8</v>
      </c>
      <c r="S12" s="4" t="s">
        <v>10</v>
      </c>
      <c r="T12" s="4" t="s">
        <v>8</v>
      </c>
      <c r="U12" s="4" t="s">
        <v>10</v>
      </c>
      <c r="V12" s="4" t="s">
        <v>10</v>
      </c>
      <c r="W12" s="27"/>
      <c r="X12" s="33" t="s">
        <v>11</v>
      </c>
      <c r="Y12" s="4"/>
      <c r="Z12" s="4">
        <f t="shared" si="0"/>
        <v>0</v>
      </c>
      <c r="AA12" s="34"/>
      <c r="AB12" s="34"/>
      <c r="AC12" s="4"/>
      <c r="AD12" s="4">
        <f t="shared" si="1"/>
        <v>0</v>
      </c>
      <c r="AF12" s="4"/>
      <c r="AG12" s="4">
        <f t="shared" si="2"/>
        <v>0</v>
      </c>
      <c r="AH12" s="4"/>
      <c r="AI12" s="4">
        <f t="shared" si="3"/>
        <v>0</v>
      </c>
      <c r="AJ12" s="4"/>
      <c r="AK12" s="4"/>
      <c r="AL12" s="124">
        <f t="shared" si="6"/>
        <v>0</v>
      </c>
      <c r="AM12" s="4">
        <f t="shared" si="4"/>
        <v>0</v>
      </c>
      <c r="AN12" s="4"/>
      <c r="AO12" s="4">
        <f t="shared" si="7"/>
        <v>0</v>
      </c>
      <c r="AP12" s="4">
        <f t="shared" si="8"/>
        <v>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s="35" customFormat="1">
      <c r="A13" s="23" t="s">
        <v>1389</v>
      </c>
      <c r="B13" s="24" t="s">
        <v>1390</v>
      </c>
      <c r="C13" s="25" t="s">
        <v>49</v>
      </c>
      <c r="D13" s="36" t="s">
        <v>50</v>
      </c>
      <c r="E13" s="36"/>
      <c r="F13" s="27" t="s">
        <v>2</v>
      </c>
      <c r="G13" s="27" t="s">
        <v>2</v>
      </c>
      <c r="H13" s="28" t="s">
        <v>51</v>
      </c>
      <c r="I13" s="28">
        <v>42423</v>
      </c>
      <c r="J13" s="29" t="s">
        <v>28</v>
      </c>
      <c r="K13" s="4" t="s">
        <v>24</v>
      </c>
      <c r="L13" s="30">
        <f t="shared" si="5"/>
        <v>55</v>
      </c>
      <c r="M13" s="31">
        <v>20</v>
      </c>
      <c r="N13" s="37">
        <v>35</v>
      </c>
      <c r="O13" s="32">
        <v>0</v>
      </c>
      <c r="P13" s="4" t="s">
        <v>10</v>
      </c>
      <c r="Q13" s="4" t="s">
        <v>10</v>
      </c>
      <c r="R13" s="4" t="s">
        <v>8</v>
      </c>
      <c r="S13" s="4" t="s">
        <v>10</v>
      </c>
      <c r="T13" s="4" t="s">
        <v>8</v>
      </c>
      <c r="U13" s="4" t="s">
        <v>8</v>
      </c>
      <c r="V13" s="4" t="s">
        <v>10</v>
      </c>
      <c r="W13" s="27"/>
      <c r="X13" s="33" t="s">
        <v>38</v>
      </c>
      <c r="Y13" s="4"/>
      <c r="Z13" s="4">
        <f t="shared" si="0"/>
        <v>0</v>
      </c>
      <c r="AA13" s="34"/>
      <c r="AB13" s="34"/>
      <c r="AC13" s="4"/>
      <c r="AD13" s="4">
        <f t="shared" si="1"/>
        <v>0</v>
      </c>
      <c r="AF13" s="4"/>
      <c r="AG13" s="4">
        <f t="shared" si="2"/>
        <v>0</v>
      </c>
      <c r="AH13" s="4"/>
      <c r="AI13" s="4">
        <f t="shared" si="3"/>
        <v>0</v>
      </c>
      <c r="AJ13" s="4"/>
      <c r="AK13" s="4"/>
      <c r="AL13" s="124">
        <f t="shared" si="6"/>
        <v>0</v>
      </c>
      <c r="AM13" s="4">
        <f t="shared" si="4"/>
        <v>0</v>
      </c>
      <c r="AN13" s="4"/>
      <c r="AO13" s="4">
        <f t="shared" si="7"/>
        <v>0</v>
      </c>
      <c r="AP13" s="4">
        <f t="shared" si="8"/>
        <v>0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s="35" customFormat="1">
      <c r="A14" s="23" t="s">
        <v>1389</v>
      </c>
      <c r="B14" s="24" t="s">
        <v>1390</v>
      </c>
      <c r="C14" s="25" t="s">
        <v>52</v>
      </c>
      <c r="D14" s="36" t="s">
        <v>53</v>
      </c>
      <c r="E14" s="36"/>
      <c r="F14" s="27" t="s">
        <v>2</v>
      </c>
      <c r="G14" s="27" t="s">
        <v>2</v>
      </c>
      <c r="H14" s="28" t="s">
        <v>51</v>
      </c>
      <c r="I14" s="28">
        <v>42451</v>
      </c>
      <c r="J14" s="29" t="s">
        <v>6</v>
      </c>
      <c r="K14" s="4" t="s">
        <v>24</v>
      </c>
      <c r="L14" s="30">
        <f t="shared" si="5"/>
        <v>60</v>
      </c>
      <c r="M14" s="31">
        <v>20</v>
      </c>
      <c r="N14" s="37">
        <v>40</v>
      </c>
      <c r="O14" s="32">
        <v>0</v>
      </c>
      <c r="P14" s="4" t="s">
        <v>10</v>
      </c>
      <c r="Q14" s="4" t="s">
        <v>10</v>
      </c>
      <c r="R14" s="4" t="s">
        <v>8</v>
      </c>
      <c r="S14" s="4" t="s">
        <v>10</v>
      </c>
      <c r="T14" s="4" t="s">
        <v>8</v>
      </c>
      <c r="U14" s="4" t="s">
        <v>8</v>
      </c>
      <c r="V14" s="4" t="s">
        <v>10</v>
      </c>
      <c r="W14" s="27"/>
      <c r="X14" s="33" t="s">
        <v>38</v>
      </c>
      <c r="Y14" s="4"/>
      <c r="Z14" s="4">
        <f t="shared" si="0"/>
        <v>0</v>
      </c>
      <c r="AA14" s="34"/>
      <c r="AB14" s="34"/>
      <c r="AC14" s="4"/>
      <c r="AD14" s="4">
        <f t="shared" si="1"/>
        <v>0</v>
      </c>
      <c r="AF14" s="4"/>
      <c r="AG14" s="4">
        <f t="shared" si="2"/>
        <v>0</v>
      </c>
      <c r="AH14" s="4"/>
      <c r="AI14" s="4">
        <f t="shared" si="3"/>
        <v>0</v>
      </c>
      <c r="AJ14" s="4"/>
      <c r="AK14" s="4"/>
      <c r="AL14" s="124">
        <f t="shared" si="6"/>
        <v>0</v>
      </c>
      <c r="AM14" s="4">
        <f t="shared" si="4"/>
        <v>0</v>
      </c>
      <c r="AN14" s="4"/>
      <c r="AO14" s="4">
        <f t="shared" si="7"/>
        <v>0</v>
      </c>
      <c r="AP14" s="4">
        <f t="shared" si="8"/>
        <v>0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s="35" customFormat="1">
      <c r="A15" s="23" t="s">
        <v>1389</v>
      </c>
      <c r="B15" s="24" t="s">
        <v>1390</v>
      </c>
      <c r="C15" s="25" t="s">
        <v>54</v>
      </c>
      <c r="D15" s="36" t="s">
        <v>55</v>
      </c>
      <c r="E15" s="36"/>
      <c r="F15" s="27" t="s">
        <v>2</v>
      </c>
      <c r="G15" s="27" t="s">
        <v>2</v>
      </c>
      <c r="H15" s="28" t="s">
        <v>56</v>
      </c>
      <c r="I15" s="28">
        <v>42468</v>
      </c>
      <c r="J15" s="29" t="s">
        <v>6</v>
      </c>
      <c r="K15" s="4" t="s">
        <v>24</v>
      </c>
      <c r="L15" s="30">
        <f t="shared" si="5"/>
        <v>83</v>
      </c>
      <c r="M15" s="31">
        <v>53</v>
      </c>
      <c r="N15" s="37">
        <v>30</v>
      </c>
      <c r="O15" s="32">
        <v>0</v>
      </c>
      <c r="P15" s="4" t="s">
        <v>10</v>
      </c>
      <c r="Q15" s="4" t="s">
        <v>10</v>
      </c>
      <c r="R15" s="4" t="s">
        <v>8</v>
      </c>
      <c r="S15" s="4" t="s">
        <v>10</v>
      </c>
      <c r="T15" s="4" t="s">
        <v>8</v>
      </c>
      <c r="U15" s="4" t="s">
        <v>8</v>
      </c>
      <c r="V15" s="4" t="s">
        <v>10</v>
      </c>
      <c r="W15" s="27"/>
      <c r="X15" s="33" t="s">
        <v>38</v>
      </c>
      <c r="Y15" s="4"/>
      <c r="Z15" s="4">
        <f t="shared" si="0"/>
        <v>0</v>
      </c>
      <c r="AA15" s="34"/>
      <c r="AB15" s="34"/>
      <c r="AC15" s="4"/>
      <c r="AD15" s="4">
        <f t="shared" si="1"/>
        <v>0</v>
      </c>
      <c r="AF15" s="4"/>
      <c r="AG15" s="4">
        <f t="shared" si="2"/>
        <v>0</v>
      </c>
      <c r="AH15" s="4"/>
      <c r="AI15" s="4">
        <f t="shared" si="3"/>
        <v>0</v>
      </c>
      <c r="AJ15" s="4"/>
      <c r="AK15" s="4"/>
      <c r="AL15" s="124">
        <f t="shared" si="6"/>
        <v>0</v>
      </c>
      <c r="AM15" s="4">
        <f t="shared" si="4"/>
        <v>0</v>
      </c>
      <c r="AN15" s="4"/>
      <c r="AO15" s="4">
        <f t="shared" si="7"/>
        <v>0</v>
      </c>
      <c r="AP15" s="4">
        <f t="shared" si="8"/>
        <v>0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s="35" customFormat="1">
      <c r="A16" s="23" t="s">
        <v>1389</v>
      </c>
      <c r="B16" s="24" t="s">
        <v>1390</v>
      </c>
      <c r="C16" s="25" t="s">
        <v>57</v>
      </c>
      <c r="D16" s="36" t="s">
        <v>58</v>
      </c>
      <c r="E16" s="36"/>
      <c r="F16" s="27" t="s">
        <v>2</v>
      </c>
      <c r="G16" s="27" t="s">
        <v>2</v>
      </c>
      <c r="H16" s="28" t="s">
        <v>59</v>
      </c>
      <c r="I16" s="28">
        <v>42578</v>
      </c>
      <c r="J16" s="29" t="s">
        <v>6</v>
      </c>
      <c r="K16" s="4" t="s">
        <v>24</v>
      </c>
      <c r="L16" s="30">
        <f t="shared" si="5"/>
        <v>270</v>
      </c>
      <c r="M16" s="31">
        <v>60</v>
      </c>
      <c r="N16" s="37">
        <v>210</v>
      </c>
      <c r="O16" s="32">
        <v>0</v>
      </c>
      <c r="P16" s="4" t="s">
        <v>10</v>
      </c>
      <c r="Q16" s="4" t="s">
        <v>10</v>
      </c>
      <c r="R16" s="4" t="s">
        <v>8</v>
      </c>
      <c r="S16" s="4" t="s">
        <v>10</v>
      </c>
      <c r="T16" s="4" t="s">
        <v>8</v>
      </c>
      <c r="U16" s="4" t="s">
        <v>8</v>
      </c>
      <c r="V16" s="4" t="s">
        <v>10</v>
      </c>
      <c r="W16" s="27"/>
      <c r="X16" s="33" t="s">
        <v>38</v>
      </c>
      <c r="Y16" s="38"/>
      <c r="Z16" s="4">
        <f t="shared" si="0"/>
        <v>0</v>
      </c>
      <c r="AA16" s="29"/>
      <c r="AB16" s="29"/>
      <c r="AC16" s="38"/>
      <c r="AD16" s="38">
        <f t="shared" si="1"/>
        <v>0</v>
      </c>
      <c r="AF16" s="38"/>
      <c r="AG16" s="4">
        <f t="shared" si="2"/>
        <v>0</v>
      </c>
      <c r="AH16" s="38"/>
      <c r="AI16" s="4">
        <f t="shared" si="3"/>
        <v>0</v>
      </c>
      <c r="AJ16" s="4"/>
      <c r="AK16" s="38"/>
      <c r="AL16" s="125">
        <f t="shared" si="6"/>
        <v>0</v>
      </c>
      <c r="AM16" s="4">
        <f t="shared" si="4"/>
        <v>0</v>
      </c>
      <c r="AN16" s="38"/>
      <c r="AO16" s="4">
        <f t="shared" si="7"/>
        <v>0</v>
      </c>
      <c r="AP16" s="4">
        <f t="shared" si="8"/>
        <v>0</v>
      </c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4"/>
      <c r="BL16" s="4"/>
      <c r="BM16" s="4"/>
    </row>
    <row r="17" spans="1:65" s="35" customFormat="1">
      <c r="A17" s="23" t="s">
        <v>1389</v>
      </c>
      <c r="B17" s="24" t="s">
        <v>1390</v>
      </c>
      <c r="C17" s="39" t="s">
        <v>60</v>
      </c>
      <c r="D17" s="36" t="s">
        <v>61</v>
      </c>
      <c r="E17" s="36"/>
      <c r="F17" s="27" t="s">
        <v>2</v>
      </c>
      <c r="G17" s="27" t="s">
        <v>2</v>
      </c>
      <c r="H17" s="28" t="s">
        <v>27</v>
      </c>
      <c r="I17" s="28">
        <v>43108</v>
      </c>
      <c r="J17" s="29" t="s">
        <v>6</v>
      </c>
      <c r="K17" s="4" t="s">
        <v>24</v>
      </c>
      <c r="L17" s="30">
        <f t="shared" si="5"/>
        <v>760</v>
      </c>
      <c r="M17" s="31">
        <v>380</v>
      </c>
      <c r="N17" s="31">
        <v>380</v>
      </c>
      <c r="O17" s="32">
        <v>0</v>
      </c>
      <c r="P17" s="4" t="s">
        <v>10</v>
      </c>
      <c r="Q17" s="4" t="s">
        <v>10</v>
      </c>
      <c r="R17" s="4" t="s">
        <v>8</v>
      </c>
      <c r="S17" s="4" t="s">
        <v>10</v>
      </c>
      <c r="T17" s="4" t="s">
        <v>8</v>
      </c>
      <c r="U17" s="4" t="s">
        <v>10</v>
      </c>
      <c r="V17" s="4" t="s">
        <v>10</v>
      </c>
      <c r="W17" s="27"/>
      <c r="X17" s="33" t="s">
        <v>38</v>
      </c>
      <c r="Y17" s="38"/>
      <c r="Z17" s="4">
        <f t="shared" si="0"/>
        <v>0</v>
      </c>
      <c r="AA17" s="29"/>
      <c r="AB17" s="29"/>
      <c r="AC17" s="38"/>
      <c r="AD17" s="38">
        <f t="shared" si="1"/>
        <v>0</v>
      </c>
      <c r="AF17" s="38"/>
      <c r="AG17" s="4">
        <f t="shared" si="2"/>
        <v>0</v>
      </c>
      <c r="AH17" s="38"/>
      <c r="AI17" s="4">
        <f t="shared" si="3"/>
        <v>0</v>
      </c>
      <c r="AJ17" s="4"/>
      <c r="AK17" s="38"/>
      <c r="AL17" s="125">
        <f t="shared" si="6"/>
        <v>0</v>
      </c>
      <c r="AM17" s="4">
        <f t="shared" si="4"/>
        <v>0</v>
      </c>
      <c r="AN17" s="38"/>
      <c r="AO17" s="4">
        <f t="shared" si="7"/>
        <v>0</v>
      </c>
      <c r="AP17" s="4">
        <f t="shared" si="8"/>
        <v>0</v>
      </c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4"/>
      <c r="BL17" s="4"/>
      <c r="BM17" s="4"/>
    </row>
    <row r="18" spans="1:65" s="35" customFormat="1">
      <c r="A18" s="23" t="s">
        <v>1389</v>
      </c>
      <c r="B18" s="24" t="s">
        <v>1390</v>
      </c>
      <c r="C18" s="25" t="s">
        <v>62</v>
      </c>
      <c r="D18" s="36" t="s">
        <v>63</v>
      </c>
      <c r="E18" s="36"/>
      <c r="F18" s="27" t="s">
        <v>2</v>
      </c>
      <c r="G18" s="27" t="s">
        <v>2</v>
      </c>
      <c r="H18" s="28" t="s">
        <v>56</v>
      </c>
      <c r="I18" s="28">
        <v>43033</v>
      </c>
      <c r="J18" s="29" t="s">
        <v>6</v>
      </c>
      <c r="K18" s="4" t="s">
        <v>24</v>
      </c>
      <c r="L18" s="30">
        <f t="shared" si="5"/>
        <v>3408</v>
      </c>
      <c r="M18" s="30">
        <v>443</v>
      </c>
      <c r="N18" s="31">
        <v>2965</v>
      </c>
      <c r="O18" s="32">
        <v>0</v>
      </c>
      <c r="P18" s="4" t="s">
        <v>10</v>
      </c>
      <c r="Q18" s="4" t="s">
        <v>10</v>
      </c>
      <c r="R18" s="4" t="s">
        <v>8</v>
      </c>
      <c r="S18" s="4" t="s">
        <v>10</v>
      </c>
      <c r="T18" s="4" t="s">
        <v>8</v>
      </c>
      <c r="U18" s="4" t="s">
        <v>10</v>
      </c>
      <c r="V18" s="4" t="s">
        <v>10</v>
      </c>
      <c r="W18" s="27"/>
      <c r="X18" s="33" t="s">
        <v>38</v>
      </c>
      <c r="Y18" s="38"/>
      <c r="Z18" s="4">
        <f t="shared" si="0"/>
        <v>0</v>
      </c>
      <c r="AA18" s="29"/>
      <c r="AB18" s="29"/>
      <c r="AC18" s="38"/>
      <c r="AD18" s="38">
        <f t="shared" si="1"/>
        <v>0</v>
      </c>
      <c r="AF18" s="38"/>
      <c r="AG18" s="4">
        <f t="shared" si="2"/>
        <v>0</v>
      </c>
      <c r="AH18" s="38"/>
      <c r="AI18" s="4">
        <f t="shared" si="3"/>
        <v>0</v>
      </c>
      <c r="AJ18" s="4"/>
      <c r="AK18" s="38"/>
      <c r="AL18" s="125">
        <f t="shared" si="6"/>
        <v>0</v>
      </c>
      <c r="AM18" s="4">
        <f t="shared" si="4"/>
        <v>0</v>
      </c>
      <c r="AN18" s="38"/>
      <c r="AO18" s="4">
        <f t="shared" si="7"/>
        <v>0</v>
      </c>
      <c r="AP18" s="4">
        <f t="shared" si="8"/>
        <v>0</v>
      </c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4"/>
      <c r="BL18" s="4"/>
      <c r="BM18" s="4"/>
    </row>
    <row r="19" spans="1:65" s="35" customFormat="1">
      <c r="A19" s="23" t="s">
        <v>1389</v>
      </c>
      <c r="B19" s="24" t="s">
        <v>1390</v>
      </c>
      <c r="C19" s="25" t="s">
        <v>64</v>
      </c>
      <c r="D19" s="36" t="s">
        <v>65</v>
      </c>
      <c r="E19" s="36"/>
      <c r="F19" s="27" t="s">
        <v>2</v>
      </c>
      <c r="G19" s="27" t="s">
        <v>2</v>
      </c>
      <c r="H19" s="28" t="s">
        <v>51</v>
      </c>
      <c r="I19" s="28">
        <v>43257</v>
      </c>
      <c r="J19" s="29" t="s">
        <v>6</v>
      </c>
      <c r="K19" s="4" t="s">
        <v>24</v>
      </c>
      <c r="L19" s="30">
        <f t="shared" si="5"/>
        <v>1140</v>
      </c>
      <c r="M19" s="30">
        <v>570</v>
      </c>
      <c r="N19" s="31">
        <v>570</v>
      </c>
      <c r="O19" s="32">
        <v>0</v>
      </c>
      <c r="P19" s="4" t="s">
        <v>10</v>
      </c>
      <c r="Q19" s="4" t="s">
        <v>10</v>
      </c>
      <c r="R19" s="4" t="s">
        <v>8</v>
      </c>
      <c r="S19" s="4" t="s">
        <v>10</v>
      </c>
      <c r="T19" s="4" t="s">
        <v>8</v>
      </c>
      <c r="U19" s="4" t="s">
        <v>8</v>
      </c>
      <c r="V19" s="4" t="s">
        <v>10</v>
      </c>
      <c r="W19" s="27"/>
      <c r="X19" s="33" t="s">
        <v>38</v>
      </c>
      <c r="Y19" s="38"/>
      <c r="Z19" s="4">
        <f t="shared" si="0"/>
        <v>0</v>
      </c>
      <c r="AA19" s="29"/>
      <c r="AB19" s="29"/>
      <c r="AC19" s="38"/>
      <c r="AD19" s="38">
        <f t="shared" si="1"/>
        <v>0</v>
      </c>
      <c r="AF19" s="38"/>
      <c r="AG19" s="4">
        <f t="shared" si="2"/>
        <v>0</v>
      </c>
      <c r="AH19" s="38"/>
      <c r="AI19" s="4">
        <f t="shared" si="3"/>
        <v>0</v>
      </c>
      <c r="AJ19" s="4"/>
      <c r="AK19" s="38"/>
      <c r="AL19" s="125">
        <f t="shared" si="6"/>
        <v>0</v>
      </c>
      <c r="AM19" s="4">
        <f t="shared" si="4"/>
        <v>0</v>
      </c>
      <c r="AN19" s="38"/>
      <c r="AO19" s="4">
        <f t="shared" si="7"/>
        <v>0</v>
      </c>
      <c r="AP19" s="4">
        <f t="shared" si="8"/>
        <v>0</v>
      </c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4"/>
      <c r="BL19" s="4"/>
      <c r="BM19" s="4"/>
    </row>
    <row r="20" spans="1:65" s="35" customFormat="1">
      <c r="A20" s="23" t="s">
        <v>1389</v>
      </c>
      <c r="B20" s="24" t="s">
        <v>1390</v>
      </c>
      <c r="C20" s="25" t="s">
        <v>66</v>
      </c>
      <c r="D20" s="36" t="s">
        <v>67</v>
      </c>
      <c r="E20" s="36"/>
      <c r="F20" s="27" t="s">
        <v>2</v>
      </c>
      <c r="G20" s="27" t="s">
        <v>2</v>
      </c>
      <c r="H20" s="28" t="s">
        <v>51</v>
      </c>
      <c r="I20" s="28">
        <v>43654</v>
      </c>
      <c r="J20" s="29" t="s">
        <v>6</v>
      </c>
      <c r="K20" s="4" t="s">
        <v>24</v>
      </c>
      <c r="L20" s="30">
        <f t="shared" si="5"/>
        <v>30</v>
      </c>
      <c r="M20" s="30">
        <v>30</v>
      </c>
      <c r="N20" s="31">
        <v>0</v>
      </c>
      <c r="O20" s="32">
        <v>0</v>
      </c>
      <c r="P20" s="4" t="s">
        <v>10</v>
      </c>
      <c r="Q20" s="4" t="s">
        <v>10</v>
      </c>
      <c r="R20" s="4" t="s">
        <v>8</v>
      </c>
      <c r="S20" s="4" t="s">
        <v>10</v>
      </c>
      <c r="T20" s="4" t="s">
        <v>8</v>
      </c>
      <c r="U20" s="4" t="s">
        <v>8</v>
      </c>
      <c r="V20" s="4" t="s">
        <v>10</v>
      </c>
      <c r="W20" s="27"/>
      <c r="X20" s="28" t="s">
        <v>68</v>
      </c>
      <c r="Y20" s="38"/>
      <c r="Z20" s="4">
        <f t="shared" si="0"/>
        <v>0</v>
      </c>
      <c r="AA20" s="29"/>
      <c r="AB20" s="29"/>
      <c r="AC20" s="38"/>
      <c r="AD20" s="38">
        <f t="shared" si="1"/>
        <v>0</v>
      </c>
      <c r="AF20" s="38"/>
      <c r="AG20" s="4">
        <f t="shared" si="2"/>
        <v>0</v>
      </c>
      <c r="AH20" s="38"/>
      <c r="AI20" s="4">
        <f t="shared" si="3"/>
        <v>0</v>
      </c>
      <c r="AJ20" s="4"/>
      <c r="AK20" s="38"/>
      <c r="AL20" s="125">
        <f t="shared" si="6"/>
        <v>0</v>
      </c>
      <c r="AM20" s="4">
        <f t="shared" si="4"/>
        <v>0</v>
      </c>
      <c r="AN20" s="38"/>
      <c r="AO20" s="4">
        <f t="shared" si="7"/>
        <v>0</v>
      </c>
      <c r="AP20" s="4">
        <f t="shared" si="8"/>
        <v>0</v>
      </c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4"/>
      <c r="BL20" s="4"/>
      <c r="BM20" s="4"/>
    </row>
    <row r="21" spans="1:65" s="35" customFormat="1">
      <c r="A21" s="23" t="s">
        <v>1389</v>
      </c>
      <c r="B21" s="24" t="s">
        <v>1390</v>
      </c>
      <c r="C21" s="25" t="s">
        <v>69</v>
      </c>
      <c r="D21" s="36" t="s">
        <v>70</v>
      </c>
      <c r="E21" s="36"/>
      <c r="F21" s="27" t="s">
        <v>2</v>
      </c>
      <c r="G21" s="27" t="s">
        <v>2</v>
      </c>
      <c r="H21" s="28" t="s">
        <v>51</v>
      </c>
      <c r="I21" s="28">
        <v>43690</v>
      </c>
      <c r="J21" s="29" t="s">
        <v>6</v>
      </c>
      <c r="K21" s="29"/>
      <c r="L21" s="30">
        <f t="shared" si="5"/>
        <v>180</v>
      </c>
      <c r="M21" s="30">
        <v>100</v>
      </c>
      <c r="N21" s="31">
        <v>80</v>
      </c>
      <c r="O21" s="32">
        <v>0</v>
      </c>
      <c r="P21" s="40"/>
      <c r="Q21" s="40"/>
      <c r="R21" s="40"/>
      <c r="S21" s="40"/>
      <c r="T21" s="40"/>
      <c r="U21" s="4" t="s">
        <v>8</v>
      </c>
      <c r="V21" s="40" t="s">
        <v>10</v>
      </c>
      <c r="W21" s="27"/>
      <c r="X21" s="28"/>
      <c r="Y21" s="38"/>
      <c r="Z21" s="4">
        <f t="shared" si="0"/>
        <v>0</v>
      </c>
      <c r="AA21" s="29"/>
      <c r="AB21" s="29"/>
      <c r="AC21" s="38"/>
      <c r="AD21" s="38">
        <f t="shared" si="1"/>
        <v>0</v>
      </c>
      <c r="AF21" s="38"/>
      <c r="AG21" s="4">
        <f t="shared" si="2"/>
        <v>0</v>
      </c>
      <c r="AH21" s="38"/>
      <c r="AI21" s="4">
        <f t="shared" si="3"/>
        <v>0</v>
      </c>
      <c r="AJ21" s="4"/>
      <c r="AK21" s="38"/>
      <c r="AL21" s="125">
        <f t="shared" si="6"/>
        <v>0</v>
      </c>
      <c r="AM21" s="4">
        <f t="shared" si="4"/>
        <v>0</v>
      </c>
      <c r="AN21" s="38"/>
      <c r="AO21" s="4">
        <f t="shared" si="7"/>
        <v>0</v>
      </c>
      <c r="AP21" s="4">
        <f t="shared" si="8"/>
        <v>0</v>
      </c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4"/>
      <c r="BL21" s="4"/>
      <c r="BM21" s="4"/>
    </row>
    <row r="22" spans="1:65" s="35" customFormat="1">
      <c r="A22" s="23" t="s">
        <v>1389</v>
      </c>
      <c r="B22" s="24" t="s">
        <v>1390</v>
      </c>
      <c r="C22" s="25" t="s">
        <v>71</v>
      </c>
      <c r="D22" s="36" t="s">
        <v>72</v>
      </c>
      <c r="E22" s="36"/>
      <c r="F22" s="27" t="s">
        <v>2</v>
      </c>
      <c r="G22" s="27" t="s">
        <v>2</v>
      </c>
      <c r="H22" s="28" t="s">
        <v>73</v>
      </c>
      <c r="I22" s="28">
        <v>43238</v>
      </c>
      <c r="J22" s="29" t="s">
        <v>6</v>
      </c>
      <c r="K22" s="4" t="s">
        <v>7</v>
      </c>
      <c r="L22" s="30">
        <f t="shared" si="5"/>
        <v>826</v>
      </c>
      <c r="M22" s="31">
        <v>413</v>
      </c>
      <c r="N22" s="31">
        <v>413</v>
      </c>
      <c r="O22" s="32">
        <v>0</v>
      </c>
      <c r="P22" s="4" t="s">
        <v>10</v>
      </c>
      <c r="Q22" s="4" t="s">
        <v>10</v>
      </c>
      <c r="R22" s="4" t="s">
        <v>8</v>
      </c>
      <c r="S22" s="4" t="s">
        <v>10</v>
      </c>
      <c r="T22" s="4" t="s">
        <v>8</v>
      </c>
      <c r="U22" s="4" t="s">
        <v>10</v>
      </c>
      <c r="V22" s="4" t="s">
        <v>10</v>
      </c>
      <c r="W22" s="27"/>
      <c r="X22" s="33" t="s">
        <v>11</v>
      </c>
      <c r="Y22" s="4"/>
      <c r="Z22" s="4">
        <f t="shared" si="0"/>
        <v>0</v>
      </c>
      <c r="AA22" s="34"/>
      <c r="AB22" s="34"/>
      <c r="AC22" s="4"/>
      <c r="AD22" s="4">
        <f t="shared" si="1"/>
        <v>0</v>
      </c>
      <c r="AF22" s="4"/>
      <c r="AG22" s="4">
        <f t="shared" si="2"/>
        <v>0</v>
      </c>
      <c r="AH22" s="4"/>
      <c r="AI22" s="4">
        <f t="shared" si="3"/>
        <v>0</v>
      </c>
      <c r="AJ22" s="4"/>
      <c r="AK22" s="4"/>
      <c r="AL22" s="124">
        <f t="shared" si="6"/>
        <v>0</v>
      </c>
      <c r="AM22" s="4">
        <f t="shared" si="4"/>
        <v>0</v>
      </c>
      <c r="AN22" s="4"/>
      <c r="AO22" s="4">
        <f t="shared" si="7"/>
        <v>0</v>
      </c>
      <c r="AP22" s="4">
        <f t="shared" si="8"/>
        <v>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s="35" customFormat="1">
      <c r="A23" s="23" t="s">
        <v>1389</v>
      </c>
      <c r="B23" s="24" t="s">
        <v>1390</v>
      </c>
      <c r="C23" s="25" t="s">
        <v>74</v>
      </c>
      <c r="D23" s="36" t="s">
        <v>75</v>
      </c>
      <c r="E23" s="36"/>
      <c r="F23" s="27" t="s">
        <v>2</v>
      </c>
      <c r="G23" s="27" t="s">
        <v>2</v>
      </c>
      <c r="H23" s="36" t="s">
        <v>76</v>
      </c>
      <c r="I23" s="28">
        <v>43077</v>
      </c>
      <c r="J23" s="34" t="s">
        <v>6</v>
      </c>
      <c r="K23" s="4" t="s">
        <v>7</v>
      </c>
      <c r="L23" s="30">
        <f t="shared" si="5"/>
        <v>985</v>
      </c>
      <c r="M23" s="31">
        <v>470</v>
      </c>
      <c r="N23" s="31">
        <v>515</v>
      </c>
      <c r="O23" s="32">
        <v>0</v>
      </c>
      <c r="P23" s="4" t="s">
        <v>10</v>
      </c>
      <c r="Q23" s="4" t="s">
        <v>10</v>
      </c>
      <c r="R23" s="4" t="s">
        <v>8</v>
      </c>
      <c r="S23" s="4" t="s">
        <v>10</v>
      </c>
      <c r="T23" s="4" t="s">
        <v>8</v>
      </c>
      <c r="U23" s="4" t="s">
        <v>10</v>
      </c>
      <c r="V23" s="4" t="s">
        <v>10</v>
      </c>
      <c r="W23" s="27"/>
      <c r="X23" s="33" t="s">
        <v>11</v>
      </c>
      <c r="Y23" s="4"/>
      <c r="Z23" s="4">
        <f t="shared" si="0"/>
        <v>0</v>
      </c>
      <c r="AA23" s="34"/>
      <c r="AB23" s="34"/>
      <c r="AC23" s="4"/>
      <c r="AD23" s="4">
        <f t="shared" si="1"/>
        <v>0</v>
      </c>
      <c r="AF23" s="4"/>
      <c r="AG23" s="4">
        <f t="shared" si="2"/>
        <v>0</v>
      </c>
      <c r="AH23" s="4"/>
      <c r="AI23" s="4">
        <f t="shared" si="3"/>
        <v>0</v>
      </c>
      <c r="AJ23" s="4"/>
      <c r="AK23" s="4"/>
      <c r="AL23" s="124">
        <f t="shared" si="6"/>
        <v>0</v>
      </c>
      <c r="AM23" s="4">
        <f t="shared" si="4"/>
        <v>0</v>
      </c>
      <c r="AN23" s="4"/>
      <c r="AO23" s="4">
        <f t="shared" si="7"/>
        <v>0</v>
      </c>
      <c r="AP23" s="4">
        <f t="shared" si="8"/>
        <v>0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s="35" customFormat="1" ht="26">
      <c r="A24" s="23" t="s">
        <v>1389</v>
      </c>
      <c r="B24" s="24" t="s">
        <v>1390</v>
      </c>
      <c r="C24" s="25" t="s">
        <v>77</v>
      </c>
      <c r="D24" s="36" t="s">
        <v>78</v>
      </c>
      <c r="E24" s="36"/>
      <c r="F24" s="27" t="s">
        <v>2</v>
      </c>
      <c r="G24" s="27" t="s">
        <v>2</v>
      </c>
      <c r="H24" s="28" t="s">
        <v>79</v>
      </c>
      <c r="I24" s="28">
        <v>43672</v>
      </c>
      <c r="J24" s="34" t="s">
        <v>6</v>
      </c>
      <c r="K24" s="4" t="s">
        <v>7</v>
      </c>
      <c r="L24" s="30">
        <f t="shared" si="5"/>
        <v>2405</v>
      </c>
      <c r="M24" s="31">
        <v>580</v>
      </c>
      <c r="N24" s="31">
        <v>1825</v>
      </c>
      <c r="O24" s="32">
        <v>0</v>
      </c>
      <c r="P24" s="4" t="s">
        <v>10</v>
      </c>
      <c r="Q24" s="4" t="s">
        <v>10</v>
      </c>
      <c r="R24" s="4" t="s">
        <v>8</v>
      </c>
      <c r="S24" s="4" t="s">
        <v>8</v>
      </c>
      <c r="T24" s="4" t="s">
        <v>8</v>
      </c>
      <c r="U24" s="4" t="s">
        <v>10</v>
      </c>
      <c r="V24" s="4" t="s">
        <v>10</v>
      </c>
      <c r="W24" s="27"/>
      <c r="X24" s="33" t="s">
        <v>80</v>
      </c>
      <c r="Y24" s="4"/>
      <c r="Z24" s="4">
        <f t="shared" si="0"/>
        <v>0</v>
      </c>
      <c r="AA24" s="34"/>
      <c r="AB24" s="34"/>
      <c r="AC24" s="4"/>
      <c r="AD24" s="4">
        <f t="shared" si="1"/>
        <v>0</v>
      </c>
      <c r="AF24" s="4"/>
      <c r="AG24" s="4">
        <f t="shared" si="2"/>
        <v>0</v>
      </c>
      <c r="AH24" s="4"/>
      <c r="AI24" s="4">
        <f t="shared" si="3"/>
        <v>0</v>
      </c>
      <c r="AJ24" s="4"/>
      <c r="AK24" s="4"/>
      <c r="AL24" s="124">
        <f t="shared" si="6"/>
        <v>0</v>
      </c>
      <c r="AM24" s="4">
        <f t="shared" si="4"/>
        <v>0</v>
      </c>
      <c r="AN24" s="4"/>
      <c r="AO24" s="4">
        <f t="shared" si="7"/>
        <v>0</v>
      </c>
      <c r="AP24" s="4">
        <f t="shared" si="8"/>
        <v>0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s="35" customFormat="1" ht="26">
      <c r="A25" s="23" t="s">
        <v>1389</v>
      </c>
      <c r="B25" s="24" t="s">
        <v>1390</v>
      </c>
      <c r="C25" s="25" t="s">
        <v>81</v>
      </c>
      <c r="D25" s="36" t="s">
        <v>82</v>
      </c>
      <c r="E25" s="36"/>
      <c r="F25" s="27" t="s">
        <v>2</v>
      </c>
      <c r="G25" s="27" t="s">
        <v>2</v>
      </c>
      <c r="H25" s="28" t="s">
        <v>76</v>
      </c>
      <c r="I25" s="28">
        <v>43286</v>
      </c>
      <c r="J25" s="34" t="s">
        <v>6</v>
      </c>
      <c r="K25" s="4" t="s">
        <v>7</v>
      </c>
      <c r="L25" s="30">
        <f t="shared" si="5"/>
        <v>2670</v>
      </c>
      <c r="M25" s="31">
        <v>465</v>
      </c>
      <c r="N25" s="31">
        <v>2205</v>
      </c>
      <c r="O25" s="32">
        <v>0</v>
      </c>
      <c r="P25" s="4" t="s">
        <v>10</v>
      </c>
      <c r="Q25" s="4" t="s">
        <v>10</v>
      </c>
      <c r="R25" s="4" t="s">
        <v>8</v>
      </c>
      <c r="S25" s="4" t="s">
        <v>10</v>
      </c>
      <c r="T25" s="4" t="s">
        <v>8</v>
      </c>
      <c r="U25" s="4" t="s">
        <v>10</v>
      </c>
      <c r="V25" s="4" t="s">
        <v>10</v>
      </c>
      <c r="W25" s="27"/>
      <c r="X25" s="33" t="s">
        <v>80</v>
      </c>
      <c r="Y25" s="4"/>
      <c r="Z25" s="4">
        <f t="shared" si="0"/>
        <v>0</v>
      </c>
      <c r="AA25" s="34"/>
      <c r="AB25" s="34"/>
      <c r="AC25" s="4"/>
      <c r="AD25" s="4">
        <f t="shared" si="1"/>
        <v>0</v>
      </c>
      <c r="AF25" s="4"/>
      <c r="AG25" s="4">
        <f t="shared" si="2"/>
        <v>0</v>
      </c>
      <c r="AH25" s="4"/>
      <c r="AI25" s="4">
        <f t="shared" si="3"/>
        <v>0</v>
      </c>
      <c r="AJ25" s="4"/>
      <c r="AK25" s="4"/>
      <c r="AL25" s="124">
        <f t="shared" si="6"/>
        <v>0</v>
      </c>
      <c r="AM25" s="4">
        <f t="shared" si="4"/>
        <v>0</v>
      </c>
      <c r="AN25" s="4"/>
      <c r="AO25" s="4">
        <f t="shared" si="7"/>
        <v>0</v>
      </c>
      <c r="AP25" s="4">
        <f t="shared" si="8"/>
        <v>0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s="35" customFormat="1">
      <c r="A26" s="23" t="s">
        <v>1389</v>
      </c>
      <c r="B26" s="24" t="s">
        <v>1390</v>
      </c>
      <c r="C26" s="25" t="s">
        <v>83</v>
      </c>
      <c r="D26" s="36" t="s">
        <v>84</v>
      </c>
      <c r="E26" s="36"/>
      <c r="F26" s="27" t="s">
        <v>2</v>
      </c>
      <c r="G26" s="27" t="s">
        <v>2</v>
      </c>
      <c r="H26" s="28" t="s">
        <v>85</v>
      </c>
      <c r="I26" s="28">
        <v>43550</v>
      </c>
      <c r="J26" s="34" t="s">
        <v>6</v>
      </c>
      <c r="K26" s="4" t="s">
        <v>7</v>
      </c>
      <c r="L26" s="30">
        <f t="shared" si="5"/>
        <v>1295</v>
      </c>
      <c r="M26" s="31">
        <v>105</v>
      </c>
      <c r="N26" s="31">
        <v>1190</v>
      </c>
      <c r="O26" s="32">
        <v>0</v>
      </c>
      <c r="P26" s="4" t="s">
        <v>10</v>
      </c>
      <c r="Q26" s="4" t="s">
        <v>10</v>
      </c>
      <c r="R26" s="4" t="s">
        <v>8</v>
      </c>
      <c r="S26" s="4" t="s">
        <v>8</v>
      </c>
      <c r="T26" s="4" t="s">
        <v>8</v>
      </c>
      <c r="U26" s="4" t="s">
        <v>10</v>
      </c>
      <c r="V26" s="4" t="s">
        <v>10</v>
      </c>
      <c r="W26" s="27"/>
      <c r="X26" s="33" t="s">
        <v>86</v>
      </c>
      <c r="Y26" s="4"/>
      <c r="Z26" s="4">
        <f t="shared" si="0"/>
        <v>0</v>
      </c>
      <c r="AA26" s="34"/>
      <c r="AB26" s="34"/>
      <c r="AC26" s="4"/>
      <c r="AD26" s="4">
        <f t="shared" si="1"/>
        <v>0</v>
      </c>
      <c r="AF26" s="4"/>
      <c r="AG26" s="4">
        <f t="shared" si="2"/>
        <v>0</v>
      </c>
      <c r="AH26" s="4"/>
      <c r="AI26" s="4">
        <f t="shared" si="3"/>
        <v>0</v>
      </c>
      <c r="AJ26" s="4"/>
      <c r="AK26" s="4"/>
      <c r="AL26" s="124">
        <f t="shared" si="6"/>
        <v>0</v>
      </c>
      <c r="AM26" s="4">
        <f t="shared" si="4"/>
        <v>0</v>
      </c>
      <c r="AN26" s="4"/>
      <c r="AO26" s="4">
        <f t="shared" si="7"/>
        <v>0</v>
      </c>
      <c r="AP26" s="4">
        <f t="shared" si="8"/>
        <v>0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s="35" customFormat="1">
      <c r="A27" s="23" t="s">
        <v>1389</v>
      </c>
      <c r="B27" s="24" t="s">
        <v>1390</v>
      </c>
      <c r="C27" s="25" t="s">
        <v>87</v>
      </c>
      <c r="D27" s="36" t="s">
        <v>88</v>
      </c>
      <c r="E27" s="36"/>
      <c r="F27" s="27" t="s">
        <v>2</v>
      </c>
      <c r="G27" s="27" t="s">
        <v>2</v>
      </c>
      <c r="H27" s="28" t="s">
        <v>73</v>
      </c>
      <c r="I27" s="28">
        <v>43077</v>
      </c>
      <c r="J27" s="34" t="s">
        <v>6</v>
      </c>
      <c r="K27" s="4" t="s">
        <v>24</v>
      </c>
      <c r="L27" s="30">
        <f t="shared" si="5"/>
        <v>245</v>
      </c>
      <c r="M27" s="31">
        <v>115</v>
      </c>
      <c r="N27" s="31">
        <v>130</v>
      </c>
      <c r="O27" s="32">
        <v>0</v>
      </c>
      <c r="P27" s="4" t="s">
        <v>10</v>
      </c>
      <c r="Q27" s="4" t="s">
        <v>10</v>
      </c>
      <c r="R27" s="4" t="s">
        <v>8</v>
      </c>
      <c r="S27" s="4" t="s">
        <v>8</v>
      </c>
      <c r="T27" s="4" t="s">
        <v>8</v>
      </c>
      <c r="U27" s="4" t="s">
        <v>10</v>
      </c>
      <c r="V27" s="4" t="s">
        <v>10</v>
      </c>
      <c r="W27" s="27"/>
      <c r="X27" s="33" t="s">
        <v>86</v>
      </c>
      <c r="Y27" s="4"/>
      <c r="Z27" s="4">
        <f t="shared" si="0"/>
        <v>0</v>
      </c>
      <c r="AA27" s="34"/>
      <c r="AB27" s="34"/>
      <c r="AC27" s="4"/>
      <c r="AD27" s="4">
        <f t="shared" si="1"/>
        <v>0</v>
      </c>
      <c r="AF27" s="4"/>
      <c r="AG27" s="4">
        <f t="shared" si="2"/>
        <v>0</v>
      </c>
      <c r="AH27" s="4"/>
      <c r="AI27" s="4">
        <f t="shared" si="3"/>
        <v>0</v>
      </c>
      <c r="AJ27" s="4"/>
      <c r="AK27" s="4"/>
      <c r="AL27" s="124">
        <f t="shared" si="6"/>
        <v>0</v>
      </c>
      <c r="AM27" s="4">
        <f t="shared" si="4"/>
        <v>0</v>
      </c>
      <c r="AN27" s="4"/>
      <c r="AO27" s="4">
        <f t="shared" si="7"/>
        <v>0</v>
      </c>
      <c r="AP27" s="4">
        <f t="shared" si="8"/>
        <v>0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s="35" customFormat="1">
      <c r="A28" s="23" t="s">
        <v>1389</v>
      </c>
      <c r="B28" s="24" t="s">
        <v>1390</v>
      </c>
      <c r="C28" s="25" t="s">
        <v>89</v>
      </c>
      <c r="D28" s="36" t="s">
        <v>90</v>
      </c>
      <c r="E28" s="36"/>
      <c r="F28" s="27" t="s">
        <v>2</v>
      </c>
      <c r="G28" s="27" t="s">
        <v>2</v>
      </c>
      <c r="H28" s="28" t="s">
        <v>76</v>
      </c>
      <c r="I28" s="28">
        <v>43077</v>
      </c>
      <c r="J28" s="34" t="s">
        <v>6</v>
      </c>
      <c r="K28" s="4" t="s">
        <v>7</v>
      </c>
      <c r="L28" s="30">
        <f t="shared" si="5"/>
        <v>20230</v>
      </c>
      <c r="M28" s="31">
        <v>40</v>
      </c>
      <c r="N28" s="31">
        <v>20190</v>
      </c>
      <c r="O28" s="32">
        <v>0</v>
      </c>
      <c r="P28" s="4" t="s">
        <v>10</v>
      </c>
      <c r="Q28" s="4" t="s">
        <v>10</v>
      </c>
      <c r="R28" s="4" t="s">
        <v>8</v>
      </c>
      <c r="S28" s="4" t="s">
        <v>8</v>
      </c>
      <c r="T28" s="4" t="s">
        <v>8</v>
      </c>
      <c r="U28" s="4" t="s">
        <v>10</v>
      </c>
      <c r="V28" s="4" t="s">
        <v>10</v>
      </c>
      <c r="W28" s="27"/>
      <c r="X28" s="33" t="s">
        <v>86</v>
      </c>
      <c r="Y28" s="4"/>
      <c r="Z28" s="4">
        <f t="shared" si="0"/>
        <v>0</v>
      </c>
      <c r="AA28" s="34"/>
      <c r="AB28" s="34"/>
      <c r="AC28" s="4"/>
      <c r="AD28" s="4">
        <f t="shared" si="1"/>
        <v>0</v>
      </c>
      <c r="AF28" s="4"/>
      <c r="AG28" s="4">
        <f t="shared" si="2"/>
        <v>0</v>
      </c>
      <c r="AH28" s="4"/>
      <c r="AI28" s="4">
        <f t="shared" si="3"/>
        <v>0</v>
      </c>
      <c r="AJ28" s="4"/>
      <c r="AK28" s="4"/>
      <c r="AL28" s="124">
        <f t="shared" si="6"/>
        <v>0</v>
      </c>
      <c r="AM28" s="4">
        <f t="shared" si="4"/>
        <v>0</v>
      </c>
      <c r="AN28" s="4"/>
      <c r="AO28" s="4">
        <f t="shared" si="7"/>
        <v>0</v>
      </c>
      <c r="AP28" s="4">
        <f t="shared" si="8"/>
        <v>0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s="35" customFormat="1">
      <c r="A29" s="23" t="s">
        <v>1389</v>
      </c>
      <c r="B29" s="24" t="s">
        <v>1390</v>
      </c>
      <c r="C29" s="25" t="s">
        <v>91</v>
      </c>
      <c r="D29" s="36" t="s">
        <v>92</v>
      </c>
      <c r="E29" s="36"/>
      <c r="F29" s="27" t="s">
        <v>2</v>
      </c>
      <c r="G29" s="27" t="s">
        <v>2</v>
      </c>
      <c r="H29" s="28" t="s">
        <v>93</v>
      </c>
      <c r="I29" s="28">
        <v>43647</v>
      </c>
      <c r="J29" s="34" t="s">
        <v>6</v>
      </c>
      <c r="K29" s="4" t="s">
        <v>24</v>
      </c>
      <c r="L29" s="30">
        <f t="shared" si="5"/>
        <v>575</v>
      </c>
      <c r="M29" s="31">
        <v>95</v>
      </c>
      <c r="N29" s="31">
        <v>480</v>
      </c>
      <c r="O29" s="32">
        <v>0</v>
      </c>
      <c r="P29" s="4" t="s">
        <v>10</v>
      </c>
      <c r="Q29" s="4" t="s">
        <v>10</v>
      </c>
      <c r="R29" s="4" t="s">
        <v>8</v>
      </c>
      <c r="S29" s="4" t="s">
        <v>8</v>
      </c>
      <c r="T29" s="4" t="s">
        <v>8</v>
      </c>
      <c r="U29" s="4" t="s">
        <v>10</v>
      </c>
      <c r="V29" s="4" t="s">
        <v>10</v>
      </c>
      <c r="W29" s="27"/>
      <c r="X29" s="33" t="s">
        <v>86</v>
      </c>
      <c r="Y29" s="4"/>
      <c r="Z29" s="4">
        <f t="shared" si="0"/>
        <v>0</v>
      </c>
      <c r="AA29" s="34"/>
      <c r="AB29" s="34"/>
      <c r="AC29" s="4"/>
      <c r="AD29" s="4">
        <f t="shared" si="1"/>
        <v>0</v>
      </c>
      <c r="AF29" s="4"/>
      <c r="AG29" s="4">
        <f t="shared" si="2"/>
        <v>0</v>
      </c>
      <c r="AH29" s="4"/>
      <c r="AI29" s="4">
        <f t="shared" si="3"/>
        <v>0</v>
      </c>
      <c r="AJ29" s="4"/>
      <c r="AK29" s="4"/>
      <c r="AL29" s="124">
        <f t="shared" si="6"/>
        <v>0</v>
      </c>
      <c r="AM29" s="4">
        <f t="shared" si="4"/>
        <v>0</v>
      </c>
      <c r="AN29" s="4"/>
      <c r="AO29" s="4">
        <f t="shared" si="7"/>
        <v>0</v>
      </c>
      <c r="AP29" s="4">
        <f t="shared" si="8"/>
        <v>0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s="35" customFormat="1">
      <c r="A30" s="23" t="s">
        <v>1389</v>
      </c>
      <c r="B30" s="24" t="s">
        <v>1390</v>
      </c>
      <c r="C30" s="25" t="s">
        <v>94</v>
      </c>
      <c r="D30" s="36" t="s">
        <v>95</v>
      </c>
      <c r="E30" s="36"/>
      <c r="F30" s="27" t="s">
        <v>2</v>
      </c>
      <c r="G30" s="27" t="s">
        <v>2</v>
      </c>
      <c r="H30" s="36" t="s">
        <v>96</v>
      </c>
      <c r="I30" s="28">
        <v>43077</v>
      </c>
      <c r="J30" s="34" t="s">
        <v>6</v>
      </c>
      <c r="K30" s="4" t="s">
        <v>7</v>
      </c>
      <c r="L30" s="30">
        <f t="shared" si="5"/>
        <v>420</v>
      </c>
      <c r="M30" s="31">
        <v>80</v>
      </c>
      <c r="N30" s="31">
        <v>340</v>
      </c>
      <c r="O30" s="32">
        <v>0</v>
      </c>
      <c r="P30" s="4" t="s">
        <v>10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10</v>
      </c>
      <c r="V30" s="4" t="s">
        <v>10</v>
      </c>
      <c r="W30" s="27"/>
      <c r="X30" s="33" t="s">
        <v>86</v>
      </c>
      <c r="Y30" s="4"/>
      <c r="Z30" s="4">
        <f t="shared" si="0"/>
        <v>0</v>
      </c>
      <c r="AA30" s="34"/>
      <c r="AB30" s="34"/>
      <c r="AC30" s="4"/>
      <c r="AD30" s="4">
        <f t="shared" si="1"/>
        <v>0</v>
      </c>
      <c r="AF30" s="4"/>
      <c r="AG30" s="4">
        <f t="shared" si="2"/>
        <v>0</v>
      </c>
      <c r="AH30" s="4"/>
      <c r="AI30" s="4">
        <f t="shared" si="3"/>
        <v>0</v>
      </c>
      <c r="AJ30" s="4"/>
      <c r="AK30" s="4"/>
      <c r="AL30" s="124">
        <f t="shared" si="6"/>
        <v>0</v>
      </c>
      <c r="AM30" s="4">
        <f t="shared" si="4"/>
        <v>0</v>
      </c>
      <c r="AN30" s="4"/>
      <c r="AO30" s="4">
        <f t="shared" si="7"/>
        <v>0</v>
      </c>
      <c r="AP30" s="4">
        <f t="shared" si="8"/>
        <v>0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s="35" customFormat="1">
      <c r="A31" s="23" t="s">
        <v>1389</v>
      </c>
      <c r="B31" s="24" t="s">
        <v>1390</v>
      </c>
      <c r="C31" s="25" t="s">
        <v>97</v>
      </c>
      <c r="D31" s="36" t="s">
        <v>98</v>
      </c>
      <c r="E31" s="36"/>
      <c r="F31" s="27" t="s">
        <v>2</v>
      </c>
      <c r="G31" s="27" t="s">
        <v>2</v>
      </c>
      <c r="H31" s="28" t="s">
        <v>99</v>
      </c>
      <c r="I31" s="28">
        <v>43210</v>
      </c>
      <c r="J31" s="34" t="s">
        <v>6</v>
      </c>
      <c r="K31" s="4" t="s">
        <v>7</v>
      </c>
      <c r="L31" s="30">
        <f t="shared" si="5"/>
        <v>400</v>
      </c>
      <c r="M31" s="31">
        <v>280</v>
      </c>
      <c r="N31" s="31">
        <v>120</v>
      </c>
      <c r="O31" s="32">
        <v>0</v>
      </c>
      <c r="P31" s="4" t="s">
        <v>10</v>
      </c>
      <c r="Q31" s="4" t="s">
        <v>10</v>
      </c>
      <c r="R31" s="4" t="s">
        <v>8</v>
      </c>
      <c r="S31" s="4" t="s">
        <v>10</v>
      </c>
      <c r="T31" s="4" t="s">
        <v>8</v>
      </c>
      <c r="U31" s="4" t="s">
        <v>10</v>
      </c>
      <c r="V31" s="4" t="s">
        <v>10</v>
      </c>
      <c r="W31" s="27"/>
      <c r="X31" s="33" t="s">
        <v>86</v>
      </c>
      <c r="Y31" s="4"/>
      <c r="Z31" s="4">
        <f t="shared" si="0"/>
        <v>0</v>
      </c>
      <c r="AA31" s="34"/>
      <c r="AB31" s="34"/>
      <c r="AC31" s="4"/>
      <c r="AD31" s="4">
        <f t="shared" si="1"/>
        <v>0</v>
      </c>
      <c r="AF31" s="4"/>
      <c r="AG31" s="4">
        <f t="shared" si="2"/>
        <v>0</v>
      </c>
      <c r="AH31" s="4"/>
      <c r="AI31" s="4">
        <f t="shared" si="3"/>
        <v>0</v>
      </c>
      <c r="AJ31" s="4"/>
      <c r="AK31" s="4"/>
      <c r="AL31" s="124">
        <f t="shared" si="6"/>
        <v>0</v>
      </c>
      <c r="AM31" s="4">
        <f t="shared" si="4"/>
        <v>0</v>
      </c>
      <c r="AN31" s="4"/>
      <c r="AO31" s="4">
        <f t="shared" si="7"/>
        <v>0</v>
      </c>
      <c r="AP31" s="4">
        <f t="shared" si="8"/>
        <v>0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5" s="35" customFormat="1" ht="26">
      <c r="A32" s="23" t="s">
        <v>1389</v>
      </c>
      <c r="B32" s="24" t="s">
        <v>1390</v>
      </c>
      <c r="C32" s="25" t="s">
        <v>100</v>
      </c>
      <c r="D32" s="28" t="s">
        <v>101</v>
      </c>
      <c r="E32" s="28"/>
      <c r="F32" s="27" t="s">
        <v>2</v>
      </c>
      <c r="G32" s="27" t="s">
        <v>2</v>
      </c>
      <c r="H32" s="28" t="s">
        <v>102</v>
      </c>
      <c r="I32" s="28">
        <v>42978</v>
      </c>
      <c r="J32" s="34" t="s">
        <v>6</v>
      </c>
      <c r="K32" s="4" t="s">
        <v>7</v>
      </c>
      <c r="L32" s="30">
        <f t="shared" si="5"/>
        <v>2710</v>
      </c>
      <c r="M32" s="31">
        <v>640</v>
      </c>
      <c r="N32" s="31">
        <v>2070</v>
      </c>
      <c r="O32" s="32">
        <v>0</v>
      </c>
      <c r="P32" s="4" t="s">
        <v>10</v>
      </c>
      <c r="Q32" s="4" t="s">
        <v>10</v>
      </c>
      <c r="R32" s="4" t="s">
        <v>8</v>
      </c>
      <c r="S32" s="4" t="s">
        <v>10</v>
      </c>
      <c r="T32" s="4" t="s">
        <v>8</v>
      </c>
      <c r="U32" s="4" t="s">
        <v>10</v>
      </c>
      <c r="V32" s="4" t="s">
        <v>10</v>
      </c>
      <c r="W32" s="27"/>
      <c r="X32" s="33" t="s">
        <v>86</v>
      </c>
      <c r="Y32" s="4"/>
      <c r="Z32" s="4">
        <f t="shared" si="0"/>
        <v>0</v>
      </c>
      <c r="AA32" s="34"/>
      <c r="AB32" s="34"/>
      <c r="AC32" s="4"/>
      <c r="AD32" s="4">
        <f t="shared" si="1"/>
        <v>0</v>
      </c>
      <c r="AF32" s="4"/>
      <c r="AG32" s="4">
        <f t="shared" si="2"/>
        <v>0</v>
      </c>
      <c r="AH32" s="4"/>
      <c r="AI32" s="4">
        <f t="shared" si="3"/>
        <v>0</v>
      </c>
      <c r="AJ32" s="4"/>
      <c r="AK32" s="4"/>
      <c r="AL32" s="124">
        <f t="shared" si="6"/>
        <v>0</v>
      </c>
      <c r="AM32" s="4">
        <f t="shared" si="4"/>
        <v>0</v>
      </c>
      <c r="AN32" s="4"/>
      <c r="AO32" s="4">
        <f t="shared" si="7"/>
        <v>0</v>
      </c>
      <c r="AP32" s="4">
        <f t="shared" si="8"/>
        <v>0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s="35" customFormat="1" ht="26">
      <c r="A33" s="23" t="s">
        <v>1389</v>
      </c>
      <c r="B33" s="24" t="s">
        <v>1390</v>
      </c>
      <c r="C33" s="25" t="s">
        <v>103</v>
      </c>
      <c r="D33" s="28" t="s">
        <v>104</v>
      </c>
      <c r="E33" s="28"/>
      <c r="F33" s="27" t="s">
        <v>2</v>
      </c>
      <c r="G33" s="27" t="s">
        <v>2</v>
      </c>
      <c r="H33" s="28" t="s">
        <v>105</v>
      </c>
      <c r="I33" s="28">
        <v>42979</v>
      </c>
      <c r="J33" s="29" t="s">
        <v>6</v>
      </c>
      <c r="K33" s="4" t="s">
        <v>7</v>
      </c>
      <c r="L33" s="30">
        <f t="shared" si="5"/>
        <v>3290</v>
      </c>
      <c r="M33" s="31">
        <v>800</v>
      </c>
      <c r="N33" s="31">
        <v>2490</v>
      </c>
      <c r="O33" s="32">
        <v>0</v>
      </c>
      <c r="P33" s="4" t="s">
        <v>10</v>
      </c>
      <c r="Q33" s="4" t="s">
        <v>10</v>
      </c>
      <c r="R33" s="4" t="s">
        <v>8</v>
      </c>
      <c r="S33" s="4" t="s">
        <v>10</v>
      </c>
      <c r="T33" s="4" t="s">
        <v>8</v>
      </c>
      <c r="U33" s="4" t="s">
        <v>10</v>
      </c>
      <c r="V33" s="4" t="s">
        <v>10</v>
      </c>
      <c r="W33" s="27"/>
      <c r="X33" s="33" t="s">
        <v>86</v>
      </c>
      <c r="Y33" s="4"/>
      <c r="Z33" s="4">
        <f t="shared" si="0"/>
        <v>0</v>
      </c>
      <c r="AA33" s="34"/>
      <c r="AB33" s="34"/>
      <c r="AC33" s="4"/>
      <c r="AD33" s="4">
        <f t="shared" si="1"/>
        <v>0</v>
      </c>
      <c r="AF33" s="4"/>
      <c r="AG33" s="4">
        <f t="shared" si="2"/>
        <v>0</v>
      </c>
      <c r="AH33" s="4"/>
      <c r="AI33" s="4">
        <f t="shared" si="3"/>
        <v>0</v>
      </c>
      <c r="AJ33" s="4"/>
      <c r="AK33" s="4"/>
      <c r="AL33" s="124">
        <f t="shared" si="6"/>
        <v>0</v>
      </c>
      <c r="AM33" s="4">
        <f t="shared" si="4"/>
        <v>0</v>
      </c>
      <c r="AN33" s="4"/>
      <c r="AO33" s="4">
        <f t="shared" si="7"/>
        <v>0</v>
      </c>
      <c r="AP33" s="4">
        <f t="shared" si="8"/>
        <v>0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s="35" customFormat="1">
      <c r="A34" s="23" t="s">
        <v>1389</v>
      </c>
      <c r="B34" s="24" t="s">
        <v>1390</v>
      </c>
      <c r="C34" s="25" t="s">
        <v>106</v>
      </c>
      <c r="D34" s="28" t="s">
        <v>107</v>
      </c>
      <c r="E34" s="28"/>
      <c r="F34" s="27" t="s">
        <v>2</v>
      </c>
      <c r="G34" s="27" t="s">
        <v>2</v>
      </c>
      <c r="H34" s="28" t="s">
        <v>108</v>
      </c>
      <c r="I34" s="28">
        <v>43622</v>
      </c>
      <c r="J34" s="29" t="s">
        <v>6</v>
      </c>
      <c r="K34" s="4" t="s">
        <v>7</v>
      </c>
      <c r="L34" s="30">
        <v>60</v>
      </c>
      <c r="M34" s="31">
        <v>60</v>
      </c>
      <c r="N34" s="31">
        <v>300</v>
      </c>
      <c r="O34" s="32">
        <v>0</v>
      </c>
      <c r="P34" s="4" t="s">
        <v>10</v>
      </c>
      <c r="Q34" s="4" t="s">
        <v>10</v>
      </c>
      <c r="R34" s="4" t="s">
        <v>8</v>
      </c>
      <c r="S34" s="4" t="s">
        <v>10</v>
      </c>
      <c r="T34" s="4" t="s">
        <v>8</v>
      </c>
      <c r="U34" s="40" t="s">
        <v>10</v>
      </c>
      <c r="V34" s="40" t="s">
        <v>10</v>
      </c>
      <c r="W34" s="27"/>
      <c r="X34" s="33" t="s">
        <v>86</v>
      </c>
      <c r="Y34" s="4"/>
      <c r="Z34" s="4">
        <f t="shared" si="0"/>
        <v>0</v>
      </c>
      <c r="AA34" s="34"/>
      <c r="AB34" s="34"/>
      <c r="AC34" s="4"/>
      <c r="AD34" s="4">
        <f t="shared" si="1"/>
        <v>0</v>
      </c>
      <c r="AF34" s="4"/>
      <c r="AG34" s="4">
        <f t="shared" si="2"/>
        <v>0</v>
      </c>
      <c r="AH34" s="4"/>
      <c r="AI34" s="4">
        <f t="shared" si="3"/>
        <v>0</v>
      </c>
      <c r="AJ34" s="4"/>
      <c r="AK34" s="4"/>
      <c r="AL34" s="124">
        <f t="shared" si="6"/>
        <v>0</v>
      </c>
      <c r="AM34" s="4">
        <f t="shared" si="4"/>
        <v>0</v>
      </c>
      <c r="AN34" s="4"/>
      <c r="AO34" s="4">
        <f t="shared" si="7"/>
        <v>0</v>
      </c>
      <c r="AP34" s="4">
        <f t="shared" si="8"/>
        <v>0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s="35" customFormat="1">
      <c r="A35" s="23" t="s">
        <v>1389</v>
      </c>
      <c r="B35" s="24" t="s">
        <v>1390</v>
      </c>
      <c r="C35" s="25" t="s">
        <v>109</v>
      </c>
      <c r="D35" s="36" t="s">
        <v>110</v>
      </c>
      <c r="E35" s="36"/>
      <c r="F35" s="27" t="s">
        <v>2</v>
      </c>
      <c r="G35" s="27" t="s">
        <v>2</v>
      </c>
      <c r="H35" s="28" t="s">
        <v>111</v>
      </c>
      <c r="I35" s="28">
        <v>43518</v>
      </c>
      <c r="J35" s="34" t="s">
        <v>6</v>
      </c>
      <c r="K35" s="4" t="s">
        <v>7</v>
      </c>
      <c r="L35" s="30">
        <f t="shared" si="5"/>
        <v>71</v>
      </c>
      <c r="M35" s="31">
        <v>40</v>
      </c>
      <c r="N35" s="31">
        <v>31</v>
      </c>
      <c r="O35" s="32">
        <v>0</v>
      </c>
      <c r="P35" s="4" t="s">
        <v>10</v>
      </c>
      <c r="Q35" s="4" t="s">
        <v>10</v>
      </c>
      <c r="R35" s="4" t="s">
        <v>8</v>
      </c>
      <c r="S35" s="4" t="s">
        <v>10</v>
      </c>
      <c r="T35" s="4" t="s">
        <v>8</v>
      </c>
      <c r="U35" s="4" t="s">
        <v>10</v>
      </c>
      <c r="V35" s="4" t="s">
        <v>10</v>
      </c>
      <c r="W35" s="27"/>
      <c r="X35" s="33" t="s">
        <v>11</v>
      </c>
      <c r="Y35" s="4"/>
      <c r="Z35" s="4">
        <f t="shared" si="0"/>
        <v>0</v>
      </c>
      <c r="AA35" s="34"/>
      <c r="AB35" s="34"/>
      <c r="AC35" s="4"/>
      <c r="AD35" s="4">
        <f t="shared" si="1"/>
        <v>0</v>
      </c>
      <c r="AF35" s="4"/>
      <c r="AG35" s="4">
        <f t="shared" si="2"/>
        <v>0</v>
      </c>
      <c r="AH35" s="4"/>
      <c r="AI35" s="4">
        <f t="shared" si="3"/>
        <v>0</v>
      </c>
      <c r="AJ35" s="4"/>
      <c r="AK35" s="4"/>
      <c r="AL35" s="124">
        <f t="shared" si="6"/>
        <v>0</v>
      </c>
      <c r="AM35" s="4">
        <f t="shared" si="4"/>
        <v>0</v>
      </c>
      <c r="AN35" s="4"/>
      <c r="AO35" s="4">
        <f t="shared" si="7"/>
        <v>0</v>
      </c>
      <c r="AP35" s="4">
        <f t="shared" si="8"/>
        <v>0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s="35" customFormat="1" ht="39">
      <c r="A36" s="23" t="s">
        <v>1389</v>
      </c>
      <c r="B36" s="24" t="s">
        <v>1390</v>
      </c>
      <c r="C36" s="25" t="s">
        <v>112</v>
      </c>
      <c r="D36" s="36" t="s">
        <v>113</v>
      </c>
      <c r="E36" s="36"/>
      <c r="F36" s="27" t="s">
        <v>2</v>
      </c>
      <c r="G36" s="27" t="s">
        <v>2</v>
      </c>
      <c r="H36" s="28" t="s">
        <v>114</v>
      </c>
      <c r="I36" s="28">
        <v>43297</v>
      </c>
      <c r="J36" s="34" t="s">
        <v>6</v>
      </c>
      <c r="K36" s="4" t="s">
        <v>7</v>
      </c>
      <c r="L36" s="30">
        <f t="shared" si="5"/>
        <v>2540</v>
      </c>
      <c r="M36" s="31">
        <v>280</v>
      </c>
      <c r="N36" s="31">
        <v>2260</v>
      </c>
      <c r="O36" s="32">
        <v>0</v>
      </c>
      <c r="P36" s="4" t="s">
        <v>10</v>
      </c>
      <c r="Q36" s="4" t="s">
        <v>10</v>
      </c>
      <c r="R36" s="4" t="s">
        <v>8</v>
      </c>
      <c r="S36" s="4" t="s">
        <v>10</v>
      </c>
      <c r="T36" s="4" t="s">
        <v>8</v>
      </c>
      <c r="U36" s="4" t="s">
        <v>10</v>
      </c>
      <c r="V36" s="4" t="s">
        <v>10</v>
      </c>
      <c r="W36" s="27"/>
      <c r="X36" s="33" t="s">
        <v>1311</v>
      </c>
      <c r="Y36" s="4"/>
      <c r="Z36" s="4">
        <f t="shared" si="0"/>
        <v>0</v>
      </c>
      <c r="AA36" s="34"/>
      <c r="AB36" s="34"/>
      <c r="AC36" s="4"/>
      <c r="AD36" s="4">
        <f t="shared" si="1"/>
        <v>0</v>
      </c>
      <c r="AF36" s="4"/>
      <c r="AG36" s="4">
        <f t="shared" si="2"/>
        <v>0</v>
      </c>
      <c r="AH36" s="4"/>
      <c r="AI36" s="4">
        <f t="shared" si="3"/>
        <v>0</v>
      </c>
      <c r="AJ36" s="4"/>
      <c r="AK36" s="4"/>
      <c r="AL36" s="124">
        <f t="shared" si="6"/>
        <v>0</v>
      </c>
      <c r="AM36" s="4">
        <f t="shared" si="4"/>
        <v>0</v>
      </c>
      <c r="AN36" s="4"/>
      <c r="AO36" s="4">
        <f t="shared" si="7"/>
        <v>0</v>
      </c>
      <c r="AP36" s="4">
        <f t="shared" si="8"/>
        <v>0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s="35" customFormat="1">
      <c r="A37" s="23" t="s">
        <v>1389</v>
      </c>
      <c r="B37" s="24" t="s">
        <v>1390</v>
      </c>
      <c r="C37" s="25" t="s">
        <v>115</v>
      </c>
      <c r="D37" s="36" t="s">
        <v>116</v>
      </c>
      <c r="E37" s="36"/>
      <c r="F37" s="27" t="s">
        <v>2</v>
      </c>
      <c r="G37" s="27" t="s">
        <v>2</v>
      </c>
      <c r="H37" s="28" t="s">
        <v>99</v>
      </c>
      <c r="I37" s="28">
        <v>42930</v>
      </c>
      <c r="J37" s="34" t="s">
        <v>6</v>
      </c>
      <c r="K37" s="4" t="s">
        <v>7</v>
      </c>
      <c r="L37" s="30">
        <f t="shared" si="5"/>
        <v>766</v>
      </c>
      <c r="M37" s="37">
        <v>494</v>
      </c>
      <c r="N37" s="37">
        <v>272</v>
      </c>
      <c r="O37" s="32">
        <v>0</v>
      </c>
      <c r="P37" s="4" t="s">
        <v>10</v>
      </c>
      <c r="Q37" s="4" t="s">
        <v>10</v>
      </c>
      <c r="R37" s="4" t="s">
        <v>10</v>
      </c>
      <c r="S37" s="4" t="s">
        <v>10</v>
      </c>
      <c r="T37" s="4" t="s">
        <v>10</v>
      </c>
      <c r="U37" s="4" t="s">
        <v>10</v>
      </c>
      <c r="V37" s="4" t="s">
        <v>10</v>
      </c>
      <c r="W37" s="27"/>
      <c r="X37" s="33" t="s">
        <v>117</v>
      </c>
      <c r="Y37" s="4"/>
      <c r="Z37" s="4">
        <f t="shared" si="0"/>
        <v>0</v>
      </c>
      <c r="AA37" s="34"/>
      <c r="AB37" s="34"/>
      <c r="AC37" s="4"/>
      <c r="AD37" s="4">
        <f t="shared" si="1"/>
        <v>0</v>
      </c>
      <c r="AF37" s="4"/>
      <c r="AG37" s="4">
        <f t="shared" si="2"/>
        <v>0</v>
      </c>
      <c r="AH37" s="4"/>
      <c r="AI37" s="4">
        <f t="shared" si="3"/>
        <v>0</v>
      </c>
      <c r="AJ37" s="4"/>
      <c r="AK37" s="4"/>
      <c r="AL37" s="124">
        <f t="shared" si="6"/>
        <v>0</v>
      </c>
      <c r="AM37" s="4">
        <f t="shared" si="4"/>
        <v>0</v>
      </c>
      <c r="AN37" s="4"/>
      <c r="AO37" s="4">
        <f t="shared" si="7"/>
        <v>0</v>
      </c>
      <c r="AP37" s="4">
        <f t="shared" si="8"/>
        <v>0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s="35" customFormat="1">
      <c r="A38" s="23" t="s">
        <v>1389</v>
      </c>
      <c r="B38" s="24" t="s">
        <v>1390</v>
      </c>
      <c r="C38" s="25" t="s">
        <v>118</v>
      </c>
      <c r="D38" s="36" t="s">
        <v>119</v>
      </c>
      <c r="E38" s="36"/>
      <c r="F38" s="27" t="s">
        <v>2</v>
      </c>
      <c r="G38" s="27" t="s">
        <v>2</v>
      </c>
      <c r="H38" s="28" t="s">
        <v>19</v>
      </c>
      <c r="I38" s="28">
        <v>43570</v>
      </c>
      <c r="J38" s="34" t="s">
        <v>6</v>
      </c>
      <c r="K38" s="4" t="s">
        <v>7</v>
      </c>
      <c r="L38" s="30">
        <f t="shared" si="5"/>
        <v>580</v>
      </c>
      <c r="M38" s="31">
        <v>260</v>
      </c>
      <c r="N38" s="31">
        <v>320</v>
      </c>
      <c r="O38" s="32">
        <v>0</v>
      </c>
      <c r="P38" s="4" t="s">
        <v>10</v>
      </c>
      <c r="Q38" s="4" t="s">
        <v>10</v>
      </c>
      <c r="R38" s="4" t="s">
        <v>8</v>
      </c>
      <c r="S38" s="4" t="s">
        <v>10</v>
      </c>
      <c r="T38" s="4" t="s">
        <v>8</v>
      </c>
      <c r="U38" s="4" t="s">
        <v>10</v>
      </c>
      <c r="V38" s="4" t="s">
        <v>10</v>
      </c>
      <c r="W38" s="27"/>
      <c r="X38" s="33" t="s">
        <v>11</v>
      </c>
      <c r="Y38" s="4"/>
      <c r="Z38" s="4">
        <f t="shared" si="0"/>
        <v>0</v>
      </c>
      <c r="AA38" s="34"/>
      <c r="AB38" s="34"/>
      <c r="AC38" s="4"/>
      <c r="AD38" s="4">
        <f t="shared" si="1"/>
        <v>0</v>
      </c>
      <c r="AF38" s="4"/>
      <c r="AG38" s="4">
        <f t="shared" si="2"/>
        <v>0</v>
      </c>
      <c r="AH38" s="4"/>
      <c r="AI38" s="4">
        <f t="shared" si="3"/>
        <v>0</v>
      </c>
      <c r="AJ38" s="4"/>
      <c r="AK38" s="4"/>
      <c r="AL38" s="124">
        <f t="shared" si="6"/>
        <v>0</v>
      </c>
      <c r="AM38" s="4">
        <f t="shared" si="4"/>
        <v>0</v>
      </c>
      <c r="AN38" s="4"/>
      <c r="AO38" s="4">
        <f t="shared" si="7"/>
        <v>0</v>
      </c>
      <c r="AP38" s="4">
        <f t="shared" si="8"/>
        <v>0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s="35" customFormat="1">
      <c r="A39" s="23" t="s">
        <v>1389</v>
      </c>
      <c r="B39" s="24" t="s">
        <v>1390</v>
      </c>
      <c r="C39" s="25" t="s">
        <v>120</v>
      </c>
      <c r="D39" s="36" t="s">
        <v>121</v>
      </c>
      <c r="E39" s="36"/>
      <c r="F39" s="27" t="s">
        <v>2</v>
      </c>
      <c r="G39" s="27" t="s">
        <v>2</v>
      </c>
      <c r="H39" s="28" t="s">
        <v>59</v>
      </c>
      <c r="I39" s="28">
        <v>42194</v>
      </c>
      <c r="J39" s="34" t="s">
        <v>45</v>
      </c>
      <c r="K39" s="4" t="s">
        <v>24</v>
      </c>
      <c r="L39" s="30">
        <f t="shared" si="5"/>
        <v>50</v>
      </c>
      <c r="M39" s="31">
        <v>25</v>
      </c>
      <c r="N39" s="31">
        <v>25</v>
      </c>
      <c r="O39" s="32">
        <v>0</v>
      </c>
      <c r="P39" s="4" t="s">
        <v>10</v>
      </c>
      <c r="Q39" s="4" t="s">
        <v>10</v>
      </c>
      <c r="R39" s="4" t="s">
        <v>8</v>
      </c>
      <c r="S39" s="4" t="s">
        <v>10</v>
      </c>
      <c r="T39" s="4" t="s">
        <v>8</v>
      </c>
      <c r="U39" s="4" t="s">
        <v>10</v>
      </c>
      <c r="V39" s="4" t="s">
        <v>10</v>
      </c>
      <c r="W39" s="27"/>
      <c r="X39" s="33" t="s">
        <v>38</v>
      </c>
      <c r="Y39" s="4"/>
      <c r="Z39" s="4">
        <f t="shared" si="0"/>
        <v>0</v>
      </c>
      <c r="AA39" s="34"/>
      <c r="AB39" s="34"/>
      <c r="AC39" s="4"/>
      <c r="AD39" s="4">
        <f t="shared" si="1"/>
        <v>0</v>
      </c>
      <c r="AF39" s="4"/>
      <c r="AG39" s="4">
        <f t="shared" si="2"/>
        <v>0</v>
      </c>
      <c r="AH39" s="4"/>
      <c r="AI39" s="4">
        <f t="shared" si="3"/>
        <v>0</v>
      </c>
      <c r="AJ39" s="4"/>
      <c r="AK39" s="4"/>
      <c r="AL39" s="124">
        <f t="shared" si="6"/>
        <v>0</v>
      </c>
      <c r="AM39" s="4">
        <f t="shared" si="4"/>
        <v>0</v>
      </c>
      <c r="AN39" s="4"/>
      <c r="AO39" s="4">
        <f t="shared" si="7"/>
        <v>0</v>
      </c>
      <c r="AP39" s="4">
        <f t="shared" si="8"/>
        <v>0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s="35" customFormat="1">
      <c r="A40" s="23" t="s">
        <v>1389</v>
      </c>
      <c r="B40" s="24" t="s">
        <v>1390</v>
      </c>
      <c r="C40" s="39" t="s">
        <v>122</v>
      </c>
      <c r="D40" s="36" t="s">
        <v>123</v>
      </c>
      <c r="E40" s="36"/>
      <c r="F40" s="27" t="s">
        <v>2</v>
      </c>
      <c r="G40" s="27" t="s">
        <v>2</v>
      </c>
      <c r="H40" s="28" t="s">
        <v>27</v>
      </c>
      <c r="I40" s="28">
        <v>42507</v>
      </c>
      <c r="J40" s="34" t="s">
        <v>45</v>
      </c>
      <c r="K40" s="4" t="s">
        <v>24</v>
      </c>
      <c r="L40" s="30">
        <f t="shared" si="5"/>
        <v>1870</v>
      </c>
      <c r="M40" s="31">
        <v>905</v>
      </c>
      <c r="N40" s="31">
        <v>965</v>
      </c>
      <c r="O40" s="32">
        <v>0</v>
      </c>
      <c r="P40" s="4" t="s">
        <v>10</v>
      </c>
      <c r="Q40" s="4" t="s">
        <v>10</v>
      </c>
      <c r="R40" s="4" t="s">
        <v>8</v>
      </c>
      <c r="S40" s="4" t="s">
        <v>10</v>
      </c>
      <c r="T40" s="4" t="s">
        <v>8</v>
      </c>
      <c r="U40" s="4" t="s">
        <v>10</v>
      </c>
      <c r="V40" s="4" t="s">
        <v>10</v>
      </c>
      <c r="W40" s="27"/>
      <c r="X40" s="33" t="s">
        <v>38</v>
      </c>
      <c r="Y40" s="4"/>
      <c r="Z40" s="4">
        <f t="shared" si="0"/>
        <v>0</v>
      </c>
      <c r="AA40" s="34"/>
      <c r="AB40" s="34"/>
      <c r="AC40" s="4"/>
      <c r="AD40" s="4">
        <f t="shared" si="1"/>
        <v>0</v>
      </c>
      <c r="AF40" s="4"/>
      <c r="AG40" s="4">
        <f t="shared" si="2"/>
        <v>0</v>
      </c>
      <c r="AH40" s="4"/>
      <c r="AI40" s="4">
        <f t="shared" si="3"/>
        <v>0</v>
      </c>
      <c r="AJ40" s="4"/>
      <c r="AK40" s="4"/>
      <c r="AL40" s="124">
        <f t="shared" si="6"/>
        <v>0</v>
      </c>
      <c r="AM40" s="4">
        <f t="shared" si="4"/>
        <v>0</v>
      </c>
      <c r="AN40" s="4"/>
      <c r="AO40" s="4">
        <f t="shared" si="7"/>
        <v>0</v>
      </c>
      <c r="AP40" s="4">
        <f t="shared" si="8"/>
        <v>0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s="35" customFormat="1">
      <c r="A41" s="23" t="s">
        <v>1389</v>
      </c>
      <c r="B41" s="24" t="s">
        <v>1390</v>
      </c>
      <c r="C41" s="39" t="s">
        <v>124</v>
      </c>
      <c r="D41" s="36" t="s">
        <v>125</v>
      </c>
      <c r="E41" s="36"/>
      <c r="F41" s="27" t="s">
        <v>2</v>
      </c>
      <c r="G41" s="27" t="s">
        <v>2</v>
      </c>
      <c r="H41" s="28" t="s">
        <v>23</v>
      </c>
      <c r="I41" s="28">
        <v>42839</v>
      </c>
      <c r="J41" s="34" t="s">
        <v>6</v>
      </c>
      <c r="K41" s="4" t="s">
        <v>7</v>
      </c>
      <c r="L41" s="30">
        <f t="shared" si="5"/>
        <v>175</v>
      </c>
      <c r="M41" s="31">
        <v>95</v>
      </c>
      <c r="N41" s="37">
        <v>80</v>
      </c>
      <c r="O41" s="32">
        <v>0</v>
      </c>
      <c r="P41" s="4" t="s">
        <v>10</v>
      </c>
      <c r="Q41" s="4" t="s">
        <v>10</v>
      </c>
      <c r="R41" s="4" t="s">
        <v>8</v>
      </c>
      <c r="S41" s="4" t="s">
        <v>10</v>
      </c>
      <c r="T41" s="4" t="s">
        <v>8</v>
      </c>
      <c r="U41" s="4" t="s">
        <v>10</v>
      </c>
      <c r="V41" s="4" t="s">
        <v>10</v>
      </c>
      <c r="W41" s="27"/>
      <c r="X41" s="33" t="s">
        <v>11</v>
      </c>
      <c r="Y41" s="4"/>
      <c r="Z41" s="4">
        <f t="shared" si="0"/>
        <v>0</v>
      </c>
      <c r="AA41" s="34"/>
      <c r="AB41" s="34"/>
      <c r="AC41" s="4"/>
      <c r="AD41" s="4">
        <f t="shared" si="1"/>
        <v>0</v>
      </c>
      <c r="AF41" s="4"/>
      <c r="AG41" s="4">
        <f t="shared" si="2"/>
        <v>0</v>
      </c>
      <c r="AH41" s="4"/>
      <c r="AI41" s="4">
        <f t="shared" si="3"/>
        <v>0</v>
      </c>
      <c r="AJ41" s="4"/>
      <c r="AK41" s="4"/>
      <c r="AL41" s="124">
        <f t="shared" si="6"/>
        <v>0</v>
      </c>
      <c r="AM41" s="4">
        <f t="shared" si="4"/>
        <v>0</v>
      </c>
      <c r="AN41" s="4"/>
      <c r="AO41" s="4">
        <f t="shared" si="7"/>
        <v>0</v>
      </c>
      <c r="AP41" s="4">
        <f t="shared" si="8"/>
        <v>0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s="35" customFormat="1">
      <c r="A42" s="23" t="s">
        <v>1389</v>
      </c>
      <c r="B42" s="24" t="s">
        <v>1390</v>
      </c>
      <c r="C42" s="39" t="s">
        <v>126</v>
      </c>
      <c r="D42" s="36" t="s">
        <v>127</v>
      </c>
      <c r="E42" s="36"/>
      <c r="F42" s="27" t="s">
        <v>2</v>
      </c>
      <c r="G42" s="27" t="s">
        <v>2</v>
      </c>
      <c r="H42" s="28" t="s">
        <v>27</v>
      </c>
      <c r="I42" s="28">
        <v>42950</v>
      </c>
      <c r="J42" s="34" t="s">
        <v>6</v>
      </c>
      <c r="K42" s="4" t="s">
        <v>7</v>
      </c>
      <c r="L42" s="30">
        <f t="shared" si="5"/>
        <v>52</v>
      </c>
      <c r="M42" s="31">
        <v>30</v>
      </c>
      <c r="N42" s="31">
        <v>22</v>
      </c>
      <c r="O42" s="32">
        <v>0</v>
      </c>
      <c r="P42" s="4" t="s">
        <v>10</v>
      </c>
      <c r="Q42" s="4" t="s">
        <v>10</v>
      </c>
      <c r="R42" s="4" t="s">
        <v>8</v>
      </c>
      <c r="S42" s="4" t="s">
        <v>10</v>
      </c>
      <c r="T42" s="4" t="s">
        <v>8</v>
      </c>
      <c r="U42" s="4" t="s">
        <v>10</v>
      </c>
      <c r="V42" s="4" t="s">
        <v>10</v>
      </c>
      <c r="W42" s="27"/>
      <c r="X42" s="33" t="s">
        <v>11</v>
      </c>
      <c r="Y42" s="4"/>
      <c r="Z42" s="4">
        <f t="shared" si="0"/>
        <v>0</v>
      </c>
      <c r="AA42" s="34"/>
      <c r="AB42" s="34"/>
      <c r="AC42" s="4"/>
      <c r="AD42" s="4">
        <f t="shared" si="1"/>
        <v>0</v>
      </c>
      <c r="AF42" s="4"/>
      <c r="AG42" s="4">
        <f t="shared" si="2"/>
        <v>0</v>
      </c>
      <c r="AH42" s="4"/>
      <c r="AI42" s="4">
        <f t="shared" si="3"/>
        <v>0</v>
      </c>
      <c r="AJ42" s="4"/>
      <c r="AK42" s="4"/>
      <c r="AL42" s="124">
        <f t="shared" si="6"/>
        <v>0</v>
      </c>
      <c r="AM42" s="4">
        <f t="shared" si="4"/>
        <v>0</v>
      </c>
      <c r="AN42" s="4"/>
      <c r="AO42" s="4">
        <f t="shared" si="7"/>
        <v>0</v>
      </c>
      <c r="AP42" s="4">
        <f t="shared" si="8"/>
        <v>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s="35" customFormat="1">
      <c r="A43" s="23" t="s">
        <v>1389</v>
      </c>
      <c r="B43" s="24" t="s">
        <v>1390</v>
      </c>
      <c r="C43" s="39" t="s">
        <v>128</v>
      </c>
      <c r="D43" s="36" t="s">
        <v>129</v>
      </c>
      <c r="E43" s="36"/>
      <c r="F43" s="27" t="s">
        <v>2</v>
      </c>
      <c r="G43" s="27" t="s">
        <v>2</v>
      </c>
      <c r="H43" s="28" t="s">
        <v>41</v>
      </c>
      <c r="I43" s="28">
        <v>42723</v>
      </c>
      <c r="J43" s="34" t="s">
        <v>28</v>
      </c>
      <c r="K43" s="4" t="s">
        <v>7</v>
      </c>
      <c r="L43" s="30">
        <f t="shared" si="5"/>
        <v>150</v>
      </c>
      <c r="M43" s="31">
        <v>70</v>
      </c>
      <c r="N43" s="37">
        <v>80</v>
      </c>
      <c r="O43" s="32">
        <v>0</v>
      </c>
      <c r="P43" s="4" t="s">
        <v>10</v>
      </c>
      <c r="Q43" s="4" t="s">
        <v>8</v>
      </c>
      <c r="R43" s="4" t="s">
        <v>8</v>
      </c>
      <c r="S43" s="4" t="s">
        <v>8</v>
      </c>
      <c r="T43" s="4" t="s">
        <v>8</v>
      </c>
      <c r="U43" s="4" t="s">
        <v>10</v>
      </c>
      <c r="V43" s="4" t="s">
        <v>10</v>
      </c>
      <c r="W43" s="27"/>
      <c r="X43" s="33" t="s">
        <v>130</v>
      </c>
      <c r="Y43" s="4"/>
      <c r="Z43" s="4">
        <f t="shared" si="0"/>
        <v>0</v>
      </c>
      <c r="AA43" s="34"/>
      <c r="AB43" s="34"/>
      <c r="AC43" s="4"/>
      <c r="AD43" s="4">
        <f t="shared" si="1"/>
        <v>0</v>
      </c>
      <c r="AF43" s="4"/>
      <c r="AG43" s="4">
        <f t="shared" si="2"/>
        <v>0</v>
      </c>
      <c r="AH43" s="4"/>
      <c r="AI43" s="4">
        <f t="shared" si="3"/>
        <v>0</v>
      </c>
      <c r="AJ43" s="4"/>
      <c r="AK43" s="4"/>
      <c r="AL43" s="124">
        <f t="shared" si="6"/>
        <v>0</v>
      </c>
      <c r="AM43" s="4">
        <f t="shared" si="4"/>
        <v>0</v>
      </c>
      <c r="AN43" s="4"/>
      <c r="AO43" s="4">
        <f t="shared" si="7"/>
        <v>0</v>
      </c>
      <c r="AP43" s="4">
        <f t="shared" si="8"/>
        <v>0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1:65" s="35" customFormat="1">
      <c r="A44" s="23" t="s">
        <v>1389</v>
      </c>
      <c r="B44" s="24" t="s">
        <v>1390</v>
      </c>
      <c r="C44" s="39" t="s">
        <v>131</v>
      </c>
      <c r="D44" s="36" t="s">
        <v>132</v>
      </c>
      <c r="E44" s="36"/>
      <c r="F44" s="27" t="s">
        <v>2</v>
      </c>
      <c r="G44" s="27" t="s">
        <v>2</v>
      </c>
      <c r="H44" s="28" t="s">
        <v>51</v>
      </c>
      <c r="I44" s="28">
        <v>43003</v>
      </c>
      <c r="J44" s="29" t="s">
        <v>28</v>
      </c>
      <c r="K44" s="4" t="s">
        <v>7</v>
      </c>
      <c r="L44" s="30">
        <f t="shared" si="5"/>
        <v>120</v>
      </c>
      <c r="M44" s="31">
        <v>60</v>
      </c>
      <c r="N44" s="37">
        <v>60</v>
      </c>
      <c r="O44" s="32">
        <v>0</v>
      </c>
      <c r="P44" s="4" t="s">
        <v>10</v>
      </c>
      <c r="Q44" s="4" t="s">
        <v>10</v>
      </c>
      <c r="R44" s="4" t="s">
        <v>8</v>
      </c>
      <c r="S44" s="4" t="s">
        <v>10</v>
      </c>
      <c r="T44" s="4" t="s">
        <v>8</v>
      </c>
      <c r="U44" s="4" t="s">
        <v>10</v>
      </c>
      <c r="V44" s="4" t="s">
        <v>10</v>
      </c>
      <c r="W44" s="27"/>
      <c r="X44" s="33" t="s">
        <v>38</v>
      </c>
      <c r="Y44" s="4"/>
      <c r="Z44" s="4">
        <f t="shared" si="0"/>
        <v>0</v>
      </c>
      <c r="AA44" s="34"/>
      <c r="AB44" s="34"/>
      <c r="AC44" s="4"/>
      <c r="AD44" s="4">
        <f t="shared" si="1"/>
        <v>0</v>
      </c>
      <c r="AF44" s="4"/>
      <c r="AG44" s="4">
        <f t="shared" si="2"/>
        <v>0</v>
      </c>
      <c r="AH44" s="4"/>
      <c r="AI44" s="4">
        <f t="shared" si="3"/>
        <v>0</v>
      </c>
      <c r="AJ44" s="4"/>
      <c r="AK44" s="4"/>
      <c r="AL44" s="124">
        <f t="shared" si="6"/>
        <v>0</v>
      </c>
      <c r="AM44" s="4">
        <f t="shared" si="4"/>
        <v>0</v>
      </c>
      <c r="AN44" s="4"/>
      <c r="AO44" s="4">
        <f t="shared" si="7"/>
        <v>0</v>
      </c>
      <c r="AP44" s="4">
        <f t="shared" si="8"/>
        <v>0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s="35" customFormat="1">
      <c r="A45" s="23" t="s">
        <v>1389</v>
      </c>
      <c r="B45" s="24" t="s">
        <v>1390</v>
      </c>
      <c r="C45" s="39" t="s">
        <v>133</v>
      </c>
      <c r="D45" s="36" t="s">
        <v>134</v>
      </c>
      <c r="E45" s="36"/>
      <c r="F45" s="27" t="s">
        <v>2</v>
      </c>
      <c r="G45" s="27" t="s">
        <v>2</v>
      </c>
      <c r="H45" s="28" t="s">
        <v>108</v>
      </c>
      <c r="I45" s="28">
        <v>43038</v>
      </c>
      <c r="J45" s="29" t="s">
        <v>28</v>
      </c>
      <c r="K45" s="4" t="s">
        <v>7</v>
      </c>
      <c r="L45" s="30">
        <f t="shared" si="5"/>
        <v>70</v>
      </c>
      <c r="M45" s="31">
        <v>35</v>
      </c>
      <c r="N45" s="37">
        <v>35</v>
      </c>
      <c r="O45" s="32">
        <v>0</v>
      </c>
      <c r="P45" s="4" t="s">
        <v>10</v>
      </c>
      <c r="Q45" s="4" t="s">
        <v>10</v>
      </c>
      <c r="R45" s="4" t="s">
        <v>8</v>
      </c>
      <c r="S45" s="4" t="s">
        <v>10</v>
      </c>
      <c r="T45" s="4" t="s">
        <v>8</v>
      </c>
      <c r="U45" s="4" t="s">
        <v>8</v>
      </c>
      <c r="V45" s="4" t="s">
        <v>10</v>
      </c>
      <c r="W45" s="27"/>
      <c r="X45" s="33" t="s">
        <v>38</v>
      </c>
      <c r="Y45" s="4"/>
      <c r="Z45" s="4">
        <f t="shared" si="0"/>
        <v>0</v>
      </c>
      <c r="AA45" s="34"/>
      <c r="AB45" s="34"/>
      <c r="AC45" s="4"/>
      <c r="AD45" s="4">
        <f t="shared" si="1"/>
        <v>0</v>
      </c>
      <c r="AF45" s="4"/>
      <c r="AG45" s="4">
        <f t="shared" si="2"/>
        <v>0</v>
      </c>
      <c r="AH45" s="4"/>
      <c r="AI45" s="4">
        <f t="shared" si="3"/>
        <v>0</v>
      </c>
      <c r="AJ45" s="4"/>
      <c r="AK45" s="4"/>
      <c r="AL45" s="124">
        <f t="shared" si="6"/>
        <v>0</v>
      </c>
      <c r="AM45" s="4">
        <f t="shared" si="4"/>
        <v>0</v>
      </c>
      <c r="AN45" s="4"/>
      <c r="AO45" s="4">
        <f t="shared" si="7"/>
        <v>0</v>
      </c>
      <c r="AP45" s="4">
        <f t="shared" si="8"/>
        <v>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s="35" customFormat="1">
      <c r="A46" s="23" t="s">
        <v>1389</v>
      </c>
      <c r="B46" s="24" t="s">
        <v>1390</v>
      </c>
      <c r="C46" s="39" t="s">
        <v>135</v>
      </c>
      <c r="D46" s="36" t="s">
        <v>136</v>
      </c>
      <c r="E46" s="36"/>
      <c r="F46" s="27" t="s">
        <v>2</v>
      </c>
      <c r="G46" s="27" t="s">
        <v>2</v>
      </c>
      <c r="H46" s="28" t="s">
        <v>56</v>
      </c>
      <c r="I46" s="28">
        <v>42194</v>
      </c>
      <c r="J46" s="29" t="s">
        <v>137</v>
      </c>
      <c r="K46" s="4" t="s">
        <v>24</v>
      </c>
      <c r="L46" s="30">
        <f t="shared" si="5"/>
        <v>770</v>
      </c>
      <c r="M46" s="31">
        <v>370</v>
      </c>
      <c r="N46" s="31">
        <v>400</v>
      </c>
      <c r="O46" s="32">
        <v>0</v>
      </c>
      <c r="P46" s="4" t="s">
        <v>10</v>
      </c>
      <c r="Q46" s="4" t="s">
        <v>10</v>
      </c>
      <c r="R46" s="4" t="s">
        <v>8</v>
      </c>
      <c r="S46" s="4" t="s">
        <v>10</v>
      </c>
      <c r="T46" s="4" t="s">
        <v>8</v>
      </c>
      <c r="U46" s="4" t="s">
        <v>8</v>
      </c>
      <c r="V46" s="4" t="s">
        <v>8</v>
      </c>
      <c r="W46" s="27"/>
      <c r="X46" s="33" t="s">
        <v>38</v>
      </c>
      <c r="Y46" s="4"/>
      <c r="Z46" s="4">
        <f t="shared" si="0"/>
        <v>0</v>
      </c>
      <c r="AA46" s="34"/>
      <c r="AB46" s="34"/>
      <c r="AC46" s="4"/>
      <c r="AD46" s="4">
        <f t="shared" si="1"/>
        <v>0</v>
      </c>
      <c r="AF46" s="4"/>
      <c r="AG46" s="4">
        <f t="shared" si="2"/>
        <v>0</v>
      </c>
      <c r="AH46" s="4"/>
      <c r="AI46" s="4">
        <f t="shared" si="3"/>
        <v>0</v>
      </c>
      <c r="AJ46" s="4"/>
      <c r="AK46" s="4"/>
      <c r="AL46" s="124">
        <f t="shared" si="6"/>
        <v>0</v>
      </c>
      <c r="AM46" s="4">
        <f t="shared" si="4"/>
        <v>0</v>
      </c>
      <c r="AN46" s="4"/>
      <c r="AO46" s="4">
        <f t="shared" si="7"/>
        <v>0</v>
      </c>
      <c r="AP46" s="4">
        <f t="shared" si="8"/>
        <v>0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s="35" customFormat="1">
      <c r="A47" s="23" t="s">
        <v>1389</v>
      </c>
      <c r="B47" s="24" t="s">
        <v>1390</v>
      </c>
      <c r="C47" s="39" t="s">
        <v>138</v>
      </c>
      <c r="D47" s="36" t="s">
        <v>139</v>
      </c>
      <c r="E47" s="36"/>
      <c r="F47" s="27" t="s">
        <v>2</v>
      </c>
      <c r="G47" s="27" t="s">
        <v>2</v>
      </c>
      <c r="H47" s="28" t="s">
        <v>35</v>
      </c>
      <c r="I47" s="28">
        <v>43644</v>
      </c>
      <c r="J47" s="34" t="s">
        <v>140</v>
      </c>
      <c r="K47" s="4" t="s">
        <v>24</v>
      </c>
      <c r="L47" s="30">
        <f t="shared" si="5"/>
        <v>4360</v>
      </c>
      <c r="M47" s="31">
        <v>1195</v>
      </c>
      <c r="N47" s="31">
        <v>3165</v>
      </c>
      <c r="O47" s="32">
        <v>0</v>
      </c>
      <c r="P47" s="4" t="s">
        <v>10</v>
      </c>
      <c r="Q47" s="4" t="s">
        <v>10</v>
      </c>
      <c r="R47" s="4" t="s">
        <v>8</v>
      </c>
      <c r="S47" s="4" t="s">
        <v>10</v>
      </c>
      <c r="T47" s="4" t="s">
        <v>8</v>
      </c>
      <c r="U47" s="4" t="s">
        <v>8</v>
      </c>
      <c r="V47" s="4" t="s">
        <v>8</v>
      </c>
      <c r="W47" s="27"/>
      <c r="X47" s="33" t="s">
        <v>38</v>
      </c>
      <c r="Y47" s="4"/>
      <c r="Z47" s="4">
        <f t="shared" si="0"/>
        <v>0</v>
      </c>
      <c r="AA47" s="34"/>
      <c r="AB47" s="34"/>
      <c r="AC47" s="4"/>
      <c r="AD47" s="4">
        <f t="shared" si="1"/>
        <v>0</v>
      </c>
      <c r="AF47" s="4"/>
      <c r="AG47" s="4">
        <f t="shared" si="2"/>
        <v>0</v>
      </c>
      <c r="AH47" s="4"/>
      <c r="AI47" s="4">
        <f t="shared" si="3"/>
        <v>0</v>
      </c>
      <c r="AJ47" s="4"/>
      <c r="AK47" s="4"/>
      <c r="AL47" s="124">
        <f t="shared" si="6"/>
        <v>0</v>
      </c>
      <c r="AM47" s="4">
        <f t="shared" si="4"/>
        <v>0</v>
      </c>
      <c r="AN47" s="4"/>
      <c r="AO47" s="4">
        <f t="shared" si="7"/>
        <v>0</v>
      </c>
      <c r="AP47" s="4">
        <f t="shared" si="8"/>
        <v>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s="35" customFormat="1" ht="65">
      <c r="A48" s="23" t="s">
        <v>1389</v>
      </c>
      <c r="B48" s="24" t="s">
        <v>1390</v>
      </c>
      <c r="C48" s="39" t="s">
        <v>141</v>
      </c>
      <c r="D48" s="41" t="s">
        <v>1260</v>
      </c>
      <c r="E48" s="36"/>
      <c r="F48" s="27" t="s">
        <v>2</v>
      </c>
      <c r="G48" s="27" t="s">
        <v>2</v>
      </c>
      <c r="H48" s="28" t="s">
        <v>142</v>
      </c>
      <c r="I48" s="28">
        <v>43570</v>
      </c>
      <c r="J48" s="34" t="s">
        <v>6</v>
      </c>
      <c r="K48" s="4" t="s">
        <v>7</v>
      </c>
      <c r="L48" s="30">
        <f t="shared" si="5"/>
        <v>2328</v>
      </c>
      <c r="M48" s="37">
        <v>565</v>
      </c>
      <c r="N48" s="37">
        <v>1763</v>
      </c>
      <c r="O48" s="32">
        <v>0</v>
      </c>
      <c r="P48" s="4" t="s">
        <v>10</v>
      </c>
      <c r="Q48" s="4" t="s">
        <v>10</v>
      </c>
      <c r="R48" s="4" t="s">
        <v>8</v>
      </c>
      <c r="S48" s="4" t="s">
        <v>10</v>
      </c>
      <c r="T48" s="4" t="s">
        <v>8</v>
      </c>
      <c r="U48" s="4" t="s">
        <v>10</v>
      </c>
      <c r="V48" s="4" t="s">
        <v>10</v>
      </c>
      <c r="W48" s="27"/>
      <c r="X48" s="33" t="s">
        <v>143</v>
      </c>
      <c r="Y48" s="4"/>
      <c r="Z48" s="4">
        <f t="shared" si="0"/>
        <v>0</v>
      </c>
      <c r="AA48" s="34"/>
      <c r="AB48" s="34"/>
      <c r="AC48" s="4"/>
      <c r="AD48" s="4">
        <f t="shared" si="1"/>
        <v>0</v>
      </c>
      <c r="AF48" s="4"/>
      <c r="AG48" s="4">
        <f t="shared" si="2"/>
        <v>0</v>
      </c>
      <c r="AH48" s="4"/>
      <c r="AI48" s="4">
        <f t="shared" si="3"/>
        <v>0</v>
      </c>
      <c r="AJ48" s="4"/>
      <c r="AK48" s="4"/>
      <c r="AL48" s="124">
        <f t="shared" si="6"/>
        <v>0</v>
      </c>
      <c r="AM48" s="4">
        <f t="shared" si="4"/>
        <v>0</v>
      </c>
      <c r="AN48" s="4"/>
      <c r="AO48" s="4">
        <f t="shared" si="7"/>
        <v>0</v>
      </c>
      <c r="AP48" s="4">
        <f t="shared" si="8"/>
        <v>0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s="35" customFormat="1" ht="39">
      <c r="A49" s="23" t="s">
        <v>1389</v>
      </c>
      <c r="B49" s="24" t="s">
        <v>1390</v>
      </c>
      <c r="C49" s="39" t="s">
        <v>144</v>
      </c>
      <c r="D49" s="36" t="s">
        <v>145</v>
      </c>
      <c r="E49" s="36"/>
      <c r="F49" s="27" t="s">
        <v>2</v>
      </c>
      <c r="G49" s="27" t="s">
        <v>2</v>
      </c>
      <c r="H49" s="28" t="s">
        <v>93</v>
      </c>
      <c r="I49" s="28">
        <v>43073</v>
      </c>
      <c r="J49" s="34" t="s">
        <v>6</v>
      </c>
      <c r="K49" s="4" t="s">
        <v>7</v>
      </c>
      <c r="L49" s="30">
        <f t="shared" si="5"/>
        <v>725</v>
      </c>
      <c r="M49" s="37">
        <v>375</v>
      </c>
      <c r="N49" s="37">
        <v>350</v>
      </c>
      <c r="O49" s="32">
        <v>0</v>
      </c>
      <c r="P49" s="4" t="s">
        <v>10</v>
      </c>
      <c r="Q49" s="4" t="s">
        <v>10</v>
      </c>
      <c r="R49" s="4" t="s">
        <v>8</v>
      </c>
      <c r="S49" s="4" t="s">
        <v>10</v>
      </c>
      <c r="T49" s="4" t="s">
        <v>8</v>
      </c>
      <c r="U49" s="4" t="s">
        <v>10</v>
      </c>
      <c r="V49" s="4" t="s">
        <v>10</v>
      </c>
      <c r="W49" s="27"/>
      <c r="X49" s="33" t="s">
        <v>146</v>
      </c>
      <c r="Y49" s="4"/>
      <c r="Z49" s="4">
        <f t="shared" si="0"/>
        <v>0</v>
      </c>
      <c r="AA49" s="34"/>
      <c r="AB49" s="34"/>
      <c r="AC49" s="4"/>
      <c r="AD49" s="4">
        <f t="shared" si="1"/>
        <v>0</v>
      </c>
      <c r="AF49" s="4"/>
      <c r="AG49" s="4">
        <f t="shared" si="2"/>
        <v>0</v>
      </c>
      <c r="AH49" s="4"/>
      <c r="AI49" s="4">
        <f t="shared" si="3"/>
        <v>0</v>
      </c>
      <c r="AJ49" s="4"/>
      <c r="AK49" s="4"/>
      <c r="AL49" s="124">
        <f t="shared" si="6"/>
        <v>0</v>
      </c>
      <c r="AM49" s="4">
        <f t="shared" si="4"/>
        <v>0</v>
      </c>
      <c r="AN49" s="4"/>
      <c r="AO49" s="4">
        <f t="shared" si="7"/>
        <v>0</v>
      </c>
      <c r="AP49" s="4">
        <f t="shared" si="8"/>
        <v>0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s="35" customFormat="1" ht="39">
      <c r="A50" s="23" t="s">
        <v>1389</v>
      </c>
      <c r="B50" s="24" t="s">
        <v>1390</v>
      </c>
      <c r="C50" s="39" t="s">
        <v>144</v>
      </c>
      <c r="D50" s="42" t="s">
        <v>1261</v>
      </c>
      <c r="E50" s="43"/>
      <c r="F50" s="27" t="s">
        <v>2</v>
      </c>
      <c r="G50" s="27" t="s">
        <v>2</v>
      </c>
      <c r="H50" s="28" t="s">
        <v>147</v>
      </c>
      <c r="I50" s="28">
        <v>43637</v>
      </c>
      <c r="J50" s="34" t="s">
        <v>6</v>
      </c>
      <c r="K50" s="4" t="s">
        <v>7</v>
      </c>
      <c r="L50" s="30">
        <f t="shared" si="5"/>
        <v>1070</v>
      </c>
      <c r="M50" s="37">
        <v>415</v>
      </c>
      <c r="N50" s="37">
        <v>655</v>
      </c>
      <c r="O50" s="32">
        <v>0</v>
      </c>
      <c r="P50" s="4" t="s">
        <v>10</v>
      </c>
      <c r="Q50" s="4" t="s">
        <v>10</v>
      </c>
      <c r="R50" s="4" t="s">
        <v>10</v>
      </c>
      <c r="S50" s="4" t="s">
        <v>10</v>
      </c>
      <c r="T50" s="4" t="s">
        <v>8</v>
      </c>
      <c r="U50" s="4" t="s">
        <v>10</v>
      </c>
      <c r="V50" s="4" t="s">
        <v>10</v>
      </c>
      <c r="W50" s="27"/>
      <c r="X50" s="33" t="s">
        <v>146</v>
      </c>
      <c r="Y50" s="4"/>
      <c r="Z50" s="4">
        <f t="shared" si="0"/>
        <v>0</v>
      </c>
      <c r="AA50" s="34"/>
      <c r="AB50" s="34"/>
      <c r="AC50" s="4"/>
      <c r="AD50" s="4">
        <f t="shared" si="1"/>
        <v>0</v>
      </c>
      <c r="AF50" s="4"/>
      <c r="AG50" s="4">
        <f t="shared" si="2"/>
        <v>0</v>
      </c>
      <c r="AH50" s="4"/>
      <c r="AI50" s="4">
        <f t="shared" si="3"/>
        <v>0</v>
      </c>
      <c r="AJ50" s="4"/>
      <c r="AK50" s="4"/>
      <c r="AL50" s="124">
        <f t="shared" si="6"/>
        <v>0</v>
      </c>
      <c r="AM50" s="4">
        <f t="shared" si="4"/>
        <v>0</v>
      </c>
      <c r="AN50" s="4"/>
      <c r="AO50" s="4">
        <f t="shared" si="7"/>
        <v>0</v>
      </c>
      <c r="AP50" s="4">
        <f t="shared" si="8"/>
        <v>0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s="35" customFormat="1" ht="39">
      <c r="A51" s="23" t="s">
        <v>1389</v>
      </c>
      <c r="B51" s="24" t="s">
        <v>1390</v>
      </c>
      <c r="C51" s="39" t="s">
        <v>148</v>
      </c>
      <c r="D51" s="26" t="s">
        <v>149</v>
      </c>
      <c r="E51" s="26"/>
      <c r="F51" s="27" t="s">
        <v>2</v>
      </c>
      <c r="G51" s="27" t="s">
        <v>2</v>
      </c>
      <c r="H51" s="28" t="s">
        <v>150</v>
      </c>
      <c r="I51" s="28">
        <v>43621</v>
      </c>
      <c r="J51" s="34" t="s">
        <v>6</v>
      </c>
      <c r="K51" s="4" t="s">
        <v>151</v>
      </c>
      <c r="L51" s="30">
        <f t="shared" si="5"/>
        <v>1049</v>
      </c>
      <c r="M51" s="37">
        <v>579</v>
      </c>
      <c r="N51" s="37">
        <v>470</v>
      </c>
      <c r="O51" s="32">
        <v>0</v>
      </c>
      <c r="P51" s="4" t="s">
        <v>10</v>
      </c>
      <c r="Q51" s="4" t="s">
        <v>10</v>
      </c>
      <c r="R51" s="4" t="s">
        <v>8</v>
      </c>
      <c r="S51" s="44" t="s">
        <v>152</v>
      </c>
      <c r="T51" s="4" t="s">
        <v>10</v>
      </c>
      <c r="U51" s="4" t="s">
        <v>10</v>
      </c>
      <c r="V51" s="4" t="s">
        <v>10</v>
      </c>
      <c r="W51" s="27"/>
      <c r="X51" s="33" t="s">
        <v>1312</v>
      </c>
      <c r="Y51" s="4"/>
      <c r="Z51" s="4">
        <f t="shared" si="0"/>
        <v>0</v>
      </c>
      <c r="AA51" s="34"/>
      <c r="AB51" s="34"/>
      <c r="AC51" s="4"/>
      <c r="AD51" s="4">
        <f t="shared" si="1"/>
        <v>0</v>
      </c>
      <c r="AF51" s="4"/>
      <c r="AG51" s="4">
        <f t="shared" si="2"/>
        <v>0</v>
      </c>
      <c r="AH51" s="4"/>
      <c r="AI51" s="4">
        <f t="shared" si="3"/>
        <v>0</v>
      </c>
      <c r="AJ51" s="4"/>
      <c r="AK51" s="4"/>
      <c r="AL51" s="124">
        <f t="shared" si="6"/>
        <v>0</v>
      </c>
      <c r="AM51" s="4">
        <f t="shared" si="4"/>
        <v>0</v>
      </c>
      <c r="AN51" s="4"/>
      <c r="AO51" s="4">
        <f t="shared" si="7"/>
        <v>0</v>
      </c>
      <c r="AP51" s="4">
        <f t="shared" si="8"/>
        <v>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s="35" customFormat="1" ht="39">
      <c r="A52" s="23" t="s">
        <v>1389</v>
      </c>
      <c r="B52" s="24" t="s">
        <v>1390</v>
      </c>
      <c r="C52" s="39" t="s">
        <v>153</v>
      </c>
      <c r="D52" s="45" t="s">
        <v>154</v>
      </c>
      <c r="E52" s="26"/>
      <c r="F52" s="27" t="s">
        <v>2</v>
      </c>
      <c r="G52" s="27" t="s">
        <v>2</v>
      </c>
      <c r="H52" s="28" t="s">
        <v>150</v>
      </c>
      <c r="I52" s="28">
        <v>43570</v>
      </c>
      <c r="J52" s="34" t="s">
        <v>6</v>
      </c>
      <c r="K52" s="4" t="s">
        <v>7</v>
      </c>
      <c r="L52" s="30">
        <f t="shared" si="5"/>
        <v>4450</v>
      </c>
      <c r="M52" s="37">
        <v>1505</v>
      </c>
      <c r="N52" s="37">
        <v>2945</v>
      </c>
      <c r="O52" s="32">
        <v>0</v>
      </c>
      <c r="P52" s="4" t="s">
        <v>10</v>
      </c>
      <c r="Q52" s="4" t="s">
        <v>10</v>
      </c>
      <c r="R52" s="4" t="s">
        <v>10</v>
      </c>
      <c r="S52" s="4" t="s">
        <v>10</v>
      </c>
      <c r="T52" s="4" t="s">
        <v>10</v>
      </c>
      <c r="U52" s="4" t="s">
        <v>10</v>
      </c>
      <c r="V52" s="4" t="s">
        <v>10</v>
      </c>
      <c r="W52" s="27"/>
      <c r="X52" s="33" t="s">
        <v>155</v>
      </c>
      <c r="Y52" s="4"/>
      <c r="Z52" s="4">
        <f t="shared" si="0"/>
        <v>0</v>
      </c>
      <c r="AA52" s="34"/>
      <c r="AB52" s="34"/>
      <c r="AC52" s="4"/>
      <c r="AD52" s="4">
        <f t="shared" si="1"/>
        <v>0</v>
      </c>
      <c r="AF52" s="4"/>
      <c r="AG52" s="4">
        <f t="shared" si="2"/>
        <v>0</v>
      </c>
      <c r="AH52" s="4"/>
      <c r="AI52" s="4">
        <f t="shared" si="3"/>
        <v>0</v>
      </c>
      <c r="AJ52" s="4"/>
      <c r="AK52" s="4"/>
      <c r="AL52" s="124">
        <f t="shared" si="6"/>
        <v>0</v>
      </c>
      <c r="AM52" s="4">
        <f t="shared" si="4"/>
        <v>0</v>
      </c>
      <c r="AN52" s="4"/>
      <c r="AO52" s="4">
        <f t="shared" si="7"/>
        <v>0</v>
      </c>
      <c r="AP52" s="4">
        <f t="shared" si="8"/>
        <v>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1:65" s="35" customFormat="1" ht="39">
      <c r="A53" s="23" t="s">
        <v>1389</v>
      </c>
      <c r="B53" s="24" t="s">
        <v>1390</v>
      </c>
      <c r="C53" s="39" t="s">
        <v>156</v>
      </c>
      <c r="D53" s="26" t="s">
        <v>157</v>
      </c>
      <c r="E53" s="26"/>
      <c r="F53" s="27" t="s">
        <v>2</v>
      </c>
      <c r="G53" s="27" t="s">
        <v>2</v>
      </c>
      <c r="H53" s="28" t="s">
        <v>73</v>
      </c>
      <c r="I53" s="28">
        <v>43651</v>
      </c>
      <c r="J53" s="34" t="s">
        <v>6</v>
      </c>
      <c r="K53" s="4" t="s">
        <v>7</v>
      </c>
      <c r="L53" s="30">
        <f t="shared" si="5"/>
        <v>1747</v>
      </c>
      <c r="M53" s="37">
        <v>565</v>
      </c>
      <c r="N53" s="37">
        <v>1182</v>
      </c>
      <c r="O53" s="32">
        <v>0</v>
      </c>
      <c r="P53" s="4" t="s">
        <v>10</v>
      </c>
      <c r="Q53" s="4" t="s">
        <v>10</v>
      </c>
      <c r="R53" s="4" t="s">
        <v>10</v>
      </c>
      <c r="S53" s="4" t="s">
        <v>10</v>
      </c>
      <c r="T53" s="4" t="s">
        <v>10</v>
      </c>
      <c r="U53" s="4" t="s">
        <v>10</v>
      </c>
      <c r="V53" s="4" t="s">
        <v>10</v>
      </c>
      <c r="W53" s="27"/>
      <c r="X53" s="33" t="s">
        <v>158</v>
      </c>
      <c r="Y53" s="4"/>
      <c r="Z53" s="4">
        <f t="shared" si="0"/>
        <v>0</v>
      </c>
      <c r="AA53" s="34"/>
      <c r="AB53" s="34"/>
      <c r="AC53" s="4"/>
      <c r="AD53" s="4">
        <f t="shared" si="1"/>
        <v>0</v>
      </c>
      <c r="AF53" s="4"/>
      <c r="AG53" s="4">
        <f t="shared" si="2"/>
        <v>0</v>
      </c>
      <c r="AH53" s="4"/>
      <c r="AI53" s="4">
        <f t="shared" si="3"/>
        <v>0</v>
      </c>
      <c r="AJ53" s="4"/>
      <c r="AK53" s="4"/>
      <c r="AL53" s="124">
        <f t="shared" si="6"/>
        <v>0</v>
      </c>
      <c r="AM53" s="4">
        <f t="shared" si="4"/>
        <v>0</v>
      </c>
      <c r="AN53" s="4"/>
      <c r="AO53" s="4">
        <f t="shared" si="7"/>
        <v>0</v>
      </c>
      <c r="AP53" s="4">
        <f t="shared" si="8"/>
        <v>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1:65" s="35" customFormat="1">
      <c r="A54" s="23" t="s">
        <v>1389</v>
      </c>
      <c r="B54" s="24" t="s">
        <v>1390</v>
      </c>
      <c r="C54" s="39" t="s">
        <v>159</v>
      </c>
      <c r="D54" s="26" t="s">
        <v>160</v>
      </c>
      <c r="E54" s="26"/>
      <c r="F54" s="27" t="s">
        <v>2</v>
      </c>
      <c r="G54" s="27" t="s">
        <v>2</v>
      </c>
      <c r="H54" s="28" t="s">
        <v>161</v>
      </c>
      <c r="I54" s="28">
        <v>43073</v>
      </c>
      <c r="J54" s="34" t="s">
        <v>6</v>
      </c>
      <c r="K54" s="4" t="s">
        <v>24</v>
      </c>
      <c r="L54" s="30">
        <f t="shared" si="5"/>
        <v>770</v>
      </c>
      <c r="M54" s="37">
        <v>250</v>
      </c>
      <c r="N54" s="37">
        <v>520</v>
      </c>
      <c r="O54" s="32">
        <v>0</v>
      </c>
      <c r="P54" s="4" t="s">
        <v>10</v>
      </c>
      <c r="Q54" s="4" t="s">
        <v>10</v>
      </c>
      <c r="R54" s="4" t="s">
        <v>8</v>
      </c>
      <c r="S54" s="4" t="s">
        <v>8</v>
      </c>
      <c r="T54" s="4" t="s">
        <v>10</v>
      </c>
      <c r="U54" s="4" t="s">
        <v>10</v>
      </c>
      <c r="V54" s="4" t="s">
        <v>10</v>
      </c>
      <c r="W54" s="27"/>
      <c r="X54" s="33" t="s">
        <v>162</v>
      </c>
      <c r="Y54" s="4"/>
      <c r="Z54" s="4">
        <f t="shared" si="0"/>
        <v>0</v>
      </c>
      <c r="AA54" s="34"/>
      <c r="AB54" s="34"/>
      <c r="AC54" s="4"/>
      <c r="AD54" s="4">
        <f t="shared" si="1"/>
        <v>0</v>
      </c>
      <c r="AF54" s="4"/>
      <c r="AG54" s="4">
        <f t="shared" si="2"/>
        <v>0</v>
      </c>
      <c r="AH54" s="4"/>
      <c r="AI54" s="4">
        <f t="shared" si="3"/>
        <v>0</v>
      </c>
      <c r="AJ54" s="4"/>
      <c r="AK54" s="4"/>
      <c r="AL54" s="124">
        <f t="shared" si="6"/>
        <v>0</v>
      </c>
      <c r="AM54" s="4">
        <f t="shared" si="4"/>
        <v>0</v>
      </c>
      <c r="AN54" s="4"/>
      <c r="AO54" s="4">
        <f t="shared" si="7"/>
        <v>0</v>
      </c>
      <c r="AP54" s="4">
        <f t="shared" si="8"/>
        <v>0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s="35" customFormat="1" ht="26">
      <c r="A55" s="23" t="s">
        <v>1389</v>
      </c>
      <c r="B55" s="24" t="s">
        <v>1390</v>
      </c>
      <c r="C55" s="39" t="s">
        <v>163</v>
      </c>
      <c r="D55" s="43" t="s">
        <v>164</v>
      </c>
      <c r="E55" s="43"/>
      <c r="F55" s="27" t="s">
        <v>2</v>
      </c>
      <c r="G55" s="27" t="s">
        <v>2</v>
      </c>
      <c r="H55" s="28" t="s">
        <v>99</v>
      </c>
      <c r="I55" s="28">
        <v>43590</v>
      </c>
      <c r="J55" s="29" t="s">
        <v>6</v>
      </c>
      <c r="K55" s="4" t="s">
        <v>7</v>
      </c>
      <c r="L55" s="30">
        <f t="shared" si="5"/>
        <v>1040</v>
      </c>
      <c r="M55" s="37">
        <v>375</v>
      </c>
      <c r="N55" s="37">
        <v>665</v>
      </c>
      <c r="O55" s="32">
        <v>0</v>
      </c>
      <c r="P55" s="4" t="s">
        <v>10</v>
      </c>
      <c r="Q55" s="4" t="s">
        <v>10</v>
      </c>
      <c r="R55" s="4" t="s">
        <v>10</v>
      </c>
      <c r="S55" s="4" t="s">
        <v>10</v>
      </c>
      <c r="T55" s="4" t="s">
        <v>8</v>
      </c>
      <c r="U55" s="4" t="s">
        <v>10</v>
      </c>
      <c r="V55" s="4" t="s">
        <v>10</v>
      </c>
      <c r="W55" s="27"/>
      <c r="X55" s="33" t="s">
        <v>165</v>
      </c>
      <c r="Y55" s="4"/>
      <c r="Z55" s="4">
        <f t="shared" si="0"/>
        <v>0</v>
      </c>
      <c r="AA55" s="34"/>
      <c r="AB55" s="34"/>
      <c r="AC55" s="4"/>
      <c r="AD55" s="4">
        <f t="shared" si="1"/>
        <v>0</v>
      </c>
      <c r="AF55" s="4"/>
      <c r="AG55" s="4">
        <f t="shared" si="2"/>
        <v>0</v>
      </c>
      <c r="AH55" s="4"/>
      <c r="AI55" s="4">
        <f t="shared" si="3"/>
        <v>0</v>
      </c>
      <c r="AJ55" s="4"/>
      <c r="AK55" s="4"/>
      <c r="AL55" s="124">
        <f t="shared" si="6"/>
        <v>0</v>
      </c>
      <c r="AM55" s="4">
        <f t="shared" si="4"/>
        <v>0</v>
      </c>
      <c r="AN55" s="4"/>
      <c r="AO55" s="4">
        <f t="shared" si="7"/>
        <v>0</v>
      </c>
      <c r="AP55" s="4">
        <f t="shared" si="8"/>
        <v>0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s="35" customFormat="1" ht="26">
      <c r="A56" s="23" t="s">
        <v>1389</v>
      </c>
      <c r="B56" s="24" t="s">
        <v>1390</v>
      </c>
      <c r="C56" s="25" t="s">
        <v>167</v>
      </c>
      <c r="D56" s="26" t="s">
        <v>168</v>
      </c>
      <c r="E56" s="36"/>
      <c r="F56" s="27" t="s">
        <v>166</v>
      </c>
      <c r="G56" s="27" t="s">
        <v>166</v>
      </c>
      <c r="H56" s="46" t="s">
        <v>169</v>
      </c>
      <c r="I56" s="46">
        <v>43762</v>
      </c>
      <c r="J56" s="47" t="s">
        <v>170</v>
      </c>
      <c r="K56" s="48" t="s">
        <v>7</v>
      </c>
      <c r="L56" s="49">
        <f t="shared" si="5"/>
        <v>1268</v>
      </c>
      <c r="M56" s="50">
        <v>665</v>
      </c>
      <c r="N56" s="51">
        <v>603</v>
      </c>
      <c r="O56" s="32">
        <v>0</v>
      </c>
      <c r="P56" s="4" t="s">
        <v>10</v>
      </c>
      <c r="Q56" s="4" t="s">
        <v>10</v>
      </c>
      <c r="R56" s="4" t="s">
        <v>8</v>
      </c>
      <c r="S56" s="4" t="s">
        <v>10</v>
      </c>
      <c r="T56" s="4" t="s">
        <v>8</v>
      </c>
      <c r="U56" s="4" t="s">
        <v>10</v>
      </c>
      <c r="V56" s="4" t="s">
        <v>10</v>
      </c>
      <c r="W56" s="27"/>
      <c r="X56" s="33" t="s">
        <v>1313</v>
      </c>
      <c r="Y56" s="4"/>
      <c r="Z56" s="4">
        <f t="shared" si="0"/>
        <v>0</v>
      </c>
      <c r="AA56" s="34"/>
      <c r="AB56" s="34"/>
      <c r="AC56" s="4"/>
      <c r="AD56" s="4">
        <f t="shared" ref="AD56:AD118" si="9">Z56*AC56</f>
        <v>0</v>
      </c>
      <c r="AF56" s="4"/>
      <c r="AG56" s="4">
        <f t="shared" si="2"/>
        <v>0</v>
      </c>
      <c r="AH56" s="4"/>
      <c r="AI56" s="4">
        <f t="shared" si="3"/>
        <v>0</v>
      </c>
      <c r="AJ56" s="4"/>
      <c r="AK56" s="4"/>
      <c r="AL56" s="124">
        <f t="shared" ref="AL56:AL118" si="10">IFERROR(COUNTIF(AQ56:AZ56,"S")/(COUNTIF(AQ56:AZ56,"V")+COUNTIF(AQ56:AZ56,"S")),0)</f>
        <v>0</v>
      </c>
      <c r="AM56" s="4">
        <f t="shared" ref="AM56:AM118" si="11">(AD56-AG56-AI56)*AL56</f>
        <v>0</v>
      </c>
      <c r="AN56" s="4"/>
      <c r="AO56" s="4">
        <f t="shared" ref="AO56:AO118" si="12">COUNTIF(AQ56:AZ56,"V")</f>
        <v>0</v>
      </c>
      <c r="AP56" s="4">
        <f t="shared" ref="AP56:AP118" si="13">AD56-AG56-AI56-AM56</f>
        <v>0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s="35" customFormat="1" ht="26">
      <c r="A57" s="23" t="s">
        <v>1389</v>
      </c>
      <c r="B57" s="24" t="s">
        <v>1390</v>
      </c>
      <c r="C57" s="39" t="s">
        <v>171</v>
      </c>
      <c r="D57" s="36" t="s">
        <v>172</v>
      </c>
      <c r="E57" s="36"/>
      <c r="F57" s="27" t="s">
        <v>166</v>
      </c>
      <c r="G57" s="27" t="s">
        <v>166</v>
      </c>
      <c r="H57" s="28" t="s">
        <v>173</v>
      </c>
      <c r="I57" s="28">
        <v>43528</v>
      </c>
      <c r="J57" s="29" t="s">
        <v>170</v>
      </c>
      <c r="K57" s="38" t="s">
        <v>7</v>
      </c>
      <c r="L57" s="30">
        <f t="shared" si="5"/>
        <v>305</v>
      </c>
      <c r="M57" s="51">
        <v>185</v>
      </c>
      <c r="N57" s="51">
        <v>120</v>
      </c>
      <c r="O57" s="32">
        <v>0</v>
      </c>
      <c r="P57" s="4" t="s">
        <v>10</v>
      </c>
      <c r="Q57" s="4" t="s">
        <v>10</v>
      </c>
      <c r="R57" s="4" t="s">
        <v>8</v>
      </c>
      <c r="S57" s="4" t="s">
        <v>10</v>
      </c>
      <c r="T57" s="4" t="s">
        <v>8</v>
      </c>
      <c r="U57" s="4" t="s">
        <v>10</v>
      </c>
      <c r="V57" s="4" t="s">
        <v>10</v>
      </c>
      <c r="W57" s="27"/>
      <c r="X57" s="33" t="s">
        <v>1314</v>
      </c>
      <c r="Y57" s="4"/>
      <c r="Z57" s="4">
        <f t="shared" si="0"/>
        <v>0</v>
      </c>
      <c r="AA57" s="34"/>
      <c r="AB57" s="34"/>
      <c r="AC57" s="4"/>
      <c r="AD57" s="4">
        <f t="shared" si="9"/>
        <v>0</v>
      </c>
      <c r="AF57" s="4"/>
      <c r="AG57" s="4">
        <f t="shared" si="2"/>
        <v>0</v>
      </c>
      <c r="AH57" s="4"/>
      <c r="AI57" s="4">
        <f t="shared" si="3"/>
        <v>0</v>
      </c>
      <c r="AJ57" s="4"/>
      <c r="AK57" s="4"/>
      <c r="AL57" s="124">
        <f t="shared" si="10"/>
        <v>0</v>
      </c>
      <c r="AM57" s="4">
        <f t="shared" si="11"/>
        <v>0</v>
      </c>
      <c r="AN57" s="4"/>
      <c r="AO57" s="4">
        <f t="shared" si="12"/>
        <v>0</v>
      </c>
      <c r="AP57" s="4">
        <f t="shared" si="13"/>
        <v>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s="35" customFormat="1">
      <c r="A58" s="23" t="s">
        <v>1389</v>
      </c>
      <c r="B58" s="24" t="s">
        <v>1390</v>
      </c>
      <c r="C58" s="39" t="s">
        <v>174</v>
      </c>
      <c r="D58" s="36" t="s">
        <v>175</v>
      </c>
      <c r="E58" s="36"/>
      <c r="F58" s="27" t="s">
        <v>166</v>
      </c>
      <c r="G58" s="27" t="s">
        <v>166</v>
      </c>
      <c r="H58" s="28" t="s">
        <v>176</v>
      </c>
      <c r="I58" s="28">
        <v>43068</v>
      </c>
      <c r="J58" s="29" t="s">
        <v>6</v>
      </c>
      <c r="K58" s="38" t="s">
        <v>24</v>
      </c>
      <c r="L58" s="30">
        <f t="shared" si="5"/>
        <v>65</v>
      </c>
      <c r="M58" s="51">
        <v>65</v>
      </c>
      <c r="N58" s="51">
        <v>0</v>
      </c>
      <c r="O58" s="32">
        <v>0</v>
      </c>
      <c r="P58" s="4" t="s">
        <v>10</v>
      </c>
      <c r="Q58" s="4" t="s">
        <v>10</v>
      </c>
      <c r="R58" s="4" t="s">
        <v>8</v>
      </c>
      <c r="S58" s="4" t="s">
        <v>10</v>
      </c>
      <c r="T58" s="4" t="s">
        <v>8</v>
      </c>
      <c r="U58" s="4" t="s">
        <v>10</v>
      </c>
      <c r="V58" s="4" t="s">
        <v>10</v>
      </c>
      <c r="W58" s="27"/>
      <c r="X58" s="33" t="s">
        <v>1315</v>
      </c>
      <c r="Y58" s="4"/>
      <c r="Z58" s="4">
        <f t="shared" si="0"/>
        <v>0</v>
      </c>
      <c r="AA58" s="34"/>
      <c r="AB58" s="34"/>
      <c r="AC58" s="4"/>
      <c r="AD58" s="4">
        <f t="shared" si="9"/>
        <v>0</v>
      </c>
      <c r="AF58" s="4"/>
      <c r="AG58" s="4">
        <f t="shared" si="2"/>
        <v>0</v>
      </c>
      <c r="AH58" s="4"/>
      <c r="AI58" s="4">
        <f t="shared" si="3"/>
        <v>0</v>
      </c>
      <c r="AJ58" s="4"/>
      <c r="AK58" s="4"/>
      <c r="AL58" s="124">
        <f t="shared" si="10"/>
        <v>0</v>
      </c>
      <c r="AM58" s="4">
        <f t="shared" si="11"/>
        <v>0</v>
      </c>
      <c r="AN58" s="4"/>
      <c r="AO58" s="4">
        <f t="shared" si="12"/>
        <v>0</v>
      </c>
      <c r="AP58" s="4">
        <f t="shared" si="13"/>
        <v>0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s="35" customFormat="1">
      <c r="A59" s="23" t="s">
        <v>1389</v>
      </c>
      <c r="B59" s="24" t="s">
        <v>1390</v>
      </c>
      <c r="C59" s="39" t="s">
        <v>177</v>
      </c>
      <c r="D59" s="36" t="s">
        <v>178</v>
      </c>
      <c r="E59" s="36"/>
      <c r="F59" s="27" t="s">
        <v>166</v>
      </c>
      <c r="G59" s="27" t="s">
        <v>166</v>
      </c>
      <c r="H59" s="28" t="s">
        <v>27</v>
      </c>
      <c r="I59" s="28">
        <v>43574</v>
      </c>
      <c r="J59" s="29" t="s">
        <v>6</v>
      </c>
      <c r="K59" s="38" t="s">
        <v>24</v>
      </c>
      <c r="L59" s="30">
        <f t="shared" si="5"/>
        <v>85</v>
      </c>
      <c r="M59" s="51">
        <v>85</v>
      </c>
      <c r="N59" s="51">
        <v>0</v>
      </c>
      <c r="O59" s="32">
        <v>0</v>
      </c>
      <c r="P59" s="4" t="s">
        <v>10</v>
      </c>
      <c r="Q59" s="4" t="s">
        <v>10</v>
      </c>
      <c r="R59" s="4" t="s">
        <v>8</v>
      </c>
      <c r="S59" s="4" t="s">
        <v>10</v>
      </c>
      <c r="T59" s="4" t="s">
        <v>8</v>
      </c>
      <c r="U59" s="4" t="s">
        <v>10</v>
      </c>
      <c r="V59" s="4" t="s">
        <v>10</v>
      </c>
      <c r="W59" s="27"/>
      <c r="X59" s="33" t="s">
        <v>1315</v>
      </c>
      <c r="Y59" s="4"/>
      <c r="Z59" s="4">
        <f t="shared" si="0"/>
        <v>0</v>
      </c>
      <c r="AA59" s="34"/>
      <c r="AB59" s="34"/>
      <c r="AC59" s="4"/>
      <c r="AD59" s="4">
        <f t="shared" si="9"/>
        <v>0</v>
      </c>
      <c r="AF59" s="4"/>
      <c r="AG59" s="4">
        <f t="shared" si="2"/>
        <v>0</v>
      </c>
      <c r="AH59" s="4"/>
      <c r="AI59" s="4">
        <f t="shared" si="3"/>
        <v>0</v>
      </c>
      <c r="AJ59" s="4"/>
      <c r="AK59" s="4"/>
      <c r="AL59" s="124">
        <f t="shared" si="10"/>
        <v>0</v>
      </c>
      <c r="AM59" s="4">
        <f t="shared" si="11"/>
        <v>0</v>
      </c>
      <c r="AN59" s="4"/>
      <c r="AO59" s="4">
        <f t="shared" si="12"/>
        <v>0</v>
      </c>
      <c r="AP59" s="4">
        <f t="shared" si="13"/>
        <v>0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s="35" customFormat="1" ht="26">
      <c r="A60" s="23" t="s">
        <v>1389</v>
      </c>
      <c r="B60" s="24" t="s">
        <v>1390</v>
      </c>
      <c r="C60" s="25" t="s">
        <v>179</v>
      </c>
      <c r="D60" s="36" t="s">
        <v>180</v>
      </c>
      <c r="E60" s="36"/>
      <c r="F60" s="27" t="s">
        <v>166</v>
      </c>
      <c r="G60" s="27" t="s">
        <v>166</v>
      </c>
      <c r="H60" s="28" t="s">
        <v>176</v>
      </c>
      <c r="I60" s="28">
        <v>43574</v>
      </c>
      <c r="J60" s="29" t="s">
        <v>6</v>
      </c>
      <c r="K60" s="38" t="s">
        <v>24</v>
      </c>
      <c r="L60" s="30">
        <f t="shared" si="5"/>
        <v>75</v>
      </c>
      <c r="M60" s="51">
        <v>75</v>
      </c>
      <c r="N60" s="51">
        <v>0</v>
      </c>
      <c r="O60" s="32">
        <v>0</v>
      </c>
      <c r="P60" s="4" t="s">
        <v>10</v>
      </c>
      <c r="Q60" s="4" t="s">
        <v>10</v>
      </c>
      <c r="R60" s="4" t="s">
        <v>8</v>
      </c>
      <c r="S60" s="4" t="s">
        <v>10</v>
      </c>
      <c r="T60" s="4" t="s">
        <v>8</v>
      </c>
      <c r="U60" s="4" t="s">
        <v>10</v>
      </c>
      <c r="V60" s="4" t="s">
        <v>10</v>
      </c>
      <c r="W60" s="27"/>
      <c r="X60" s="33" t="s">
        <v>1316</v>
      </c>
      <c r="Y60" s="4"/>
      <c r="Z60" s="4">
        <f t="shared" si="0"/>
        <v>0</v>
      </c>
      <c r="AA60" s="34"/>
      <c r="AB60" s="34"/>
      <c r="AC60" s="4"/>
      <c r="AD60" s="4">
        <f t="shared" si="9"/>
        <v>0</v>
      </c>
      <c r="AF60" s="4"/>
      <c r="AG60" s="4">
        <f t="shared" si="2"/>
        <v>0</v>
      </c>
      <c r="AH60" s="4"/>
      <c r="AI60" s="4">
        <f t="shared" si="3"/>
        <v>0</v>
      </c>
      <c r="AJ60" s="4"/>
      <c r="AK60" s="4"/>
      <c r="AL60" s="124">
        <f t="shared" si="10"/>
        <v>0</v>
      </c>
      <c r="AM60" s="4">
        <f t="shared" si="11"/>
        <v>0</v>
      </c>
      <c r="AN60" s="4"/>
      <c r="AO60" s="4">
        <f t="shared" si="12"/>
        <v>0</v>
      </c>
      <c r="AP60" s="4">
        <f t="shared" si="13"/>
        <v>0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s="35" customFormat="1">
      <c r="A61" s="23" t="s">
        <v>1389</v>
      </c>
      <c r="B61" s="24" t="s">
        <v>1390</v>
      </c>
      <c r="C61" s="25" t="s">
        <v>181</v>
      </c>
      <c r="D61" s="36" t="s">
        <v>182</v>
      </c>
      <c r="E61" s="36"/>
      <c r="F61" s="27" t="s">
        <v>166</v>
      </c>
      <c r="G61" s="27" t="s">
        <v>166</v>
      </c>
      <c r="H61" s="28" t="s">
        <v>27</v>
      </c>
      <c r="I61" s="28">
        <v>43068</v>
      </c>
      <c r="J61" s="29" t="s">
        <v>6</v>
      </c>
      <c r="K61" s="38" t="s">
        <v>24</v>
      </c>
      <c r="L61" s="30">
        <f t="shared" si="5"/>
        <v>45</v>
      </c>
      <c r="M61" s="51">
        <v>45</v>
      </c>
      <c r="N61" s="51">
        <v>0</v>
      </c>
      <c r="O61" s="32">
        <v>0</v>
      </c>
      <c r="P61" s="4" t="s">
        <v>10</v>
      </c>
      <c r="Q61" s="4" t="s">
        <v>10</v>
      </c>
      <c r="R61" s="4" t="s">
        <v>8</v>
      </c>
      <c r="S61" s="4" t="s">
        <v>10</v>
      </c>
      <c r="T61" s="4" t="s">
        <v>8</v>
      </c>
      <c r="U61" s="4" t="s">
        <v>10</v>
      </c>
      <c r="V61" s="4" t="s">
        <v>10</v>
      </c>
      <c r="W61" s="27"/>
      <c r="X61" s="33" t="s">
        <v>1317</v>
      </c>
      <c r="Y61" s="4"/>
      <c r="Z61" s="4">
        <f t="shared" si="0"/>
        <v>0</v>
      </c>
      <c r="AA61" s="34"/>
      <c r="AB61" s="34"/>
      <c r="AC61" s="4"/>
      <c r="AD61" s="4">
        <f t="shared" si="9"/>
        <v>0</v>
      </c>
      <c r="AF61" s="4"/>
      <c r="AG61" s="4">
        <f t="shared" si="2"/>
        <v>0</v>
      </c>
      <c r="AH61" s="4"/>
      <c r="AI61" s="4">
        <f t="shared" si="3"/>
        <v>0</v>
      </c>
      <c r="AJ61" s="4"/>
      <c r="AK61" s="4"/>
      <c r="AL61" s="124">
        <f t="shared" si="10"/>
        <v>0</v>
      </c>
      <c r="AM61" s="4">
        <f t="shared" si="11"/>
        <v>0</v>
      </c>
      <c r="AN61" s="4"/>
      <c r="AO61" s="4">
        <f t="shared" si="12"/>
        <v>0</v>
      </c>
      <c r="AP61" s="4">
        <f t="shared" si="13"/>
        <v>0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s="35" customFormat="1">
      <c r="A62" s="23" t="s">
        <v>1389</v>
      </c>
      <c r="B62" s="24" t="s">
        <v>1390</v>
      </c>
      <c r="C62" s="25" t="s">
        <v>183</v>
      </c>
      <c r="D62" s="36" t="s">
        <v>184</v>
      </c>
      <c r="E62" s="36"/>
      <c r="F62" s="27" t="s">
        <v>166</v>
      </c>
      <c r="G62" s="27" t="s">
        <v>166</v>
      </c>
      <c r="H62" s="28" t="s">
        <v>23</v>
      </c>
      <c r="I62" s="28">
        <v>43063</v>
      </c>
      <c r="J62" s="29" t="s">
        <v>6</v>
      </c>
      <c r="K62" s="38" t="s">
        <v>7</v>
      </c>
      <c r="L62" s="30">
        <f t="shared" si="5"/>
        <v>425</v>
      </c>
      <c r="M62" s="51">
        <v>425</v>
      </c>
      <c r="N62" s="51">
        <v>0</v>
      </c>
      <c r="O62" s="32">
        <v>0</v>
      </c>
      <c r="P62" s="4" t="s">
        <v>10</v>
      </c>
      <c r="Q62" s="4" t="s">
        <v>10</v>
      </c>
      <c r="R62" s="4" t="s">
        <v>8</v>
      </c>
      <c r="S62" s="4" t="s">
        <v>10</v>
      </c>
      <c r="T62" s="4" t="s">
        <v>8</v>
      </c>
      <c r="U62" s="4" t="s">
        <v>10</v>
      </c>
      <c r="V62" s="4" t="s">
        <v>10</v>
      </c>
      <c r="W62" s="27"/>
      <c r="X62" s="33" t="s">
        <v>1318</v>
      </c>
      <c r="Y62" s="4"/>
      <c r="Z62" s="4">
        <f t="shared" si="0"/>
        <v>0</v>
      </c>
      <c r="AA62" s="34"/>
      <c r="AB62" s="34"/>
      <c r="AC62" s="4"/>
      <c r="AD62" s="4">
        <f t="shared" si="9"/>
        <v>0</v>
      </c>
      <c r="AF62" s="4"/>
      <c r="AG62" s="4">
        <f t="shared" si="2"/>
        <v>0</v>
      </c>
      <c r="AH62" s="4"/>
      <c r="AI62" s="4">
        <f t="shared" si="3"/>
        <v>0</v>
      </c>
      <c r="AJ62" s="4"/>
      <c r="AK62" s="4"/>
      <c r="AL62" s="124">
        <f t="shared" si="10"/>
        <v>0</v>
      </c>
      <c r="AM62" s="4">
        <f t="shared" si="11"/>
        <v>0</v>
      </c>
      <c r="AN62" s="4"/>
      <c r="AO62" s="4">
        <f t="shared" si="12"/>
        <v>0</v>
      </c>
      <c r="AP62" s="4">
        <f t="shared" si="13"/>
        <v>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s="35" customFormat="1">
      <c r="A63" s="23" t="s">
        <v>1389</v>
      </c>
      <c r="B63" s="24" t="s">
        <v>1390</v>
      </c>
      <c r="C63" s="25" t="s">
        <v>185</v>
      </c>
      <c r="D63" s="36" t="s">
        <v>186</v>
      </c>
      <c r="E63" s="36"/>
      <c r="F63" s="27" t="s">
        <v>166</v>
      </c>
      <c r="G63" s="27" t="s">
        <v>166</v>
      </c>
      <c r="H63" s="28" t="s">
        <v>19</v>
      </c>
      <c r="I63" s="28">
        <v>43063</v>
      </c>
      <c r="J63" s="29" t="s">
        <v>6</v>
      </c>
      <c r="K63" s="38" t="s">
        <v>7</v>
      </c>
      <c r="L63" s="30">
        <f t="shared" si="5"/>
        <v>305</v>
      </c>
      <c r="M63" s="51">
        <v>305</v>
      </c>
      <c r="N63" s="51">
        <v>0</v>
      </c>
      <c r="O63" s="32">
        <v>0</v>
      </c>
      <c r="P63" s="4" t="s">
        <v>10</v>
      </c>
      <c r="Q63" s="4" t="s">
        <v>10</v>
      </c>
      <c r="R63" s="4" t="s">
        <v>8</v>
      </c>
      <c r="S63" s="4" t="s">
        <v>10</v>
      </c>
      <c r="T63" s="4" t="s">
        <v>8</v>
      </c>
      <c r="U63" s="4" t="s">
        <v>10</v>
      </c>
      <c r="V63" s="4" t="s">
        <v>10</v>
      </c>
      <c r="W63" s="27"/>
      <c r="X63" s="33" t="s">
        <v>1318</v>
      </c>
      <c r="Y63" s="4"/>
      <c r="Z63" s="4">
        <f t="shared" si="0"/>
        <v>0</v>
      </c>
      <c r="AA63" s="34"/>
      <c r="AB63" s="34"/>
      <c r="AC63" s="4"/>
      <c r="AD63" s="4">
        <f t="shared" si="9"/>
        <v>0</v>
      </c>
      <c r="AF63" s="4"/>
      <c r="AG63" s="4">
        <f t="shared" si="2"/>
        <v>0</v>
      </c>
      <c r="AH63" s="4"/>
      <c r="AI63" s="4">
        <f t="shared" si="3"/>
        <v>0</v>
      </c>
      <c r="AJ63" s="4"/>
      <c r="AK63" s="4"/>
      <c r="AL63" s="124">
        <f t="shared" si="10"/>
        <v>0</v>
      </c>
      <c r="AM63" s="4">
        <f t="shared" si="11"/>
        <v>0</v>
      </c>
      <c r="AN63" s="4"/>
      <c r="AO63" s="4">
        <f t="shared" si="12"/>
        <v>0</v>
      </c>
      <c r="AP63" s="4">
        <f t="shared" si="13"/>
        <v>0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s="35" customFormat="1">
      <c r="A64" s="23" t="s">
        <v>1389</v>
      </c>
      <c r="B64" s="24" t="s">
        <v>1390</v>
      </c>
      <c r="C64" s="25" t="s">
        <v>187</v>
      </c>
      <c r="D64" s="36" t="s">
        <v>188</v>
      </c>
      <c r="E64" s="36"/>
      <c r="F64" s="27" t="s">
        <v>166</v>
      </c>
      <c r="G64" s="27" t="s">
        <v>166</v>
      </c>
      <c r="H64" s="28" t="s">
        <v>189</v>
      </c>
      <c r="I64" s="28">
        <v>43637</v>
      </c>
      <c r="J64" s="29" t="s">
        <v>6</v>
      </c>
      <c r="K64" s="38" t="s">
        <v>7</v>
      </c>
      <c r="L64" s="30">
        <f t="shared" si="5"/>
        <v>276</v>
      </c>
      <c r="M64" s="51">
        <v>275</v>
      </c>
      <c r="N64" s="51">
        <v>1</v>
      </c>
      <c r="O64" s="32">
        <v>0</v>
      </c>
      <c r="P64" s="4" t="s">
        <v>10</v>
      </c>
      <c r="Q64" s="4" t="s">
        <v>10</v>
      </c>
      <c r="R64" s="4" t="s">
        <v>8</v>
      </c>
      <c r="S64" s="4" t="s">
        <v>10</v>
      </c>
      <c r="T64" s="4" t="s">
        <v>8</v>
      </c>
      <c r="U64" s="4" t="s">
        <v>10</v>
      </c>
      <c r="V64" s="4" t="s">
        <v>10</v>
      </c>
      <c r="W64" s="27"/>
      <c r="X64" s="33" t="s">
        <v>1319</v>
      </c>
      <c r="Y64" s="4"/>
      <c r="Z64" s="4">
        <f t="shared" si="0"/>
        <v>0</v>
      </c>
      <c r="AA64" s="34"/>
      <c r="AB64" s="34"/>
      <c r="AC64" s="4"/>
      <c r="AD64" s="4">
        <f t="shared" si="9"/>
        <v>0</v>
      </c>
      <c r="AF64" s="4"/>
      <c r="AG64" s="4">
        <f t="shared" si="2"/>
        <v>0</v>
      </c>
      <c r="AH64" s="4"/>
      <c r="AI64" s="4">
        <f t="shared" si="3"/>
        <v>0</v>
      </c>
      <c r="AJ64" s="4"/>
      <c r="AK64" s="4"/>
      <c r="AL64" s="124">
        <f t="shared" si="10"/>
        <v>0</v>
      </c>
      <c r="AM64" s="4">
        <f t="shared" si="11"/>
        <v>0</v>
      </c>
      <c r="AN64" s="4"/>
      <c r="AO64" s="4">
        <f t="shared" si="12"/>
        <v>0</v>
      </c>
      <c r="AP64" s="4">
        <f t="shared" si="13"/>
        <v>0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1:65" s="35" customFormat="1">
      <c r="A65" s="23" t="s">
        <v>1389</v>
      </c>
      <c r="B65" s="24" t="s">
        <v>1390</v>
      </c>
      <c r="C65" s="25" t="s">
        <v>190</v>
      </c>
      <c r="D65" s="26" t="s">
        <v>191</v>
      </c>
      <c r="E65" s="26"/>
      <c r="F65" s="27" t="s">
        <v>166</v>
      </c>
      <c r="G65" s="27" t="s">
        <v>166</v>
      </c>
      <c r="H65" s="28" t="s">
        <v>192</v>
      </c>
      <c r="I65" s="28">
        <v>43525</v>
      </c>
      <c r="J65" s="29" t="s">
        <v>6</v>
      </c>
      <c r="K65" s="38" t="s">
        <v>7</v>
      </c>
      <c r="L65" s="30">
        <f t="shared" si="5"/>
        <v>278</v>
      </c>
      <c r="M65" s="51">
        <v>275</v>
      </c>
      <c r="N65" s="51">
        <v>3</v>
      </c>
      <c r="O65" s="32">
        <v>0</v>
      </c>
      <c r="P65" s="4" t="s">
        <v>10</v>
      </c>
      <c r="Q65" s="4" t="s">
        <v>10</v>
      </c>
      <c r="R65" s="4" t="s">
        <v>8</v>
      </c>
      <c r="S65" s="4" t="s">
        <v>10</v>
      </c>
      <c r="T65" s="4" t="s">
        <v>8</v>
      </c>
      <c r="U65" s="4" t="s">
        <v>10</v>
      </c>
      <c r="V65" s="4" t="s">
        <v>10</v>
      </c>
      <c r="W65" s="27"/>
      <c r="X65" s="33" t="s">
        <v>1319</v>
      </c>
      <c r="Y65" s="4"/>
      <c r="Z65" s="4">
        <f t="shared" si="0"/>
        <v>0</v>
      </c>
      <c r="AA65" s="34"/>
      <c r="AB65" s="34"/>
      <c r="AC65" s="4"/>
      <c r="AD65" s="4">
        <f t="shared" si="9"/>
        <v>0</v>
      </c>
      <c r="AF65" s="4"/>
      <c r="AG65" s="4">
        <f t="shared" si="2"/>
        <v>0</v>
      </c>
      <c r="AH65" s="4"/>
      <c r="AI65" s="4">
        <f t="shared" si="3"/>
        <v>0</v>
      </c>
      <c r="AJ65" s="4"/>
      <c r="AK65" s="4"/>
      <c r="AL65" s="124">
        <f t="shared" si="10"/>
        <v>0</v>
      </c>
      <c r="AM65" s="4">
        <f t="shared" si="11"/>
        <v>0</v>
      </c>
      <c r="AN65" s="4"/>
      <c r="AO65" s="4">
        <f t="shared" si="12"/>
        <v>0</v>
      </c>
      <c r="AP65" s="4">
        <f t="shared" si="13"/>
        <v>0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1:65" s="35" customFormat="1">
      <c r="A66" s="23" t="s">
        <v>1389</v>
      </c>
      <c r="B66" s="24" t="s">
        <v>1390</v>
      </c>
      <c r="C66" s="25" t="s">
        <v>193</v>
      </c>
      <c r="D66" s="26" t="s">
        <v>194</v>
      </c>
      <c r="E66" s="26"/>
      <c r="F66" s="27" t="s">
        <v>166</v>
      </c>
      <c r="G66" s="27" t="s">
        <v>166</v>
      </c>
      <c r="H66" s="28" t="s">
        <v>195</v>
      </c>
      <c r="I66" s="28">
        <v>43525</v>
      </c>
      <c r="J66" s="29" t="s">
        <v>6</v>
      </c>
      <c r="K66" s="38" t="s">
        <v>7</v>
      </c>
      <c r="L66" s="30">
        <f t="shared" si="5"/>
        <v>270</v>
      </c>
      <c r="M66" s="51">
        <v>270</v>
      </c>
      <c r="N66" s="51">
        <v>0</v>
      </c>
      <c r="O66" s="32">
        <v>0</v>
      </c>
      <c r="P66" s="4" t="s">
        <v>10</v>
      </c>
      <c r="Q66" s="4" t="s">
        <v>10</v>
      </c>
      <c r="R66" s="4" t="s">
        <v>8</v>
      </c>
      <c r="S66" s="4" t="s">
        <v>10</v>
      </c>
      <c r="T66" s="4" t="s">
        <v>8</v>
      </c>
      <c r="U66" s="4" t="s">
        <v>10</v>
      </c>
      <c r="V66" s="4" t="s">
        <v>10</v>
      </c>
      <c r="W66" s="27"/>
      <c r="X66" s="33" t="s">
        <v>1319</v>
      </c>
      <c r="Y66" s="4"/>
      <c r="Z66" s="4">
        <f t="shared" ref="Z66:Z129" si="14">SUMIF(Y66,"Y",M66)</f>
        <v>0</v>
      </c>
      <c r="AA66" s="34"/>
      <c r="AB66" s="34"/>
      <c r="AC66" s="4"/>
      <c r="AD66" s="4">
        <f t="shared" si="9"/>
        <v>0</v>
      </c>
      <c r="AF66" s="4"/>
      <c r="AG66" s="4">
        <f t="shared" ref="AG66:AG129" si="15">SUMIF(AF66,"Y",O66)*AC66</f>
        <v>0</v>
      </c>
      <c r="AH66" s="4"/>
      <c r="AI66" s="4">
        <f t="shared" ref="AI66:AI129" si="16">(M66-AG66)*COUNTIF(AQ66:AZ66,"L")</f>
        <v>0</v>
      </c>
      <c r="AJ66" s="4"/>
      <c r="AK66" s="4"/>
      <c r="AL66" s="124">
        <f t="shared" si="10"/>
        <v>0</v>
      </c>
      <c r="AM66" s="4">
        <f t="shared" si="11"/>
        <v>0</v>
      </c>
      <c r="AN66" s="4"/>
      <c r="AO66" s="4">
        <f t="shared" si="12"/>
        <v>0</v>
      </c>
      <c r="AP66" s="4">
        <f t="shared" si="13"/>
        <v>0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s="35" customFormat="1">
      <c r="A67" s="23" t="s">
        <v>1389</v>
      </c>
      <c r="B67" s="24" t="s">
        <v>1390</v>
      </c>
      <c r="C67" s="25" t="s">
        <v>196</v>
      </c>
      <c r="D67" s="26" t="s">
        <v>197</v>
      </c>
      <c r="E67" s="26"/>
      <c r="F67" s="27" t="s">
        <v>166</v>
      </c>
      <c r="G67" s="27" t="s">
        <v>166</v>
      </c>
      <c r="H67" s="28" t="s">
        <v>56</v>
      </c>
      <c r="I67" s="28">
        <v>43516</v>
      </c>
      <c r="J67" s="29" t="s">
        <v>6</v>
      </c>
      <c r="K67" s="38" t="s">
        <v>7</v>
      </c>
      <c r="L67" s="30">
        <f t="shared" ref="L67:L130" si="17">M67+N67</f>
        <v>160</v>
      </c>
      <c r="M67" s="51">
        <v>80</v>
      </c>
      <c r="N67" s="51">
        <v>80</v>
      </c>
      <c r="O67" s="32">
        <v>0</v>
      </c>
      <c r="P67" s="4" t="s">
        <v>10</v>
      </c>
      <c r="Q67" s="4" t="s">
        <v>10</v>
      </c>
      <c r="R67" s="4" t="s">
        <v>8</v>
      </c>
      <c r="S67" s="4" t="s">
        <v>10</v>
      </c>
      <c r="T67" s="4" t="s">
        <v>8</v>
      </c>
      <c r="U67" s="4" t="s">
        <v>10</v>
      </c>
      <c r="V67" s="4" t="s">
        <v>10</v>
      </c>
      <c r="W67" s="27"/>
      <c r="X67" s="33" t="s">
        <v>1319</v>
      </c>
      <c r="Y67" s="4"/>
      <c r="Z67" s="4">
        <f t="shared" si="14"/>
        <v>0</v>
      </c>
      <c r="AA67" s="34"/>
      <c r="AB67" s="34"/>
      <c r="AC67" s="4"/>
      <c r="AD67" s="4">
        <f t="shared" si="9"/>
        <v>0</v>
      </c>
      <c r="AF67" s="4"/>
      <c r="AG67" s="4">
        <f t="shared" si="15"/>
        <v>0</v>
      </c>
      <c r="AH67" s="4"/>
      <c r="AI67" s="4">
        <f t="shared" si="16"/>
        <v>0</v>
      </c>
      <c r="AJ67" s="4"/>
      <c r="AK67" s="4"/>
      <c r="AL67" s="124">
        <f t="shared" si="10"/>
        <v>0</v>
      </c>
      <c r="AM67" s="4">
        <f t="shared" si="11"/>
        <v>0</v>
      </c>
      <c r="AN67" s="4"/>
      <c r="AO67" s="4">
        <f t="shared" si="12"/>
        <v>0</v>
      </c>
      <c r="AP67" s="4">
        <f t="shared" si="13"/>
        <v>0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s="35" customFormat="1">
      <c r="A68" s="23" t="s">
        <v>1389</v>
      </c>
      <c r="B68" s="24" t="s">
        <v>1390</v>
      </c>
      <c r="C68" s="25" t="s">
        <v>198</v>
      </c>
      <c r="D68" s="26" t="s">
        <v>1262</v>
      </c>
      <c r="E68" s="26"/>
      <c r="F68" s="27" t="s">
        <v>166</v>
      </c>
      <c r="G68" s="27" t="s">
        <v>166</v>
      </c>
      <c r="H68" s="28" t="s">
        <v>105</v>
      </c>
      <c r="I68" s="28">
        <v>43707</v>
      </c>
      <c r="J68" s="29" t="s">
        <v>6</v>
      </c>
      <c r="K68" s="38" t="s">
        <v>7</v>
      </c>
      <c r="L68" s="30">
        <f t="shared" si="17"/>
        <v>170</v>
      </c>
      <c r="M68" s="51">
        <v>85</v>
      </c>
      <c r="N68" s="51">
        <v>85</v>
      </c>
      <c r="O68" s="32">
        <v>0</v>
      </c>
      <c r="P68" s="4" t="s">
        <v>10</v>
      </c>
      <c r="Q68" s="4" t="s">
        <v>10</v>
      </c>
      <c r="R68" s="4" t="s">
        <v>8</v>
      </c>
      <c r="S68" s="4" t="s">
        <v>10</v>
      </c>
      <c r="T68" s="4" t="s">
        <v>8</v>
      </c>
      <c r="U68" s="4" t="s">
        <v>10</v>
      </c>
      <c r="V68" s="4" t="s">
        <v>10</v>
      </c>
      <c r="W68" s="27"/>
      <c r="X68" s="33" t="s">
        <v>1319</v>
      </c>
      <c r="Y68" s="4"/>
      <c r="Z68" s="4">
        <f t="shared" si="14"/>
        <v>0</v>
      </c>
      <c r="AA68" s="34"/>
      <c r="AB68" s="34"/>
      <c r="AC68" s="4"/>
      <c r="AD68" s="4">
        <f t="shared" si="9"/>
        <v>0</v>
      </c>
      <c r="AF68" s="4"/>
      <c r="AG68" s="4">
        <f t="shared" si="15"/>
        <v>0</v>
      </c>
      <c r="AH68" s="4"/>
      <c r="AI68" s="4">
        <f t="shared" si="16"/>
        <v>0</v>
      </c>
      <c r="AJ68" s="4"/>
      <c r="AK68" s="4"/>
      <c r="AL68" s="124">
        <f t="shared" si="10"/>
        <v>0</v>
      </c>
      <c r="AM68" s="4">
        <f t="shared" si="11"/>
        <v>0</v>
      </c>
      <c r="AN68" s="4"/>
      <c r="AO68" s="4">
        <f t="shared" si="12"/>
        <v>0</v>
      </c>
      <c r="AP68" s="4">
        <f t="shared" si="13"/>
        <v>0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s="35" customFormat="1">
      <c r="A69" s="23" t="s">
        <v>1389</v>
      </c>
      <c r="B69" s="24" t="s">
        <v>1390</v>
      </c>
      <c r="C69" s="25" t="s">
        <v>199</v>
      </c>
      <c r="D69" s="26" t="s">
        <v>200</v>
      </c>
      <c r="E69" s="26"/>
      <c r="F69" s="27" t="s">
        <v>166</v>
      </c>
      <c r="G69" s="27" t="s">
        <v>166</v>
      </c>
      <c r="H69" s="28" t="s">
        <v>19</v>
      </c>
      <c r="I69" s="28">
        <v>43525</v>
      </c>
      <c r="J69" s="29" t="s">
        <v>6</v>
      </c>
      <c r="K69" s="38" t="s">
        <v>7</v>
      </c>
      <c r="L69" s="30">
        <f t="shared" si="17"/>
        <v>85</v>
      </c>
      <c r="M69" s="51">
        <v>85</v>
      </c>
      <c r="N69" s="51">
        <v>0</v>
      </c>
      <c r="O69" s="32">
        <v>0</v>
      </c>
      <c r="P69" s="4" t="s">
        <v>10</v>
      </c>
      <c r="Q69" s="4" t="s">
        <v>10</v>
      </c>
      <c r="R69" s="4" t="s">
        <v>8</v>
      </c>
      <c r="S69" s="4" t="s">
        <v>10</v>
      </c>
      <c r="T69" s="4" t="s">
        <v>8</v>
      </c>
      <c r="U69" s="4" t="s">
        <v>10</v>
      </c>
      <c r="V69" s="4" t="s">
        <v>10</v>
      </c>
      <c r="W69" s="27"/>
      <c r="X69" s="33" t="s">
        <v>1320</v>
      </c>
      <c r="Y69" s="4"/>
      <c r="Z69" s="4">
        <f t="shared" si="14"/>
        <v>0</v>
      </c>
      <c r="AA69" s="34"/>
      <c r="AB69" s="34"/>
      <c r="AC69" s="4"/>
      <c r="AD69" s="4">
        <f t="shared" si="9"/>
        <v>0</v>
      </c>
      <c r="AF69" s="4"/>
      <c r="AG69" s="4">
        <f t="shared" si="15"/>
        <v>0</v>
      </c>
      <c r="AH69" s="4"/>
      <c r="AI69" s="4">
        <f t="shared" si="16"/>
        <v>0</v>
      </c>
      <c r="AJ69" s="4"/>
      <c r="AK69" s="4"/>
      <c r="AL69" s="124">
        <f t="shared" si="10"/>
        <v>0</v>
      </c>
      <c r="AM69" s="4">
        <f t="shared" si="11"/>
        <v>0</v>
      </c>
      <c r="AN69" s="4"/>
      <c r="AO69" s="4">
        <f t="shared" si="12"/>
        <v>0</v>
      </c>
      <c r="AP69" s="4">
        <f t="shared" si="13"/>
        <v>0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1:65" s="35" customFormat="1">
      <c r="A70" s="23" t="s">
        <v>1389</v>
      </c>
      <c r="B70" s="24" t="s">
        <v>1390</v>
      </c>
      <c r="C70" s="25" t="s">
        <v>201</v>
      </c>
      <c r="D70" s="26" t="s">
        <v>202</v>
      </c>
      <c r="E70" s="26"/>
      <c r="F70" s="27" t="s">
        <v>166</v>
      </c>
      <c r="G70" s="27" t="s">
        <v>166</v>
      </c>
      <c r="H70" s="28" t="s">
        <v>48</v>
      </c>
      <c r="I70" s="28">
        <v>43728</v>
      </c>
      <c r="J70" s="29" t="s">
        <v>6</v>
      </c>
      <c r="K70" s="38" t="s">
        <v>24</v>
      </c>
      <c r="L70" s="30">
        <f t="shared" si="17"/>
        <v>1270</v>
      </c>
      <c r="M70" s="51">
        <v>170</v>
      </c>
      <c r="N70" s="51">
        <v>1100</v>
      </c>
      <c r="O70" s="32">
        <v>0</v>
      </c>
      <c r="P70" s="4" t="s">
        <v>10</v>
      </c>
      <c r="Q70" s="4" t="s">
        <v>10</v>
      </c>
      <c r="R70" s="4" t="s">
        <v>10</v>
      </c>
      <c r="S70" s="4" t="s">
        <v>10</v>
      </c>
      <c r="T70" s="4" t="s">
        <v>8</v>
      </c>
      <c r="U70" s="4" t="s">
        <v>10</v>
      </c>
      <c r="V70" s="4" t="s">
        <v>10</v>
      </c>
      <c r="W70" s="27"/>
      <c r="X70" s="33" t="s">
        <v>1321</v>
      </c>
      <c r="Y70" s="4"/>
      <c r="Z70" s="4">
        <f t="shared" si="14"/>
        <v>0</v>
      </c>
      <c r="AA70" s="34"/>
      <c r="AB70" s="34"/>
      <c r="AC70" s="4"/>
      <c r="AD70" s="4">
        <f t="shared" si="9"/>
        <v>0</v>
      </c>
      <c r="AF70" s="4"/>
      <c r="AG70" s="4">
        <f t="shared" si="15"/>
        <v>0</v>
      </c>
      <c r="AH70" s="4"/>
      <c r="AI70" s="4">
        <f t="shared" si="16"/>
        <v>0</v>
      </c>
      <c r="AJ70" s="4"/>
      <c r="AK70" s="4"/>
      <c r="AL70" s="124">
        <f t="shared" si="10"/>
        <v>0</v>
      </c>
      <c r="AM70" s="4">
        <f t="shared" si="11"/>
        <v>0</v>
      </c>
      <c r="AN70" s="4"/>
      <c r="AO70" s="4">
        <f t="shared" si="12"/>
        <v>0</v>
      </c>
      <c r="AP70" s="4">
        <f t="shared" si="13"/>
        <v>0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s="35" customFormat="1">
      <c r="A71" s="23" t="s">
        <v>1389</v>
      </c>
      <c r="B71" s="24" t="s">
        <v>1390</v>
      </c>
      <c r="C71" s="25" t="s">
        <v>203</v>
      </c>
      <c r="D71" s="26" t="s">
        <v>204</v>
      </c>
      <c r="E71" s="26"/>
      <c r="F71" s="27" t="s">
        <v>166</v>
      </c>
      <c r="G71" s="27" t="s">
        <v>166</v>
      </c>
      <c r="H71" s="28" t="s">
        <v>176</v>
      </c>
      <c r="I71" s="28">
        <v>43619</v>
      </c>
      <c r="J71" s="29" t="s">
        <v>6</v>
      </c>
      <c r="K71" s="38" t="s">
        <v>7</v>
      </c>
      <c r="L71" s="30">
        <f t="shared" si="17"/>
        <v>320</v>
      </c>
      <c r="M71" s="51">
        <v>170</v>
      </c>
      <c r="N71" s="51">
        <v>150</v>
      </c>
      <c r="O71" s="32">
        <v>0</v>
      </c>
      <c r="P71" s="4" t="s">
        <v>10</v>
      </c>
      <c r="Q71" s="4" t="s">
        <v>10</v>
      </c>
      <c r="R71" s="4" t="s">
        <v>8</v>
      </c>
      <c r="S71" s="4" t="s">
        <v>10</v>
      </c>
      <c r="T71" s="4" t="s">
        <v>8</v>
      </c>
      <c r="U71" s="4" t="s">
        <v>10</v>
      </c>
      <c r="V71" s="4" t="s">
        <v>10</v>
      </c>
      <c r="W71" s="27"/>
      <c r="X71" s="33" t="s">
        <v>1322</v>
      </c>
      <c r="Y71" s="4"/>
      <c r="Z71" s="4">
        <f t="shared" si="14"/>
        <v>0</v>
      </c>
      <c r="AA71" s="34"/>
      <c r="AB71" s="34"/>
      <c r="AC71" s="4"/>
      <c r="AD71" s="4">
        <f t="shared" si="9"/>
        <v>0</v>
      </c>
      <c r="AF71" s="4"/>
      <c r="AG71" s="4">
        <f t="shared" si="15"/>
        <v>0</v>
      </c>
      <c r="AH71" s="4"/>
      <c r="AI71" s="4">
        <f t="shared" si="16"/>
        <v>0</v>
      </c>
      <c r="AJ71" s="4"/>
      <c r="AK71" s="4"/>
      <c r="AL71" s="124">
        <f t="shared" si="10"/>
        <v>0</v>
      </c>
      <c r="AM71" s="4">
        <f t="shared" si="11"/>
        <v>0</v>
      </c>
      <c r="AN71" s="4"/>
      <c r="AO71" s="4">
        <f t="shared" si="12"/>
        <v>0</v>
      </c>
      <c r="AP71" s="4">
        <f t="shared" si="13"/>
        <v>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s="35" customFormat="1">
      <c r="A72" s="23" t="s">
        <v>1389</v>
      </c>
      <c r="B72" s="24" t="s">
        <v>1390</v>
      </c>
      <c r="C72" s="25" t="s">
        <v>205</v>
      </c>
      <c r="D72" s="26" t="s">
        <v>206</v>
      </c>
      <c r="E72" s="26"/>
      <c r="F72" s="27" t="s">
        <v>166</v>
      </c>
      <c r="G72" s="27" t="s">
        <v>166</v>
      </c>
      <c r="H72" s="28" t="s">
        <v>59</v>
      </c>
      <c r="I72" s="28">
        <v>43546</v>
      </c>
      <c r="J72" s="52" t="s">
        <v>207</v>
      </c>
      <c r="K72" s="38" t="s">
        <v>7</v>
      </c>
      <c r="L72" s="30">
        <f t="shared" si="17"/>
        <v>5575</v>
      </c>
      <c r="M72" s="51">
        <v>415</v>
      </c>
      <c r="N72" s="51">
        <v>5160</v>
      </c>
      <c r="O72" s="32">
        <v>0</v>
      </c>
      <c r="P72" s="4" t="s">
        <v>10</v>
      </c>
      <c r="Q72" s="4" t="s">
        <v>10</v>
      </c>
      <c r="R72" s="4" t="s">
        <v>8</v>
      </c>
      <c r="S72" s="4" t="s">
        <v>10</v>
      </c>
      <c r="T72" s="4" t="s">
        <v>8</v>
      </c>
      <c r="U72" s="4" t="s">
        <v>10</v>
      </c>
      <c r="V72" s="4" t="s">
        <v>10</v>
      </c>
      <c r="W72" s="27"/>
      <c r="X72" s="33" t="s">
        <v>1323</v>
      </c>
      <c r="Y72" s="4"/>
      <c r="Z72" s="4">
        <f t="shared" si="14"/>
        <v>0</v>
      </c>
      <c r="AA72" s="34"/>
      <c r="AB72" s="34"/>
      <c r="AC72" s="4"/>
      <c r="AD72" s="4">
        <f t="shared" si="9"/>
        <v>0</v>
      </c>
      <c r="AF72" s="4"/>
      <c r="AG72" s="4">
        <f t="shared" si="15"/>
        <v>0</v>
      </c>
      <c r="AH72" s="4"/>
      <c r="AI72" s="4">
        <f t="shared" si="16"/>
        <v>0</v>
      </c>
      <c r="AJ72" s="4"/>
      <c r="AK72" s="4"/>
      <c r="AL72" s="124">
        <f t="shared" si="10"/>
        <v>0</v>
      </c>
      <c r="AM72" s="4">
        <f t="shared" si="11"/>
        <v>0</v>
      </c>
      <c r="AN72" s="4"/>
      <c r="AO72" s="4">
        <f t="shared" si="12"/>
        <v>0</v>
      </c>
      <c r="AP72" s="4">
        <f t="shared" si="13"/>
        <v>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s="35" customFormat="1">
      <c r="A73" s="23" t="s">
        <v>1389</v>
      </c>
      <c r="B73" s="24" t="s">
        <v>1390</v>
      </c>
      <c r="C73" s="25" t="s">
        <v>208</v>
      </c>
      <c r="D73" s="26" t="s">
        <v>209</v>
      </c>
      <c r="E73" s="26"/>
      <c r="F73" s="27" t="s">
        <v>166</v>
      </c>
      <c r="G73" s="27" t="s">
        <v>166</v>
      </c>
      <c r="H73" s="28" t="s">
        <v>210</v>
      </c>
      <c r="I73" s="28">
        <v>43528</v>
      </c>
      <c r="J73" s="29" t="s">
        <v>6</v>
      </c>
      <c r="K73" s="38" t="s">
        <v>7</v>
      </c>
      <c r="L73" s="30">
        <f t="shared" si="17"/>
        <v>250</v>
      </c>
      <c r="M73" s="4">
        <v>65</v>
      </c>
      <c r="N73" s="4">
        <v>185</v>
      </c>
      <c r="O73" s="32">
        <v>0</v>
      </c>
      <c r="P73" s="4" t="s">
        <v>10</v>
      </c>
      <c r="Q73" s="4" t="s">
        <v>10</v>
      </c>
      <c r="R73" s="4" t="s">
        <v>8</v>
      </c>
      <c r="S73" s="4" t="s">
        <v>8</v>
      </c>
      <c r="T73" s="44" t="s">
        <v>152</v>
      </c>
      <c r="U73" s="4" t="s">
        <v>10</v>
      </c>
      <c r="V73" s="4" t="s">
        <v>10</v>
      </c>
      <c r="W73" s="27"/>
      <c r="X73" s="33" t="s">
        <v>1324</v>
      </c>
      <c r="Y73" s="4"/>
      <c r="Z73" s="4">
        <f t="shared" si="14"/>
        <v>0</v>
      </c>
      <c r="AA73" s="34"/>
      <c r="AB73" s="34"/>
      <c r="AC73" s="4"/>
      <c r="AD73" s="4">
        <f t="shared" si="9"/>
        <v>0</v>
      </c>
      <c r="AF73" s="4"/>
      <c r="AG73" s="4">
        <f t="shared" si="15"/>
        <v>0</v>
      </c>
      <c r="AH73" s="4"/>
      <c r="AI73" s="4">
        <f t="shared" si="16"/>
        <v>0</v>
      </c>
      <c r="AJ73" s="4"/>
      <c r="AK73" s="4"/>
      <c r="AL73" s="124">
        <f t="shared" si="10"/>
        <v>0</v>
      </c>
      <c r="AM73" s="4">
        <f t="shared" si="11"/>
        <v>0</v>
      </c>
      <c r="AN73" s="4"/>
      <c r="AO73" s="4">
        <f t="shared" si="12"/>
        <v>0</v>
      </c>
      <c r="AP73" s="4">
        <f t="shared" si="13"/>
        <v>0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:65" s="35" customFormat="1" ht="26">
      <c r="A74" s="23" t="s">
        <v>1389</v>
      </c>
      <c r="B74" s="24" t="s">
        <v>1390</v>
      </c>
      <c r="C74" s="25" t="s">
        <v>211</v>
      </c>
      <c r="D74" s="36" t="s">
        <v>212</v>
      </c>
      <c r="E74" s="36"/>
      <c r="F74" s="27" t="s">
        <v>166</v>
      </c>
      <c r="G74" s="27" t="s">
        <v>166</v>
      </c>
      <c r="H74" s="28" t="s">
        <v>213</v>
      </c>
      <c r="I74" s="28">
        <v>43311</v>
      </c>
      <c r="J74" s="29" t="s">
        <v>6</v>
      </c>
      <c r="K74" s="38" t="s">
        <v>24</v>
      </c>
      <c r="L74" s="30">
        <f t="shared" si="17"/>
        <v>485</v>
      </c>
      <c r="M74" s="4">
        <v>185</v>
      </c>
      <c r="N74" s="4">
        <v>300</v>
      </c>
      <c r="O74" s="32">
        <v>0</v>
      </c>
      <c r="P74" s="4" t="s">
        <v>10</v>
      </c>
      <c r="Q74" s="4" t="s">
        <v>10</v>
      </c>
      <c r="R74" s="4" t="s">
        <v>8</v>
      </c>
      <c r="S74" s="4" t="s">
        <v>8</v>
      </c>
      <c r="T74" s="44" t="s">
        <v>152</v>
      </c>
      <c r="U74" s="4" t="s">
        <v>10</v>
      </c>
      <c r="V74" s="4" t="s">
        <v>10</v>
      </c>
      <c r="W74" s="27"/>
      <c r="X74" s="33" t="s">
        <v>1325</v>
      </c>
      <c r="Y74" s="4"/>
      <c r="Z74" s="4">
        <f t="shared" si="14"/>
        <v>0</v>
      </c>
      <c r="AA74" s="34"/>
      <c r="AB74" s="34"/>
      <c r="AC74" s="4"/>
      <c r="AD74" s="4">
        <f t="shared" si="9"/>
        <v>0</v>
      </c>
      <c r="AF74" s="4"/>
      <c r="AG74" s="4">
        <f t="shared" si="15"/>
        <v>0</v>
      </c>
      <c r="AH74" s="4"/>
      <c r="AI74" s="4">
        <f t="shared" si="16"/>
        <v>0</v>
      </c>
      <c r="AJ74" s="4"/>
      <c r="AK74" s="4"/>
      <c r="AL74" s="124">
        <f t="shared" si="10"/>
        <v>0</v>
      </c>
      <c r="AM74" s="4">
        <f t="shared" si="11"/>
        <v>0</v>
      </c>
      <c r="AN74" s="4"/>
      <c r="AO74" s="4">
        <f t="shared" si="12"/>
        <v>0</v>
      </c>
      <c r="AP74" s="4">
        <f t="shared" si="13"/>
        <v>0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s="35" customFormat="1">
      <c r="A75" s="23" t="s">
        <v>1389</v>
      </c>
      <c r="B75" s="24" t="s">
        <v>1390</v>
      </c>
      <c r="C75" s="25" t="s">
        <v>214</v>
      </c>
      <c r="D75" s="36" t="s">
        <v>215</v>
      </c>
      <c r="E75" s="36"/>
      <c r="F75" s="27" t="s">
        <v>166</v>
      </c>
      <c r="G75" s="27" t="s">
        <v>166</v>
      </c>
      <c r="H75" s="28" t="s">
        <v>210</v>
      </c>
      <c r="I75" s="28">
        <v>43530</v>
      </c>
      <c r="J75" s="29" t="s">
        <v>6</v>
      </c>
      <c r="K75" s="38" t="s">
        <v>7</v>
      </c>
      <c r="L75" s="30">
        <f t="shared" si="17"/>
        <v>435</v>
      </c>
      <c r="M75" s="4">
        <v>285</v>
      </c>
      <c r="N75" s="4">
        <v>150</v>
      </c>
      <c r="O75" s="32">
        <v>0</v>
      </c>
      <c r="P75" s="4" t="s">
        <v>10</v>
      </c>
      <c r="Q75" s="4" t="s">
        <v>10</v>
      </c>
      <c r="R75" s="4" t="s">
        <v>8</v>
      </c>
      <c r="S75" s="4" t="s">
        <v>8</v>
      </c>
      <c r="T75" s="44" t="s">
        <v>152</v>
      </c>
      <c r="U75" s="4" t="s">
        <v>10</v>
      </c>
      <c r="V75" s="4" t="s">
        <v>10</v>
      </c>
      <c r="W75" s="27"/>
      <c r="X75" s="33" t="s">
        <v>1324</v>
      </c>
      <c r="Y75" s="4"/>
      <c r="Z75" s="4">
        <f t="shared" si="14"/>
        <v>0</v>
      </c>
      <c r="AA75" s="34"/>
      <c r="AB75" s="34"/>
      <c r="AC75" s="4"/>
      <c r="AD75" s="4">
        <f t="shared" si="9"/>
        <v>0</v>
      </c>
      <c r="AF75" s="4"/>
      <c r="AG75" s="4">
        <f t="shared" si="15"/>
        <v>0</v>
      </c>
      <c r="AH75" s="4"/>
      <c r="AI75" s="4">
        <f t="shared" si="16"/>
        <v>0</v>
      </c>
      <c r="AJ75" s="4"/>
      <c r="AK75" s="4"/>
      <c r="AL75" s="124">
        <f t="shared" si="10"/>
        <v>0</v>
      </c>
      <c r="AM75" s="4">
        <f t="shared" si="11"/>
        <v>0</v>
      </c>
      <c r="AN75" s="4"/>
      <c r="AO75" s="4">
        <f t="shared" si="12"/>
        <v>0</v>
      </c>
      <c r="AP75" s="4">
        <f t="shared" si="13"/>
        <v>0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1:65" s="35" customFormat="1">
      <c r="A76" s="23" t="s">
        <v>1389</v>
      </c>
      <c r="B76" s="24" t="s">
        <v>1390</v>
      </c>
      <c r="C76" s="25" t="s">
        <v>216</v>
      </c>
      <c r="D76" s="41" t="s">
        <v>217</v>
      </c>
      <c r="E76" s="36"/>
      <c r="F76" s="27" t="s">
        <v>166</v>
      </c>
      <c r="G76" s="27" t="s">
        <v>166</v>
      </c>
      <c r="H76" s="28" t="s">
        <v>35</v>
      </c>
      <c r="I76" s="28">
        <v>43525</v>
      </c>
      <c r="J76" s="29" t="s">
        <v>6</v>
      </c>
      <c r="K76" s="38" t="s">
        <v>7</v>
      </c>
      <c r="L76" s="30">
        <f t="shared" si="17"/>
        <v>190</v>
      </c>
      <c r="M76" s="4">
        <v>35</v>
      </c>
      <c r="N76" s="4">
        <v>155</v>
      </c>
      <c r="O76" s="32">
        <v>0</v>
      </c>
      <c r="P76" s="4" t="s">
        <v>10</v>
      </c>
      <c r="Q76" s="4" t="s">
        <v>10</v>
      </c>
      <c r="R76" s="4" t="s">
        <v>8</v>
      </c>
      <c r="S76" s="4" t="s">
        <v>8</v>
      </c>
      <c r="T76" s="44" t="s">
        <v>152</v>
      </c>
      <c r="U76" s="4" t="s">
        <v>10</v>
      </c>
      <c r="V76" s="4" t="s">
        <v>10</v>
      </c>
      <c r="W76" s="27"/>
      <c r="X76" s="33" t="s">
        <v>1326</v>
      </c>
      <c r="Y76" s="4"/>
      <c r="Z76" s="4">
        <f t="shared" si="14"/>
        <v>0</v>
      </c>
      <c r="AA76" s="34"/>
      <c r="AB76" s="34"/>
      <c r="AC76" s="4"/>
      <c r="AD76" s="4">
        <f t="shared" si="9"/>
        <v>0</v>
      </c>
      <c r="AF76" s="4"/>
      <c r="AG76" s="4">
        <f t="shared" si="15"/>
        <v>0</v>
      </c>
      <c r="AH76" s="4"/>
      <c r="AI76" s="4">
        <f t="shared" si="16"/>
        <v>0</v>
      </c>
      <c r="AJ76" s="4"/>
      <c r="AK76" s="4"/>
      <c r="AL76" s="124">
        <f t="shared" si="10"/>
        <v>0</v>
      </c>
      <c r="AM76" s="4">
        <f t="shared" si="11"/>
        <v>0</v>
      </c>
      <c r="AN76" s="4"/>
      <c r="AO76" s="4">
        <f t="shared" si="12"/>
        <v>0</v>
      </c>
      <c r="AP76" s="4">
        <f t="shared" si="13"/>
        <v>0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1:65" s="35" customFormat="1">
      <c r="A77" s="23" t="s">
        <v>1389</v>
      </c>
      <c r="B77" s="24" t="s">
        <v>1390</v>
      </c>
      <c r="C77" s="25" t="s">
        <v>218</v>
      </c>
      <c r="D77" s="36" t="s">
        <v>219</v>
      </c>
      <c r="E77" s="36"/>
      <c r="F77" s="27" t="s">
        <v>166</v>
      </c>
      <c r="G77" s="27" t="s">
        <v>166</v>
      </c>
      <c r="H77" s="28" t="s">
        <v>59</v>
      </c>
      <c r="I77" s="28">
        <v>43066</v>
      </c>
      <c r="J77" s="29" t="s">
        <v>6</v>
      </c>
      <c r="K77" s="38" t="s">
        <v>7</v>
      </c>
      <c r="L77" s="30">
        <f t="shared" si="17"/>
        <v>245</v>
      </c>
      <c r="M77" s="4">
        <v>65</v>
      </c>
      <c r="N77" s="4">
        <v>180</v>
      </c>
      <c r="O77" s="32">
        <v>0</v>
      </c>
      <c r="P77" s="4" t="s">
        <v>10</v>
      </c>
      <c r="Q77" s="4" t="s">
        <v>10</v>
      </c>
      <c r="R77" s="4" t="s">
        <v>8</v>
      </c>
      <c r="S77" s="4" t="s">
        <v>8</v>
      </c>
      <c r="T77" s="44" t="s">
        <v>152</v>
      </c>
      <c r="U77" s="4" t="s">
        <v>10</v>
      </c>
      <c r="V77" s="4" t="s">
        <v>10</v>
      </c>
      <c r="W77" s="27"/>
      <c r="X77" s="33" t="s">
        <v>1326</v>
      </c>
      <c r="Y77" s="4"/>
      <c r="Z77" s="4">
        <f t="shared" si="14"/>
        <v>0</v>
      </c>
      <c r="AA77" s="34"/>
      <c r="AB77" s="34"/>
      <c r="AC77" s="4"/>
      <c r="AD77" s="4">
        <f t="shared" si="9"/>
        <v>0</v>
      </c>
      <c r="AF77" s="4"/>
      <c r="AG77" s="4">
        <f t="shared" si="15"/>
        <v>0</v>
      </c>
      <c r="AH77" s="4"/>
      <c r="AI77" s="4">
        <f t="shared" si="16"/>
        <v>0</v>
      </c>
      <c r="AJ77" s="4"/>
      <c r="AK77" s="4"/>
      <c r="AL77" s="124">
        <f t="shared" si="10"/>
        <v>0</v>
      </c>
      <c r="AM77" s="4">
        <f t="shared" si="11"/>
        <v>0</v>
      </c>
      <c r="AN77" s="4"/>
      <c r="AO77" s="4">
        <f t="shared" si="12"/>
        <v>0</v>
      </c>
      <c r="AP77" s="4">
        <f t="shared" si="13"/>
        <v>0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1:65" s="35" customFormat="1">
      <c r="A78" s="23" t="s">
        <v>1389</v>
      </c>
      <c r="B78" s="24" t="s">
        <v>1390</v>
      </c>
      <c r="C78" s="25" t="s">
        <v>220</v>
      </c>
      <c r="D78" s="36" t="s">
        <v>221</v>
      </c>
      <c r="E78" s="36"/>
      <c r="F78" s="27" t="s">
        <v>166</v>
      </c>
      <c r="G78" s="27" t="s">
        <v>166</v>
      </c>
      <c r="H78" s="28" t="s">
        <v>222</v>
      </c>
      <c r="I78" s="28">
        <v>43525</v>
      </c>
      <c r="J78" s="29" t="s">
        <v>6</v>
      </c>
      <c r="K78" s="38" t="s">
        <v>24</v>
      </c>
      <c r="L78" s="30">
        <f t="shared" si="17"/>
        <v>305</v>
      </c>
      <c r="M78" s="4">
        <v>95</v>
      </c>
      <c r="N78" s="4">
        <v>210</v>
      </c>
      <c r="O78" s="32">
        <v>0</v>
      </c>
      <c r="P78" s="4" t="s">
        <v>10</v>
      </c>
      <c r="Q78" s="4" t="s">
        <v>10</v>
      </c>
      <c r="R78" s="4" t="s">
        <v>8</v>
      </c>
      <c r="S78" s="4" t="s">
        <v>8</v>
      </c>
      <c r="T78" s="44" t="s">
        <v>152</v>
      </c>
      <c r="U78" s="4" t="s">
        <v>10</v>
      </c>
      <c r="V78" s="4" t="s">
        <v>10</v>
      </c>
      <c r="W78" s="27"/>
      <c r="X78" s="33" t="s">
        <v>1326</v>
      </c>
      <c r="Y78" s="4"/>
      <c r="Z78" s="4">
        <f t="shared" si="14"/>
        <v>0</v>
      </c>
      <c r="AA78" s="34"/>
      <c r="AB78" s="34"/>
      <c r="AC78" s="4"/>
      <c r="AD78" s="4">
        <f t="shared" si="9"/>
        <v>0</v>
      </c>
      <c r="AF78" s="4"/>
      <c r="AG78" s="4">
        <f t="shared" si="15"/>
        <v>0</v>
      </c>
      <c r="AH78" s="4"/>
      <c r="AI78" s="4">
        <f t="shared" si="16"/>
        <v>0</v>
      </c>
      <c r="AJ78" s="4"/>
      <c r="AK78" s="4"/>
      <c r="AL78" s="124">
        <f t="shared" si="10"/>
        <v>0</v>
      </c>
      <c r="AM78" s="4">
        <f t="shared" si="11"/>
        <v>0</v>
      </c>
      <c r="AN78" s="4"/>
      <c r="AO78" s="4">
        <f t="shared" si="12"/>
        <v>0</v>
      </c>
      <c r="AP78" s="4">
        <f t="shared" si="13"/>
        <v>0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spans="1:65" s="35" customFormat="1">
      <c r="A79" s="23" t="s">
        <v>1389</v>
      </c>
      <c r="B79" s="24" t="s">
        <v>1390</v>
      </c>
      <c r="C79" s="25" t="s">
        <v>223</v>
      </c>
      <c r="D79" s="36" t="s">
        <v>224</v>
      </c>
      <c r="E79" s="36"/>
      <c r="F79" s="27" t="s">
        <v>166</v>
      </c>
      <c r="G79" s="27" t="s">
        <v>166</v>
      </c>
      <c r="H79" s="28" t="s">
        <v>19</v>
      </c>
      <c r="I79" s="28">
        <v>43529</v>
      </c>
      <c r="J79" s="29" t="s">
        <v>6</v>
      </c>
      <c r="K79" s="38" t="s">
        <v>7</v>
      </c>
      <c r="L79" s="30">
        <f t="shared" si="17"/>
        <v>435</v>
      </c>
      <c r="M79" s="4">
        <v>285</v>
      </c>
      <c r="N79" s="4">
        <v>150</v>
      </c>
      <c r="O79" s="32">
        <v>0</v>
      </c>
      <c r="P79" s="4" t="s">
        <v>10</v>
      </c>
      <c r="Q79" s="4" t="s">
        <v>10</v>
      </c>
      <c r="R79" s="4" t="s">
        <v>8</v>
      </c>
      <c r="S79" s="4" t="s">
        <v>8</v>
      </c>
      <c r="T79" s="44" t="s">
        <v>152</v>
      </c>
      <c r="U79" s="4" t="s">
        <v>10</v>
      </c>
      <c r="V79" s="4" t="s">
        <v>10</v>
      </c>
      <c r="W79" s="27"/>
      <c r="X79" s="33" t="s">
        <v>1326</v>
      </c>
      <c r="Y79" s="4"/>
      <c r="Z79" s="4">
        <f t="shared" si="14"/>
        <v>0</v>
      </c>
      <c r="AA79" s="34"/>
      <c r="AB79" s="34"/>
      <c r="AC79" s="4"/>
      <c r="AD79" s="4">
        <f t="shared" si="9"/>
        <v>0</v>
      </c>
      <c r="AF79" s="4"/>
      <c r="AG79" s="4">
        <f t="shared" si="15"/>
        <v>0</v>
      </c>
      <c r="AH79" s="4"/>
      <c r="AI79" s="4">
        <f t="shared" si="16"/>
        <v>0</v>
      </c>
      <c r="AJ79" s="4"/>
      <c r="AK79" s="4"/>
      <c r="AL79" s="124">
        <f t="shared" si="10"/>
        <v>0</v>
      </c>
      <c r="AM79" s="4">
        <f t="shared" si="11"/>
        <v>0</v>
      </c>
      <c r="AN79" s="4"/>
      <c r="AO79" s="4">
        <f t="shared" si="12"/>
        <v>0</v>
      </c>
      <c r="AP79" s="4">
        <f t="shared" si="13"/>
        <v>0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s="35" customFormat="1">
      <c r="A80" s="23" t="s">
        <v>1389</v>
      </c>
      <c r="B80" s="24" t="s">
        <v>1390</v>
      </c>
      <c r="C80" s="25" t="s">
        <v>225</v>
      </c>
      <c r="D80" s="36" t="s">
        <v>226</v>
      </c>
      <c r="E80" s="36"/>
      <c r="F80" s="27" t="s">
        <v>166</v>
      </c>
      <c r="G80" s="27" t="s">
        <v>166</v>
      </c>
      <c r="H80" s="28" t="s">
        <v>35</v>
      </c>
      <c r="I80" s="28">
        <v>43525</v>
      </c>
      <c r="J80" s="29" t="s">
        <v>6</v>
      </c>
      <c r="K80" s="38" t="s">
        <v>7</v>
      </c>
      <c r="L80" s="30">
        <f t="shared" si="17"/>
        <v>865</v>
      </c>
      <c r="M80" s="4">
        <v>355</v>
      </c>
      <c r="N80" s="4">
        <v>510</v>
      </c>
      <c r="O80" s="32">
        <v>0</v>
      </c>
      <c r="P80" s="4" t="s">
        <v>10</v>
      </c>
      <c r="Q80" s="4" t="s">
        <v>10</v>
      </c>
      <c r="R80" s="4" t="s">
        <v>8</v>
      </c>
      <c r="S80" s="4" t="s">
        <v>8</v>
      </c>
      <c r="T80" s="44" t="s">
        <v>152</v>
      </c>
      <c r="U80" s="4" t="s">
        <v>8</v>
      </c>
      <c r="V80" s="4" t="s">
        <v>10</v>
      </c>
      <c r="W80" s="27"/>
      <c r="X80" s="33" t="s">
        <v>1326</v>
      </c>
      <c r="Y80" s="4"/>
      <c r="Z80" s="4">
        <f t="shared" si="14"/>
        <v>0</v>
      </c>
      <c r="AA80" s="34"/>
      <c r="AB80" s="34"/>
      <c r="AC80" s="4"/>
      <c r="AD80" s="4">
        <f t="shared" si="9"/>
        <v>0</v>
      </c>
      <c r="AF80" s="4"/>
      <c r="AG80" s="4">
        <f t="shared" si="15"/>
        <v>0</v>
      </c>
      <c r="AH80" s="4"/>
      <c r="AI80" s="4">
        <f t="shared" si="16"/>
        <v>0</v>
      </c>
      <c r="AJ80" s="4"/>
      <c r="AK80" s="4"/>
      <c r="AL80" s="124">
        <f t="shared" si="10"/>
        <v>0</v>
      </c>
      <c r="AM80" s="4">
        <f t="shared" si="11"/>
        <v>0</v>
      </c>
      <c r="AN80" s="4"/>
      <c r="AO80" s="4">
        <f t="shared" si="12"/>
        <v>0</v>
      </c>
      <c r="AP80" s="4">
        <f t="shared" si="13"/>
        <v>0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spans="1:65" s="35" customFormat="1">
      <c r="A81" s="23" t="s">
        <v>1389</v>
      </c>
      <c r="B81" s="24" t="s">
        <v>1390</v>
      </c>
      <c r="C81" s="25" t="s">
        <v>227</v>
      </c>
      <c r="D81" s="36" t="s">
        <v>228</v>
      </c>
      <c r="E81" s="36"/>
      <c r="F81" s="27" t="s">
        <v>166</v>
      </c>
      <c r="G81" s="27" t="s">
        <v>166</v>
      </c>
      <c r="H81" s="28" t="s">
        <v>229</v>
      </c>
      <c r="I81" s="28">
        <v>43525</v>
      </c>
      <c r="J81" s="29" t="s">
        <v>6</v>
      </c>
      <c r="K81" s="38" t="s">
        <v>7</v>
      </c>
      <c r="L81" s="30">
        <f t="shared" si="17"/>
        <v>320</v>
      </c>
      <c r="M81" s="4">
        <v>100</v>
      </c>
      <c r="N81" s="4">
        <v>220</v>
      </c>
      <c r="O81" s="32">
        <v>0</v>
      </c>
      <c r="P81" s="4" t="s">
        <v>10</v>
      </c>
      <c r="Q81" s="4" t="s">
        <v>10</v>
      </c>
      <c r="R81" s="4" t="s">
        <v>10</v>
      </c>
      <c r="S81" s="4" t="s">
        <v>10</v>
      </c>
      <c r="T81" s="4" t="s">
        <v>10</v>
      </c>
      <c r="U81" s="4" t="s">
        <v>10</v>
      </c>
      <c r="V81" s="4" t="s">
        <v>10</v>
      </c>
      <c r="W81" s="27"/>
      <c r="X81" s="33" t="s">
        <v>1327</v>
      </c>
      <c r="Y81" s="4"/>
      <c r="Z81" s="4">
        <f t="shared" si="14"/>
        <v>0</v>
      </c>
      <c r="AA81" s="34"/>
      <c r="AB81" s="34"/>
      <c r="AC81" s="4"/>
      <c r="AD81" s="4">
        <f t="shared" si="9"/>
        <v>0</v>
      </c>
      <c r="AF81" s="4"/>
      <c r="AG81" s="4">
        <f t="shared" si="15"/>
        <v>0</v>
      </c>
      <c r="AH81" s="4"/>
      <c r="AI81" s="4">
        <f t="shared" si="16"/>
        <v>0</v>
      </c>
      <c r="AJ81" s="4"/>
      <c r="AK81" s="4"/>
      <c r="AL81" s="124">
        <f t="shared" si="10"/>
        <v>0</v>
      </c>
      <c r="AM81" s="4">
        <f t="shared" si="11"/>
        <v>0</v>
      </c>
      <c r="AN81" s="4"/>
      <c r="AO81" s="4">
        <f t="shared" si="12"/>
        <v>0</v>
      </c>
      <c r="AP81" s="4">
        <f t="shared" si="13"/>
        <v>0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s="35" customFormat="1">
      <c r="A82" s="23" t="s">
        <v>1389</v>
      </c>
      <c r="B82" s="24" t="s">
        <v>1390</v>
      </c>
      <c r="C82" s="25" t="s">
        <v>230</v>
      </c>
      <c r="D82" s="36" t="s">
        <v>231</v>
      </c>
      <c r="E82" s="36"/>
      <c r="F82" s="27" t="s">
        <v>166</v>
      </c>
      <c r="G82" s="27" t="s">
        <v>166</v>
      </c>
      <c r="H82" s="28" t="s">
        <v>23</v>
      </c>
      <c r="I82" s="28">
        <v>43525</v>
      </c>
      <c r="J82" s="29" t="s">
        <v>6</v>
      </c>
      <c r="K82" s="38" t="s">
        <v>7</v>
      </c>
      <c r="L82" s="30">
        <f t="shared" si="17"/>
        <v>460</v>
      </c>
      <c r="M82" s="4">
        <v>170</v>
      </c>
      <c r="N82" s="4">
        <v>290</v>
      </c>
      <c r="O82" s="32">
        <v>0</v>
      </c>
      <c r="P82" s="4" t="s">
        <v>10</v>
      </c>
      <c r="Q82" s="4" t="s">
        <v>10</v>
      </c>
      <c r="R82" s="4" t="s">
        <v>10</v>
      </c>
      <c r="S82" s="4" t="s">
        <v>10</v>
      </c>
      <c r="T82" s="4" t="s">
        <v>10</v>
      </c>
      <c r="U82" s="4" t="s">
        <v>10</v>
      </c>
      <c r="V82" s="4" t="s">
        <v>10</v>
      </c>
      <c r="W82" s="27"/>
      <c r="X82" s="33" t="s">
        <v>1327</v>
      </c>
      <c r="Y82" s="4"/>
      <c r="Z82" s="4">
        <f t="shared" si="14"/>
        <v>0</v>
      </c>
      <c r="AA82" s="34"/>
      <c r="AB82" s="34"/>
      <c r="AC82" s="4"/>
      <c r="AD82" s="4">
        <f t="shared" si="9"/>
        <v>0</v>
      </c>
      <c r="AF82" s="4"/>
      <c r="AG82" s="4">
        <f t="shared" si="15"/>
        <v>0</v>
      </c>
      <c r="AH82" s="4"/>
      <c r="AI82" s="4">
        <f t="shared" si="16"/>
        <v>0</v>
      </c>
      <c r="AJ82" s="4"/>
      <c r="AK82" s="4"/>
      <c r="AL82" s="124">
        <f t="shared" si="10"/>
        <v>0</v>
      </c>
      <c r="AM82" s="4">
        <f t="shared" si="11"/>
        <v>0</v>
      </c>
      <c r="AN82" s="4"/>
      <c r="AO82" s="4">
        <f t="shared" si="12"/>
        <v>0</v>
      </c>
      <c r="AP82" s="4">
        <f t="shared" si="13"/>
        <v>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1:65" s="35" customFormat="1">
      <c r="A83" s="23" t="s">
        <v>1389</v>
      </c>
      <c r="B83" s="24" t="s">
        <v>1390</v>
      </c>
      <c r="C83" s="25" t="s">
        <v>232</v>
      </c>
      <c r="D83" s="36" t="s">
        <v>233</v>
      </c>
      <c r="E83" s="36"/>
      <c r="F83" s="27" t="s">
        <v>166</v>
      </c>
      <c r="G83" s="27" t="s">
        <v>166</v>
      </c>
      <c r="H83" s="28" t="s">
        <v>210</v>
      </c>
      <c r="I83" s="28">
        <v>43529</v>
      </c>
      <c r="J83" s="29" t="s">
        <v>6</v>
      </c>
      <c r="K83" s="38" t="s">
        <v>7</v>
      </c>
      <c r="L83" s="30">
        <f t="shared" si="17"/>
        <v>280</v>
      </c>
      <c r="M83" s="4">
        <v>130</v>
      </c>
      <c r="N83" s="4">
        <v>150</v>
      </c>
      <c r="O83" s="32">
        <v>0</v>
      </c>
      <c r="P83" s="4" t="s">
        <v>10</v>
      </c>
      <c r="Q83" s="4" t="s">
        <v>10</v>
      </c>
      <c r="R83" s="4" t="s">
        <v>10</v>
      </c>
      <c r="S83" s="4" t="s">
        <v>10</v>
      </c>
      <c r="T83" s="4" t="s">
        <v>10</v>
      </c>
      <c r="U83" s="4" t="s">
        <v>10</v>
      </c>
      <c r="V83" s="4" t="s">
        <v>10</v>
      </c>
      <c r="W83" s="27"/>
      <c r="X83" s="33" t="s">
        <v>1327</v>
      </c>
      <c r="Y83" s="4"/>
      <c r="Z83" s="4">
        <f t="shared" si="14"/>
        <v>0</v>
      </c>
      <c r="AA83" s="34"/>
      <c r="AB83" s="34"/>
      <c r="AC83" s="4"/>
      <c r="AD83" s="4">
        <f t="shared" si="9"/>
        <v>0</v>
      </c>
      <c r="AF83" s="4"/>
      <c r="AG83" s="4">
        <f t="shared" si="15"/>
        <v>0</v>
      </c>
      <c r="AH83" s="4"/>
      <c r="AI83" s="4">
        <f t="shared" si="16"/>
        <v>0</v>
      </c>
      <c r="AJ83" s="4"/>
      <c r="AK83" s="4"/>
      <c r="AL83" s="124">
        <f t="shared" si="10"/>
        <v>0</v>
      </c>
      <c r="AM83" s="4">
        <f t="shared" si="11"/>
        <v>0</v>
      </c>
      <c r="AN83" s="4"/>
      <c r="AO83" s="4">
        <f t="shared" si="12"/>
        <v>0</v>
      </c>
      <c r="AP83" s="4">
        <f t="shared" si="13"/>
        <v>0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s="35" customFormat="1">
      <c r="A84" s="23" t="s">
        <v>1389</v>
      </c>
      <c r="B84" s="24" t="s">
        <v>1390</v>
      </c>
      <c r="C84" s="25" t="s">
        <v>234</v>
      </c>
      <c r="D84" s="36" t="s">
        <v>235</v>
      </c>
      <c r="E84" s="36"/>
      <c r="F84" s="27" t="s">
        <v>166</v>
      </c>
      <c r="G84" s="27" t="s">
        <v>166</v>
      </c>
      <c r="H84" s="28" t="s">
        <v>236</v>
      </c>
      <c r="I84" s="28">
        <v>43595</v>
      </c>
      <c r="J84" s="29" t="s">
        <v>6</v>
      </c>
      <c r="K84" s="38" t="s">
        <v>7</v>
      </c>
      <c r="L84" s="30">
        <f t="shared" si="17"/>
        <v>555</v>
      </c>
      <c r="M84" s="4">
        <v>420</v>
      </c>
      <c r="N84" s="4">
        <v>135</v>
      </c>
      <c r="O84" s="32">
        <v>0</v>
      </c>
      <c r="P84" s="4" t="s">
        <v>10</v>
      </c>
      <c r="Q84" s="4" t="s">
        <v>10</v>
      </c>
      <c r="R84" s="4" t="s">
        <v>10</v>
      </c>
      <c r="S84" s="4" t="s">
        <v>10</v>
      </c>
      <c r="T84" s="4" t="s">
        <v>10</v>
      </c>
      <c r="U84" s="4" t="s">
        <v>10</v>
      </c>
      <c r="V84" s="4" t="s">
        <v>10</v>
      </c>
      <c r="W84" s="27"/>
      <c r="X84" s="33" t="s">
        <v>1327</v>
      </c>
      <c r="Y84" s="4"/>
      <c r="Z84" s="4">
        <f t="shared" si="14"/>
        <v>0</v>
      </c>
      <c r="AA84" s="34"/>
      <c r="AB84" s="34"/>
      <c r="AC84" s="4"/>
      <c r="AD84" s="4">
        <f t="shared" si="9"/>
        <v>0</v>
      </c>
      <c r="AF84" s="4"/>
      <c r="AG84" s="4">
        <f t="shared" si="15"/>
        <v>0</v>
      </c>
      <c r="AH84" s="4"/>
      <c r="AI84" s="4">
        <f t="shared" si="16"/>
        <v>0</v>
      </c>
      <c r="AJ84" s="4"/>
      <c r="AK84" s="4"/>
      <c r="AL84" s="124">
        <f t="shared" si="10"/>
        <v>0</v>
      </c>
      <c r="AM84" s="4">
        <f t="shared" si="11"/>
        <v>0</v>
      </c>
      <c r="AN84" s="4"/>
      <c r="AO84" s="4">
        <f t="shared" si="12"/>
        <v>0</v>
      </c>
      <c r="AP84" s="4">
        <f t="shared" si="13"/>
        <v>0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1:65" s="35" customFormat="1">
      <c r="A85" s="23" t="s">
        <v>1389</v>
      </c>
      <c r="B85" s="24" t="s">
        <v>1390</v>
      </c>
      <c r="C85" s="25" t="s">
        <v>237</v>
      </c>
      <c r="D85" s="36" t="s">
        <v>238</v>
      </c>
      <c r="E85" s="36"/>
      <c r="F85" s="27" t="s">
        <v>166</v>
      </c>
      <c r="G85" s="27" t="s">
        <v>166</v>
      </c>
      <c r="H85" s="28" t="s">
        <v>222</v>
      </c>
      <c r="I85" s="28">
        <v>43525</v>
      </c>
      <c r="J85" s="29" t="s">
        <v>6</v>
      </c>
      <c r="K85" s="38" t="s">
        <v>7</v>
      </c>
      <c r="L85" s="30">
        <f t="shared" si="17"/>
        <v>385</v>
      </c>
      <c r="M85" s="4">
        <v>235</v>
      </c>
      <c r="N85" s="4">
        <v>150</v>
      </c>
      <c r="O85" s="32">
        <v>0</v>
      </c>
      <c r="P85" s="4" t="s">
        <v>10</v>
      </c>
      <c r="Q85" s="4" t="s">
        <v>10</v>
      </c>
      <c r="R85" s="4" t="s">
        <v>10</v>
      </c>
      <c r="S85" s="4" t="s">
        <v>10</v>
      </c>
      <c r="T85" s="4" t="s">
        <v>10</v>
      </c>
      <c r="U85" s="4" t="s">
        <v>10</v>
      </c>
      <c r="V85" s="4" t="s">
        <v>10</v>
      </c>
      <c r="W85" s="27"/>
      <c r="X85" s="33" t="s">
        <v>1327</v>
      </c>
      <c r="Y85" s="4"/>
      <c r="Z85" s="4">
        <f t="shared" si="14"/>
        <v>0</v>
      </c>
      <c r="AA85" s="34"/>
      <c r="AB85" s="34"/>
      <c r="AC85" s="4"/>
      <c r="AD85" s="4">
        <f t="shared" si="9"/>
        <v>0</v>
      </c>
      <c r="AF85" s="4"/>
      <c r="AG85" s="4">
        <f t="shared" si="15"/>
        <v>0</v>
      </c>
      <c r="AH85" s="4"/>
      <c r="AI85" s="4">
        <f t="shared" si="16"/>
        <v>0</v>
      </c>
      <c r="AJ85" s="4"/>
      <c r="AK85" s="4"/>
      <c r="AL85" s="124">
        <f t="shared" si="10"/>
        <v>0</v>
      </c>
      <c r="AM85" s="4">
        <f t="shared" si="11"/>
        <v>0</v>
      </c>
      <c r="AN85" s="4"/>
      <c r="AO85" s="4">
        <f t="shared" si="12"/>
        <v>0</v>
      </c>
      <c r="AP85" s="4">
        <f t="shared" si="13"/>
        <v>0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s="35" customFormat="1">
      <c r="A86" s="23" t="s">
        <v>1389</v>
      </c>
      <c r="B86" s="24" t="s">
        <v>1390</v>
      </c>
      <c r="C86" s="25" t="s">
        <v>239</v>
      </c>
      <c r="D86" s="36" t="s">
        <v>240</v>
      </c>
      <c r="E86" s="36"/>
      <c r="F86" s="27" t="s">
        <v>166</v>
      </c>
      <c r="G86" s="27" t="s">
        <v>166</v>
      </c>
      <c r="H86" s="28" t="s">
        <v>241</v>
      </c>
      <c r="I86" s="28">
        <v>43203</v>
      </c>
      <c r="J86" s="29" t="s">
        <v>6</v>
      </c>
      <c r="K86" s="38" t="s">
        <v>7</v>
      </c>
      <c r="L86" s="30">
        <f t="shared" si="17"/>
        <v>100</v>
      </c>
      <c r="M86" s="4">
        <v>100</v>
      </c>
      <c r="N86" s="4">
        <v>0</v>
      </c>
      <c r="O86" s="32">
        <v>0</v>
      </c>
      <c r="P86" s="4" t="s">
        <v>10</v>
      </c>
      <c r="Q86" s="4" t="s">
        <v>10</v>
      </c>
      <c r="R86" s="4" t="s">
        <v>8</v>
      </c>
      <c r="S86" s="4" t="s">
        <v>10</v>
      </c>
      <c r="T86" s="4" t="s">
        <v>8</v>
      </c>
      <c r="U86" s="4" t="s">
        <v>10</v>
      </c>
      <c r="V86" s="4" t="s">
        <v>10</v>
      </c>
      <c r="W86" s="27"/>
      <c r="X86" s="33" t="s">
        <v>1328</v>
      </c>
      <c r="Y86" s="4"/>
      <c r="Z86" s="4">
        <f t="shared" si="14"/>
        <v>0</v>
      </c>
      <c r="AA86" s="34"/>
      <c r="AB86" s="34"/>
      <c r="AC86" s="4"/>
      <c r="AD86" s="4">
        <f t="shared" si="9"/>
        <v>0</v>
      </c>
      <c r="AF86" s="4"/>
      <c r="AG86" s="4">
        <f t="shared" si="15"/>
        <v>0</v>
      </c>
      <c r="AH86" s="4"/>
      <c r="AI86" s="4">
        <f t="shared" si="16"/>
        <v>0</v>
      </c>
      <c r="AJ86" s="4"/>
      <c r="AK86" s="4"/>
      <c r="AL86" s="124">
        <f t="shared" si="10"/>
        <v>0</v>
      </c>
      <c r="AM86" s="4">
        <f t="shared" si="11"/>
        <v>0</v>
      </c>
      <c r="AN86" s="4"/>
      <c r="AO86" s="4">
        <f t="shared" si="12"/>
        <v>0</v>
      </c>
      <c r="AP86" s="4">
        <f t="shared" si="13"/>
        <v>0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1:65" s="35" customFormat="1">
      <c r="A87" s="23" t="s">
        <v>1389</v>
      </c>
      <c r="B87" s="24" t="s">
        <v>1390</v>
      </c>
      <c r="C87" s="25" t="s">
        <v>242</v>
      </c>
      <c r="D87" s="41" t="s">
        <v>243</v>
      </c>
      <c r="E87" s="36"/>
      <c r="F87" s="27" t="s">
        <v>166</v>
      </c>
      <c r="G87" s="27" t="s">
        <v>166</v>
      </c>
      <c r="H87" s="28" t="s">
        <v>244</v>
      </c>
      <c r="I87" s="28">
        <v>43229</v>
      </c>
      <c r="J87" s="29" t="s">
        <v>6</v>
      </c>
      <c r="K87" s="38" t="s">
        <v>7</v>
      </c>
      <c r="L87" s="30">
        <f t="shared" si="17"/>
        <v>160</v>
      </c>
      <c r="M87" s="4">
        <v>80</v>
      </c>
      <c r="N87" s="51">
        <v>80</v>
      </c>
      <c r="O87" s="32">
        <v>0</v>
      </c>
      <c r="P87" s="4" t="s">
        <v>10</v>
      </c>
      <c r="Q87" s="4" t="s">
        <v>10</v>
      </c>
      <c r="R87" s="4" t="s">
        <v>8</v>
      </c>
      <c r="S87" s="4" t="s">
        <v>10</v>
      </c>
      <c r="T87" s="4" t="s">
        <v>8</v>
      </c>
      <c r="U87" s="4" t="s">
        <v>10</v>
      </c>
      <c r="V87" s="4" t="s">
        <v>10</v>
      </c>
      <c r="W87" s="27"/>
      <c r="X87" s="33" t="s">
        <v>1328</v>
      </c>
      <c r="Y87" s="4"/>
      <c r="Z87" s="4">
        <f t="shared" si="14"/>
        <v>0</v>
      </c>
      <c r="AA87" s="34"/>
      <c r="AB87" s="34"/>
      <c r="AC87" s="4"/>
      <c r="AD87" s="4">
        <f t="shared" si="9"/>
        <v>0</v>
      </c>
      <c r="AF87" s="4"/>
      <c r="AG87" s="4">
        <f t="shared" si="15"/>
        <v>0</v>
      </c>
      <c r="AH87" s="4"/>
      <c r="AI87" s="4">
        <f t="shared" si="16"/>
        <v>0</v>
      </c>
      <c r="AJ87" s="4"/>
      <c r="AK87" s="4"/>
      <c r="AL87" s="124">
        <f t="shared" si="10"/>
        <v>0</v>
      </c>
      <c r="AM87" s="4">
        <f t="shared" si="11"/>
        <v>0</v>
      </c>
      <c r="AN87" s="4"/>
      <c r="AO87" s="4">
        <f t="shared" si="12"/>
        <v>0</v>
      </c>
      <c r="AP87" s="4">
        <f t="shared" si="13"/>
        <v>0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s="35" customFormat="1">
      <c r="A88" s="23" t="s">
        <v>1389</v>
      </c>
      <c r="B88" s="24" t="s">
        <v>1390</v>
      </c>
      <c r="C88" s="25" t="s">
        <v>245</v>
      </c>
      <c r="D88" s="36" t="s">
        <v>246</v>
      </c>
      <c r="E88" s="36"/>
      <c r="F88" s="27" t="s">
        <v>166</v>
      </c>
      <c r="G88" s="27" t="s">
        <v>166</v>
      </c>
      <c r="H88" s="28" t="s">
        <v>241</v>
      </c>
      <c r="I88" s="28">
        <v>43528</v>
      </c>
      <c r="J88" s="29" t="s">
        <v>6</v>
      </c>
      <c r="K88" s="38" t="s">
        <v>7</v>
      </c>
      <c r="L88" s="30">
        <f t="shared" si="17"/>
        <v>50</v>
      </c>
      <c r="M88" s="4">
        <v>30</v>
      </c>
      <c r="N88" s="4">
        <v>20</v>
      </c>
      <c r="O88" s="32">
        <v>0</v>
      </c>
      <c r="P88" s="4" t="s">
        <v>10</v>
      </c>
      <c r="Q88" s="4" t="s">
        <v>10</v>
      </c>
      <c r="R88" s="4" t="s">
        <v>8</v>
      </c>
      <c r="S88" s="4" t="s">
        <v>8</v>
      </c>
      <c r="T88" s="4" t="s">
        <v>10</v>
      </c>
      <c r="U88" s="4" t="s">
        <v>10</v>
      </c>
      <c r="V88" s="4" t="s">
        <v>10</v>
      </c>
      <c r="W88" s="27"/>
      <c r="X88" s="33" t="s">
        <v>1328</v>
      </c>
      <c r="Y88" s="4"/>
      <c r="Z88" s="4">
        <f t="shared" si="14"/>
        <v>0</v>
      </c>
      <c r="AA88" s="34"/>
      <c r="AB88" s="34"/>
      <c r="AC88" s="4"/>
      <c r="AD88" s="4">
        <f t="shared" si="9"/>
        <v>0</v>
      </c>
      <c r="AF88" s="4"/>
      <c r="AG88" s="4">
        <f t="shared" si="15"/>
        <v>0</v>
      </c>
      <c r="AH88" s="4"/>
      <c r="AI88" s="4">
        <f t="shared" si="16"/>
        <v>0</v>
      </c>
      <c r="AJ88" s="4"/>
      <c r="AK88" s="4"/>
      <c r="AL88" s="124">
        <f t="shared" si="10"/>
        <v>0</v>
      </c>
      <c r="AM88" s="4">
        <f t="shared" si="11"/>
        <v>0</v>
      </c>
      <c r="AN88" s="4"/>
      <c r="AO88" s="4">
        <f t="shared" si="12"/>
        <v>0</v>
      </c>
      <c r="AP88" s="4">
        <f t="shared" si="13"/>
        <v>0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1:65" s="35" customFormat="1">
      <c r="A89" s="23" t="s">
        <v>1389</v>
      </c>
      <c r="B89" s="24" t="s">
        <v>1390</v>
      </c>
      <c r="C89" s="25" t="s">
        <v>247</v>
      </c>
      <c r="D89" s="36" t="s">
        <v>248</v>
      </c>
      <c r="E89" s="36"/>
      <c r="F89" s="27" t="s">
        <v>166</v>
      </c>
      <c r="G89" s="27" t="s">
        <v>166</v>
      </c>
      <c r="H89" s="28" t="s">
        <v>161</v>
      </c>
      <c r="I89" s="28">
        <v>43528</v>
      </c>
      <c r="J89" s="29" t="s">
        <v>6</v>
      </c>
      <c r="K89" s="38" t="s">
        <v>7</v>
      </c>
      <c r="L89" s="30">
        <f t="shared" si="17"/>
        <v>250</v>
      </c>
      <c r="M89" s="4">
        <v>70</v>
      </c>
      <c r="N89" s="4">
        <v>180</v>
      </c>
      <c r="O89" s="32">
        <v>0</v>
      </c>
      <c r="P89" s="4" t="s">
        <v>10</v>
      </c>
      <c r="Q89" s="4" t="s">
        <v>10</v>
      </c>
      <c r="R89" s="4" t="s">
        <v>8</v>
      </c>
      <c r="S89" s="4" t="s">
        <v>8</v>
      </c>
      <c r="T89" s="4" t="s">
        <v>10</v>
      </c>
      <c r="U89" s="4" t="s">
        <v>10</v>
      </c>
      <c r="V89" s="4" t="s">
        <v>10</v>
      </c>
      <c r="W89" s="27"/>
      <c r="X89" s="33" t="s">
        <v>1328</v>
      </c>
      <c r="Y89" s="4"/>
      <c r="Z89" s="4">
        <f t="shared" si="14"/>
        <v>0</v>
      </c>
      <c r="AA89" s="34"/>
      <c r="AB89" s="34"/>
      <c r="AC89" s="4"/>
      <c r="AD89" s="4">
        <f t="shared" si="9"/>
        <v>0</v>
      </c>
      <c r="AF89" s="4"/>
      <c r="AG89" s="4">
        <f t="shared" si="15"/>
        <v>0</v>
      </c>
      <c r="AH89" s="4"/>
      <c r="AI89" s="4">
        <f t="shared" si="16"/>
        <v>0</v>
      </c>
      <c r="AJ89" s="4"/>
      <c r="AK89" s="4"/>
      <c r="AL89" s="124">
        <f t="shared" si="10"/>
        <v>0</v>
      </c>
      <c r="AM89" s="4">
        <f t="shared" si="11"/>
        <v>0</v>
      </c>
      <c r="AN89" s="4"/>
      <c r="AO89" s="4">
        <f t="shared" si="12"/>
        <v>0</v>
      </c>
      <c r="AP89" s="4">
        <f t="shared" si="13"/>
        <v>0</v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1:65" s="35" customFormat="1">
      <c r="A90" s="23" t="s">
        <v>1389</v>
      </c>
      <c r="B90" s="24" t="s">
        <v>1390</v>
      </c>
      <c r="C90" s="25" t="s">
        <v>249</v>
      </c>
      <c r="D90" s="36" t="s">
        <v>250</v>
      </c>
      <c r="E90" s="36"/>
      <c r="F90" s="27" t="s">
        <v>166</v>
      </c>
      <c r="G90" s="27" t="s">
        <v>166</v>
      </c>
      <c r="H90" s="28" t="s">
        <v>23</v>
      </c>
      <c r="I90" s="28">
        <v>43733</v>
      </c>
      <c r="J90" s="29" t="s">
        <v>6</v>
      </c>
      <c r="K90" s="38" t="s">
        <v>7</v>
      </c>
      <c r="L90" s="30">
        <f t="shared" si="17"/>
        <v>350</v>
      </c>
      <c r="M90" s="4">
        <v>175</v>
      </c>
      <c r="N90" s="4">
        <v>175</v>
      </c>
      <c r="O90" s="32">
        <v>0</v>
      </c>
      <c r="P90" s="4" t="s">
        <v>10</v>
      </c>
      <c r="Q90" s="4" t="s">
        <v>10</v>
      </c>
      <c r="R90" s="4" t="s">
        <v>10</v>
      </c>
      <c r="S90" s="4" t="s">
        <v>10</v>
      </c>
      <c r="T90" s="44" t="s">
        <v>152</v>
      </c>
      <c r="U90" s="4" t="s">
        <v>10</v>
      </c>
      <c r="V90" s="4" t="s">
        <v>10</v>
      </c>
      <c r="W90" s="27"/>
      <c r="X90" s="33" t="s">
        <v>1329</v>
      </c>
      <c r="Y90" s="4"/>
      <c r="Z90" s="4">
        <f t="shared" si="14"/>
        <v>0</v>
      </c>
      <c r="AA90" s="34"/>
      <c r="AB90" s="34"/>
      <c r="AC90" s="4"/>
      <c r="AD90" s="4">
        <f t="shared" si="9"/>
        <v>0</v>
      </c>
      <c r="AF90" s="4"/>
      <c r="AG90" s="4">
        <f t="shared" si="15"/>
        <v>0</v>
      </c>
      <c r="AH90" s="4"/>
      <c r="AI90" s="4">
        <f t="shared" si="16"/>
        <v>0</v>
      </c>
      <c r="AJ90" s="4"/>
      <c r="AK90" s="4"/>
      <c r="AL90" s="124">
        <f t="shared" si="10"/>
        <v>0</v>
      </c>
      <c r="AM90" s="4">
        <f t="shared" si="11"/>
        <v>0</v>
      </c>
      <c r="AN90" s="4"/>
      <c r="AO90" s="4">
        <f t="shared" si="12"/>
        <v>0</v>
      </c>
      <c r="AP90" s="4">
        <f t="shared" si="13"/>
        <v>0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s="35" customFormat="1">
      <c r="A91" s="23" t="s">
        <v>1389</v>
      </c>
      <c r="B91" s="24" t="s">
        <v>1390</v>
      </c>
      <c r="C91" s="25" t="s">
        <v>251</v>
      </c>
      <c r="D91" s="36" t="s">
        <v>252</v>
      </c>
      <c r="E91" s="36"/>
      <c r="F91" s="27" t="s">
        <v>166</v>
      </c>
      <c r="G91" s="27" t="s">
        <v>166</v>
      </c>
      <c r="H91" s="28" t="s">
        <v>27</v>
      </c>
      <c r="I91" s="28">
        <v>43066</v>
      </c>
      <c r="J91" s="29" t="s">
        <v>6</v>
      </c>
      <c r="K91" s="38" t="s">
        <v>7</v>
      </c>
      <c r="L91" s="30">
        <f t="shared" si="17"/>
        <v>830</v>
      </c>
      <c r="M91" s="4">
        <v>415</v>
      </c>
      <c r="N91" s="4">
        <v>415</v>
      </c>
      <c r="O91" s="32">
        <v>0</v>
      </c>
      <c r="P91" s="4" t="s">
        <v>10</v>
      </c>
      <c r="Q91" s="4" t="s">
        <v>10</v>
      </c>
      <c r="R91" s="4" t="s">
        <v>10</v>
      </c>
      <c r="S91" s="4" t="s">
        <v>10</v>
      </c>
      <c r="T91" s="44" t="s">
        <v>152</v>
      </c>
      <c r="U91" s="4" t="s">
        <v>10</v>
      </c>
      <c r="V91" s="4" t="s">
        <v>10</v>
      </c>
      <c r="W91" s="27"/>
      <c r="X91" s="33" t="s">
        <v>1329</v>
      </c>
      <c r="Y91" s="4"/>
      <c r="Z91" s="4">
        <f t="shared" si="14"/>
        <v>0</v>
      </c>
      <c r="AA91" s="34"/>
      <c r="AB91" s="34"/>
      <c r="AC91" s="4"/>
      <c r="AD91" s="4">
        <f t="shared" si="9"/>
        <v>0</v>
      </c>
      <c r="AF91" s="4"/>
      <c r="AG91" s="4">
        <f t="shared" si="15"/>
        <v>0</v>
      </c>
      <c r="AH91" s="4"/>
      <c r="AI91" s="4">
        <f t="shared" si="16"/>
        <v>0</v>
      </c>
      <c r="AJ91" s="4"/>
      <c r="AK91" s="4"/>
      <c r="AL91" s="124">
        <f t="shared" si="10"/>
        <v>0</v>
      </c>
      <c r="AM91" s="4">
        <f t="shared" si="11"/>
        <v>0</v>
      </c>
      <c r="AN91" s="4"/>
      <c r="AO91" s="4">
        <f t="shared" si="12"/>
        <v>0</v>
      </c>
      <c r="AP91" s="4">
        <f t="shared" si="13"/>
        <v>0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s="35" customFormat="1">
      <c r="A92" s="23" t="s">
        <v>1389</v>
      </c>
      <c r="B92" s="24" t="s">
        <v>1390</v>
      </c>
      <c r="C92" s="25" t="s">
        <v>253</v>
      </c>
      <c r="D92" s="36" t="s">
        <v>254</v>
      </c>
      <c r="E92" s="36"/>
      <c r="F92" s="27" t="s">
        <v>166</v>
      </c>
      <c r="G92" s="27" t="s">
        <v>166</v>
      </c>
      <c r="H92" s="28" t="s">
        <v>255</v>
      </c>
      <c r="I92" s="28">
        <v>43528</v>
      </c>
      <c r="J92" s="29" t="s">
        <v>6</v>
      </c>
      <c r="K92" s="38" t="s">
        <v>7</v>
      </c>
      <c r="L92" s="30">
        <f t="shared" si="17"/>
        <v>430</v>
      </c>
      <c r="M92" s="4">
        <v>285</v>
      </c>
      <c r="N92" s="4">
        <v>145</v>
      </c>
      <c r="O92" s="32">
        <v>0</v>
      </c>
      <c r="P92" s="4" t="s">
        <v>10</v>
      </c>
      <c r="Q92" s="4" t="s">
        <v>10</v>
      </c>
      <c r="R92" s="4" t="s">
        <v>8</v>
      </c>
      <c r="S92" s="4" t="s">
        <v>8</v>
      </c>
      <c r="T92" s="4" t="s">
        <v>8</v>
      </c>
      <c r="U92" s="4" t="s">
        <v>10</v>
      </c>
      <c r="V92" s="4" t="s">
        <v>10</v>
      </c>
      <c r="W92" s="27"/>
      <c r="X92" s="33" t="s">
        <v>130</v>
      </c>
      <c r="Y92" s="4"/>
      <c r="Z92" s="4">
        <f t="shared" si="14"/>
        <v>0</v>
      </c>
      <c r="AA92" s="34"/>
      <c r="AB92" s="34"/>
      <c r="AC92" s="4"/>
      <c r="AD92" s="4">
        <f t="shared" si="9"/>
        <v>0</v>
      </c>
      <c r="AF92" s="4"/>
      <c r="AG92" s="4">
        <f t="shared" si="15"/>
        <v>0</v>
      </c>
      <c r="AH92" s="4"/>
      <c r="AI92" s="4">
        <f t="shared" si="16"/>
        <v>0</v>
      </c>
      <c r="AJ92" s="4"/>
      <c r="AK92" s="4"/>
      <c r="AL92" s="124">
        <f t="shared" si="10"/>
        <v>0</v>
      </c>
      <c r="AM92" s="4">
        <f t="shared" si="11"/>
        <v>0</v>
      </c>
      <c r="AN92" s="4"/>
      <c r="AO92" s="4">
        <f t="shared" si="12"/>
        <v>0</v>
      </c>
      <c r="AP92" s="4">
        <f t="shared" si="13"/>
        <v>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s="35" customFormat="1">
      <c r="A93" s="23" t="s">
        <v>1389</v>
      </c>
      <c r="B93" s="24" t="s">
        <v>1390</v>
      </c>
      <c r="C93" s="25" t="s">
        <v>256</v>
      </c>
      <c r="D93" s="26" t="s">
        <v>257</v>
      </c>
      <c r="E93" s="26"/>
      <c r="F93" s="27" t="s">
        <v>166</v>
      </c>
      <c r="G93" s="27" t="s">
        <v>166</v>
      </c>
      <c r="H93" s="33" t="s">
        <v>258</v>
      </c>
      <c r="I93" s="43">
        <v>43066</v>
      </c>
      <c r="J93" s="29" t="s">
        <v>6</v>
      </c>
      <c r="K93" s="38" t="s">
        <v>7</v>
      </c>
      <c r="L93" s="30">
        <f t="shared" si="17"/>
        <v>280</v>
      </c>
      <c r="M93" s="4">
        <v>160</v>
      </c>
      <c r="N93" s="4">
        <v>120</v>
      </c>
      <c r="O93" s="32">
        <v>0</v>
      </c>
      <c r="P93" s="4" t="s">
        <v>10</v>
      </c>
      <c r="Q93" s="4" t="s">
        <v>10</v>
      </c>
      <c r="R93" s="4" t="s">
        <v>8</v>
      </c>
      <c r="S93" s="4" t="s">
        <v>8</v>
      </c>
      <c r="T93" s="4" t="s">
        <v>8</v>
      </c>
      <c r="U93" s="4" t="s">
        <v>10</v>
      </c>
      <c r="V93" s="4" t="s">
        <v>10</v>
      </c>
      <c r="W93" s="27"/>
      <c r="X93" s="33" t="s">
        <v>130</v>
      </c>
      <c r="Y93" s="4"/>
      <c r="Z93" s="4">
        <f t="shared" si="14"/>
        <v>0</v>
      </c>
      <c r="AA93" s="34"/>
      <c r="AB93" s="34"/>
      <c r="AC93" s="4"/>
      <c r="AD93" s="4">
        <f t="shared" si="9"/>
        <v>0</v>
      </c>
      <c r="AF93" s="4"/>
      <c r="AG93" s="4">
        <f t="shared" si="15"/>
        <v>0</v>
      </c>
      <c r="AH93" s="4"/>
      <c r="AI93" s="4">
        <f t="shared" si="16"/>
        <v>0</v>
      </c>
      <c r="AJ93" s="4"/>
      <c r="AK93" s="4"/>
      <c r="AL93" s="124">
        <f t="shared" si="10"/>
        <v>0</v>
      </c>
      <c r="AM93" s="4">
        <f t="shared" si="11"/>
        <v>0</v>
      </c>
      <c r="AN93" s="4"/>
      <c r="AO93" s="4">
        <f t="shared" si="12"/>
        <v>0</v>
      </c>
      <c r="AP93" s="4">
        <f t="shared" si="13"/>
        <v>0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s="35" customFormat="1">
      <c r="A94" s="23" t="s">
        <v>1389</v>
      </c>
      <c r="B94" s="24" t="s">
        <v>1390</v>
      </c>
      <c r="C94" s="25" t="s">
        <v>259</v>
      </c>
      <c r="D94" s="26" t="s">
        <v>260</v>
      </c>
      <c r="E94" s="26"/>
      <c r="F94" s="27" t="s">
        <v>166</v>
      </c>
      <c r="G94" s="27" t="s">
        <v>166</v>
      </c>
      <c r="H94" s="33" t="s">
        <v>56</v>
      </c>
      <c r="I94" s="43">
        <v>43066</v>
      </c>
      <c r="J94" s="29" t="s">
        <v>261</v>
      </c>
      <c r="K94" s="38" t="s">
        <v>7</v>
      </c>
      <c r="L94" s="30">
        <f t="shared" si="17"/>
        <v>590</v>
      </c>
      <c r="M94" s="4">
        <v>240</v>
      </c>
      <c r="N94" s="51">
        <v>350</v>
      </c>
      <c r="O94" s="32">
        <v>0</v>
      </c>
      <c r="P94" s="4" t="s">
        <v>10</v>
      </c>
      <c r="Q94" s="4" t="s">
        <v>10</v>
      </c>
      <c r="R94" s="4" t="s">
        <v>8</v>
      </c>
      <c r="S94" s="4" t="s">
        <v>8</v>
      </c>
      <c r="T94" s="4" t="s">
        <v>8</v>
      </c>
      <c r="U94" s="4" t="s">
        <v>10</v>
      </c>
      <c r="V94" s="4" t="s">
        <v>10</v>
      </c>
      <c r="W94" s="27"/>
      <c r="X94" s="33" t="s">
        <v>130</v>
      </c>
      <c r="Y94" s="4"/>
      <c r="Z94" s="4">
        <f t="shared" si="14"/>
        <v>0</v>
      </c>
      <c r="AA94" s="34"/>
      <c r="AB94" s="34"/>
      <c r="AC94" s="4"/>
      <c r="AD94" s="4">
        <f t="shared" si="9"/>
        <v>0</v>
      </c>
      <c r="AF94" s="4"/>
      <c r="AG94" s="4">
        <f t="shared" si="15"/>
        <v>0</v>
      </c>
      <c r="AH94" s="4"/>
      <c r="AI94" s="4">
        <f t="shared" si="16"/>
        <v>0</v>
      </c>
      <c r="AJ94" s="4"/>
      <c r="AK94" s="4"/>
      <c r="AL94" s="124">
        <f t="shared" si="10"/>
        <v>0</v>
      </c>
      <c r="AM94" s="4">
        <f t="shared" si="11"/>
        <v>0</v>
      </c>
      <c r="AN94" s="4"/>
      <c r="AO94" s="4">
        <f t="shared" si="12"/>
        <v>0</v>
      </c>
      <c r="AP94" s="4">
        <f t="shared" si="13"/>
        <v>0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s="35" customFormat="1" ht="26">
      <c r="A95" s="23" t="s">
        <v>1389</v>
      </c>
      <c r="B95" s="24" t="s">
        <v>1390</v>
      </c>
      <c r="C95" s="39" t="s">
        <v>262</v>
      </c>
      <c r="D95" s="26" t="s">
        <v>263</v>
      </c>
      <c r="E95" s="26"/>
      <c r="F95" s="27" t="s">
        <v>166</v>
      </c>
      <c r="G95" s="27" t="s">
        <v>166</v>
      </c>
      <c r="H95" s="33" t="s">
        <v>264</v>
      </c>
      <c r="I95" s="43">
        <v>43525</v>
      </c>
      <c r="J95" s="29" t="s">
        <v>6</v>
      </c>
      <c r="K95" s="38" t="s">
        <v>7</v>
      </c>
      <c r="L95" s="30">
        <f t="shared" si="17"/>
        <v>1619</v>
      </c>
      <c r="M95" s="53">
        <v>176</v>
      </c>
      <c r="N95" s="53">
        <v>1443</v>
      </c>
      <c r="O95" s="32">
        <v>0</v>
      </c>
      <c r="P95" s="54" t="s">
        <v>10</v>
      </c>
      <c r="Q95" s="54" t="s">
        <v>10</v>
      </c>
      <c r="R95" s="54" t="s">
        <v>8</v>
      </c>
      <c r="S95" s="54" t="s">
        <v>10</v>
      </c>
      <c r="T95" s="54" t="s">
        <v>8</v>
      </c>
      <c r="U95" s="54" t="s">
        <v>10</v>
      </c>
      <c r="V95" s="54" t="s">
        <v>10</v>
      </c>
      <c r="W95" s="27"/>
      <c r="X95" s="33" t="s">
        <v>1330</v>
      </c>
      <c r="Y95" s="4"/>
      <c r="Z95" s="4">
        <f t="shared" si="14"/>
        <v>0</v>
      </c>
      <c r="AA95" s="34"/>
      <c r="AB95" s="34"/>
      <c r="AC95" s="4"/>
      <c r="AD95" s="4">
        <f t="shared" si="9"/>
        <v>0</v>
      </c>
      <c r="AF95" s="4"/>
      <c r="AG95" s="4">
        <f t="shared" si="15"/>
        <v>0</v>
      </c>
      <c r="AH95" s="4"/>
      <c r="AI95" s="4">
        <f t="shared" si="16"/>
        <v>0</v>
      </c>
      <c r="AJ95" s="4"/>
      <c r="AK95" s="4"/>
      <c r="AL95" s="124">
        <f t="shared" si="10"/>
        <v>0</v>
      </c>
      <c r="AM95" s="4">
        <f t="shared" si="11"/>
        <v>0</v>
      </c>
      <c r="AN95" s="4"/>
      <c r="AO95" s="4">
        <f t="shared" si="12"/>
        <v>0</v>
      </c>
      <c r="AP95" s="4">
        <f t="shared" si="13"/>
        <v>0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s="35" customFormat="1" ht="26">
      <c r="A96" s="23" t="s">
        <v>1389</v>
      </c>
      <c r="B96" s="24" t="s">
        <v>1390</v>
      </c>
      <c r="C96" s="39" t="s">
        <v>265</v>
      </c>
      <c r="D96" s="26" t="s">
        <v>266</v>
      </c>
      <c r="E96" s="26"/>
      <c r="F96" s="27" t="s">
        <v>166</v>
      </c>
      <c r="G96" s="27" t="s">
        <v>166</v>
      </c>
      <c r="H96" s="33" t="s">
        <v>267</v>
      </c>
      <c r="I96" s="43">
        <v>43525</v>
      </c>
      <c r="J96" s="29" t="s">
        <v>6</v>
      </c>
      <c r="K96" s="38" t="s">
        <v>7</v>
      </c>
      <c r="L96" s="30">
        <f t="shared" si="17"/>
        <v>1576</v>
      </c>
      <c r="M96" s="53">
        <v>136</v>
      </c>
      <c r="N96" s="53">
        <v>1440</v>
      </c>
      <c r="O96" s="32">
        <v>0</v>
      </c>
      <c r="P96" s="54" t="s">
        <v>10</v>
      </c>
      <c r="Q96" s="54" t="s">
        <v>10</v>
      </c>
      <c r="R96" s="54" t="s">
        <v>8</v>
      </c>
      <c r="S96" s="54" t="s">
        <v>10</v>
      </c>
      <c r="T96" s="54" t="s">
        <v>8</v>
      </c>
      <c r="U96" s="54" t="s">
        <v>10</v>
      </c>
      <c r="V96" s="54" t="s">
        <v>10</v>
      </c>
      <c r="W96" s="27"/>
      <c r="X96" s="33" t="s">
        <v>1330</v>
      </c>
      <c r="Y96" s="4"/>
      <c r="Z96" s="4">
        <f t="shared" si="14"/>
        <v>0</v>
      </c>
      <c r="AA96" s="34"/>
      <c r="AB96" s="34"/>
      <c r="AC96" s="4"/>
      <c r="AD96" s="4">
        <f t="shared" si="9"/>
        <v>0</v>
      </c>
      <c r="AF96" s="4"/>
      <c r="AG96" s="4">
        <f t="shared" si="15"/>
        <v>0</v>
      </c>
      <c r="AH96" s="4"/>
      <c r="AI96" s="4">
        <f t="shared" si="16"/>
        <v>0</v>
      </c>
      <c r="AJ96" s="4"/>
      <c r="AK96" s="4"/>
      <c r="AL96" s="124">
        <f t="shared" si="10"/>
        <v>0</v>
      </c>
      <c r="AM96" s="4">
        <f t="shared" si="11"/>
        <v>0</v>
      </c>
      <c r="AN96" s="4"/>
      <c r="AO96" s="4">
        <f t="shared" si="12"/>
        <v>0</v>
      </c>
      <c r="AP96" s="4">
        <f t="shared" si="13"/>
        <v>0</v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s="35" customFormat="1" ht="26">
      <c r="A97" s="23" t="s">
        <v>1389</v>
      </c>
      <c r="B97" s="24" t="s">
        <v>1390</v>
      </c>
      <c r="C97" s="25" t="s">
        <v>268</v>
      </c>
      <c r="D97" s="26" t="s">
        <v>269</v>
      </c>
      <c r="E97" s="26"/>
      <c r="F97" s="27" t="s">
        <v>166</v>
      </c>
      <c r="G97" s="27" t="s">
        <v>166</v>
      </c>
      <c r="H97" s="43" t="s">
        <v>270</v>
      </c>
      <c r="I97" s="43">
        <v>43656</v>
      </c>
      <c r="J97" s="29" t="s">
        <v>6</v>
      </c>
      <c r="K97" s="38" t="s">
        <v>7</v>
      </c>
      <c r="L97" s="30">
        <f t="shared" si="17"/>
        <v>2847</v>
      </c>
      <c r="M97" s="51">
        <v>1406</v>
      </c>
      <c r="N97" s="51">
        <v>1441</v>
      </c>
      <c r="O97" s="32">
        <v>0</v>
      </c>
      <c r="P97" s="4" t="s">
        <v>10</v>
      </c>
      <c r="Q97" s="4" t="s">
        <v>10</v>
      </c>
      <c r="R97" s="4" t="s">
        <v>10</v>
      </c>
      <c r="S97" s="4" t="s">
        <v>10</v>
      </c>
      <c r="T97" s="4" t="s">
        <v>8</v>
      </c>
      <c r="U97" s="4" t="s">
        <v>10</v>
      </c>
      <c r="V97" s="4" t="s">
        <v>10</v>
      </c>
      <c r="W97" s="27"/>
      <c r="X97" s="33" t="s">
        <v>1331</v>
      </c>
      <c r="Y97" s="4"/>
      <c r="Z97" s="4">
        <f t="shared" si="14"/>
        <v>0</v>
      </c>
      <c r="AA97" s="34"/>
      <c r="AB97" s="34"/>
      <c r="AC97" s="4"/>
      <c r="AD97" s="4">
        <f t="shared" si="9"/>
        <v>0</v>
      </c>
      <c r="AF97" s="4"/>
      <c r="AG97" s="4">
        <f t="shared" si="15"/>
        <v>0</v>
      </c>
      <c r="AH97" s="4"/>
      <c r="AI97" s="4">
        <f t="shared" si="16"/>
        <v>0</v>
      </c>
      <c r="AJ97" s="4"/>
      <c r="AK97" s="4"/>
      <c r="AL97" s="124">
        <f t="shared" si="10"/>
        <v>0</v>
      </c>
      <c r="AM97" s="4">
        <f t="shared" si="11"/>
        <v>0</v>
      </c>
      <c r="AN97" s="4"/>
      <c r="AO97" s="4">
        <f t="shared" si="12"/>
        <v>0</v>
      </c>
      <c r="AP97" s="4">
        <f t="shared" si="13"/>
        <v>0</v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s="35" customFormat="1" ht="26">
      <c r="A98" s="23" t="s">
        <v>1389</v>
      </c>
      <c r="B98" s="24" t="s">
        <v>1390</v>
      </c>
      <c r="C98" s="25" t="s">
        <v>271</v>
      </c>
      <c r="D98" s="26" t="s">
        <v>272</v>
      </c>
      <c r="E98" s="26"/>
      <c r="F98" s="27" t="s">
        <v>166</v>
      </c>
      <c r="G98" s="27" t="s">
        <v>166</v>
      </c>
      <c r="H98" s="43" t="s">
        <v>273</v>
      </c>
      <c r="I98" s="43">
        <v>43656</v>
      </c>
      <c r="J98" s="29" t="s">
        <v>6</v>
      </c>
      <c r="K98" s="38" t="s">
        <v>7</v>
      </c>
      <c r="L98" s="30">
        <f t="shared" si="17"/>
        <v>2866</v>
      </c>
      <c r="M98" s="51">
        <v>1406</v>
      </c>
      <c r="N98" s="51">
        <v>1460</v>
      </c>
      <c r="O98" s="32">
        <v>0</v>
      </c>
      <c r="P98" s="4" t="s">
        <v>10</v>
      </c>
      <c r="Q98" s="4" t="s">
        <v>10</v>
      </c>
      <c r="R98" s="4" t="s">
        <v>8</v>
      </c>
      <c r="S98" s="4" t="s">
        <v>10</v>
      </c>
      <c r="T98" s="4" t="s">
        <v>8</v>
      </c>
      <c r="U98" s="4" t="s">
        <v>10</v>
      </c>
      <c r="V98" s="4" t="s">
        <v>10</v>
      </c>
      <c r="W98" s="27"/>
      <c r="X98" s="33" t="s">
        <v>1332</v>
      </c>
      <c r="Y98" s="4"/>
      <c r="Z98" s="4">
        <f t="shared" si="14"/>
        <v>0</v>
      </c>
      <c r="AA98" s="34"/>
      <c r="AB98" s="34"/>
      <c r="AC98" s="4"/>
      <c r="AD98" s="4">
        <f t="shared" si="9"/>
        <v>0</v>
      </c>
      <c r="AF98" s="4"/>
      <c r="AG98" s="4">
        <f t="shared" si="15"/>
        <v>0</v>
      </c>
      <c r="AH98" s="4"/>
      <c r="AI98" s="4">
        <f t="shared" si="16"/>
        <v>0</v>
      </c>
      <c r="AJ98" s="4"/>
      <c r="AK98" s="4"/>
      <c r="AL98" s="124">
        <f t="shared" si="10"/>
        <v>0</v>
      </c>
      <c r="AM98" s="4">
        <f t="shared" si="11"/>
        <v>0</v>
      </c>
      <c r="AN98" s="4"/>
      <c r="AO98" s="4">
        <f t="shared" si="12"/>
        <v>0</v>
      </c>
      <c r="AP98" s="4">
        <f t="shared" si="13"/>
        <v>0</v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spans="1:65" s="35" customFormat="1" ht="26">
      <c r="A99" s="23" t="s">
        <v>1389</v>
      </c>
      <c r="B99" s="24" t="s">
        <v>1390</v>
      </c>
      <c r="C99" s="25" t="s">
        <v>274</v>
      </c>
      <c r="D99" s="26" t="s">
        <v>275</v>
      </c>
      <c r="E99" s="26"/>
      <c r="F99" s="27" t="s">
        <v>166</v>
      </c>
      <c r="G99" s="27" t="s">
        <v>166</v>
      </c>
      <c r="H99" s="43" t="s">
        <v>276</v>
      </c>
      <c r="I99" s="43">
        <v>43656</v>
      </c>
      <c r="J99" s="29" t="s">
        <v>6</v>
      </c>
      <c r="K99" s="38" t="s">
        <v>7</v>
      </c>
      <c r="L99" s="30">
        <f t="shared" si="17"/>
        <v>2276</v>
      </c>
      <c r="M99" s="51">
        <v>836</v>
      </c>
      <c r="N99" s="51">
        <v>1440</v>
      </c>
      <c r="O99" s="32">
        <v>0</v>
      </c>
      <c r="P99" s="4" t="s">
        <v>10</v>
      </c>
      <c r="Q99" s="4" t="s">
        <v>10</v>
      </c>
      <c r="R99" s="4" t="s">
        <v>8</v>
      </c>
      <c r="S99" s="4" t="s">
        <v>10</v>
      </c>
      <c r="T99" s="4" t="s">
        <v>8</v>
      </c>
      <c r="U99" s="4" t="s">
        <v>10</v>
      </c>
      <c r="V99" s="4" t="s">
        <v>10</v>
      </c>
      <c r="W99" s="27"/>
      <c r="X99" s="33" t="s">
        <v>1332</v>
      </c>
      <c r="Y99" s="4"/>
      <c r="Z99" s="4">
        <f t="shared" si="14"/>
        <v>0</v>
      </c>
      <c r="AA99" s="34"/>
      <c r="AB99" s="34"/>
      <c r="AC99" s="4"/>
      <c r="AD99" s="4">
        <f t="shared" si="9"/>
        <v>0</v>
      </c>
      <c r="AF99" s="4"/>
      <c r="AG99" s="4">
        <f t="shared" si="15"/>
        <v>0</v>
      </c>
      <c r="AH99" s="4"/>
      <c r="AI99" s="4">
        <f t="shared" si="16"/>
        <v>0</v>
      </c>
      <c r="AJ99" s="4"/>
      <c r="AK99" s="4"/>
      <c r="AL99" s="124">
        <f t="shared" si="10"/>
        <v>0</v>
      </c>
      <c r="AM99" s="4">
        <f t="shared" si="11"/>
        <v>0</v>
      </c>
      <c r="AN99" s="4"/>
      <c r="AO99" s="4">
        <f t="shared" si="12"/>
        <v>0</v>
      </c>
      <c r="AP99" s="4">
        <f t="shared" si="13"/>
        <v>0</v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1:65" s="35" customFormat="1">
      <c r="A100" s="23" t="s">
        <v>1389</v>
      </c>
      <c r="B100" s="24" t="s">
        <v>1390</v>
      </c>
      <c r="C100" s="25" t="s">
        <v>277</v>
      </c>
      <c r="D100" s="26" t="s">
        <v>278</v>
      </c>
      <c r="E100" s="26"/>
      <c r="F100" s="27" t="s">
        <v>166</v>
      </c>
      <c r="G100" s="27" t="s">
        <v>166</v>
      </c>
      <c r="H100" s="43" t="s">
        <v>73</v>
      </c>
      <c r="I100" s="43">
        <v>43070</v>
      </c>
      <c r="J100" s="29" t="s">
        <v>6</v>
      </c>
      <c r="K100" s="38" t="s">
        <v>24</v>
      </c>
      <c r="L100" s="30">
        <f t="shared" si="17"/>
        <v>236</v>
      </c>
      <c r="M100" s="51">
        <v>116</v>
      </c>
      <c r="N100" s="51">
        <v>120</v>
      </c>
      <c r="O100" s="32">
        <v>0</v>
      </c>
      <c r="P100" s="4" t="s">
        <v>10</v>
      </c>
      <c r="Q100" s="4" t="s">
        <v>10</v>
      </c>
      <c r="R100" s="4" t="s">
        <v>10</v>
      </c>
      <c r="S100" s="4" t="s">
        <v>10</v>
      </c>
      <c r="T100" s="4" t="s">
        <v>10</v>
      </c>
      <c r="U100" s="4" t="s">
        <v>10</v>
      </c>
      <c r="V100" s="4" t="s">
        <v>10</v>
      </c>
      <c r="W100" s="27"/>
      <c r="X100" s="33" t="s">
        <v>1333</v>
      </c>
      <c r="Y100" s="4"/>
      <c r="Z100" s="4">
        <f t="shared" si="14"/>
        <v>0</v>
      </c>
      <c r="AA100" s="34"/>
      <c r="AB100" s="34"/>
      <c r="AC100" s="4"/>
      <c r="AD100" s="4">
        <f t="shared" si="9"/>
        <v>0</v>
      </c>
      <c r="AF100" s="4"/>
      <c r="AG100" s="4">
        <f t="shared" si="15"/>
        <v>0</v>
      </c>
      <c r="AH100" s="4"/>
      <c r="AI100" s="4">
        <f t="shared" si="16"/>
        <v>0</v>
      </c>
      <c r="AJ100" s="4"/>
      <c r="AK100" s="4"/>
      <c r="AL100" s="124">
        <f t="shared" si="10"/>
        <v>0</v>
      </c>
      <c r="AM100" s="4">
        <f t="shared" si="11"/>
        <v>0</v>
      </c>
      <c r="AN100" s="4"/>
      <c r="AO100" s="4">
        <f t="shared" si="12"/>
        <v>0</v>
      </c>
      <c r="AP100" s="4">
        <f t="shared" si="13"/>
        <v>0</v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s="35" customFormat="1" ht="26">
      <c r="A101" s="23" t="s">
        <v>1389</v>
      </c>
      <c r="B101" s="24" t="s">
        <v>1390</v>
      </c>
      <c r="C101" s="25" t="s">
        <v>279</v>
      </c>
      <c r="D101" s="26" t="s">
        <v>280</v>
      </c>
      <c r="E101" s="26"/>
      <c r="F101" s="27" t="s">
        <v>166</v>
      </c>
      <c r="G101" s="27" t="s">
        <v>166</v>
      </c>
      <c r="H101" s="43" t="s">
        <v>96</v>
      </c>
      <c r="I101" s="43">
        <v>43525</v>
      </c>
      <c r="J101" s="29" t="s">
        <v>6</v>
      </c>
      <c r="K101" s="38" t="s">
        <v>7</v>
      </c>
      <c r="L101" s="30">
        <f t="shared" si="17"/>
        <v>710</v>
      </c>
      <c r="M101" s="51">
        <v>230</v>
      </c>
      <c r="N101" s="51">
        <v>480</v>
      </c>
      <c r="O101" s="32">
        <v>0</v>
      </c>
      <c r="P101" s="4" t="s">
        <v>8</v>
      </c>
      <c r="Q101" s="4" t="s">
        <v>10</v>
      </c>
      <c r="R101" s="4" t="s">
        <v>10</v>
      </c>
      <c r="S101" s="4" t="s">
        <v>8</v>
      </c>
      <c r="T101" s="4" t="s">
        <v>8</v>
      </c>
      <c r="U101" s="4" t="s">
        <v>10</v>
      </c>
      <c r="V101" s="4" t="s">
        <v>10</v>
      </c>
      <c r="W101" s="27"/>
      <c r="X101" s="33" t="s">
        <v>1334</v>
      </c>
      <c r="Y101" s="4"/>
      <c r="Z101" s="4">
        <f t="shared" si="14"/>
        <v>0</v>
      </c>
      <c r="AA101" s="34"/>
      <c r="AB101" s="34"/>
      <c r="AC101" s="4"/>
      <c r="AD101" s="4">
        <f t="shared" si="9"/>
        <v>0</v>
      </c>
      <c r="AF101" s="4"/>
      <c r="AG101" s="4">
        <f t="shared" si="15"/>
        <v>0</v>
      </c>
      <c r="AH101" s="4"/>
      <c r="AI101" s="4">
        <f t="shared" si="16"/>
        <v>0</v>
      </c>
      <c r="AJ101" s="4"/>
      <c r="AK101" s="4"/>
      <c r="AL101" s="124">
        <f t="shared" si="10"/>
        <v>0</v>
      </c>
      <c r="AM101" s="4">
        <f t="shared" si="11"/>
        <v>0</v>
      </c>
      <c r="AN101" s="4"/>
      <c r="AO101" s="4">
        <f t="shared" si="12"/>
        <v>0</v>
      </c>
      <c r="AP101" s="4">
        <f t="shared" si="13"/>
        <v>0</v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s="35" customFormat="1">
      <c r="A102" s="23" t="s">
        <v>1389</v>
      </c>
      <c r="B102" s="24" t="s">
        <v>1390</v>
      </c>
      <c r="C102" s="25" t="s">
        <v>281</v>
      </c>
      <c r="D102" s="26" t="s">
        <v>282</v>
      </c>
      <c r="E102" s="26"/>
      <c r="F102" s="27" t="s">
        <v>166</v>
      </c>
      <c r="G102" s="27" t="s">
        <v>166</v>
      </c>
      <c r="H102" s="43" t="s">
        <v>19</v>
      </c>
      <c r="I102" s="43">
        <v>43431</v>
      </c>
      <c r="J102" s="29" t="s">
        <v>6</v>
      </c>
      <c r="K102" s="38" t="s">
        <v>24</v>
      </c>
      <c r="L102" s="30">
        <f t="shared" si="17"/>
        <v>60</v>
      </c>
      <c r="M102" s="51">
        <v>60</v>
      </c>
      <c r="N102" s="51">
        <v>0</v>
      </c>
      <c r="O102" s="32">
        <v>0</v>
      </c>
      <c r="P102" s="4" t="s">
        <v>10</v>
      </c>
      <c r="Q102" s="4" t="s">
        <v>10</v>
      </c>
      <c r="R102" s="4" t="s">
        <v>8</v>
      </c>
      <c r="S102" s="4" t="s">
        <v>8</v>
      </c>
      <c r="T102" s="4" t="s">
        <v>8</v>
      </c>
      <c r="U102" s="4" t="s">
        <v>10</v>
      </c>
      <c r="V102" s="4" t="s">
        <v>10</v>
      </c>
      <c r="W102" s="27"/>
      <c r="X102" s="33" t="s">
        <v>1323</v>
      </c>
      <c r="Y102" s="4"/>
      <c r="Z102" s="4">
        <f t="shared" si="14"/>
        <v>0</v>
      </c>
      <c r="AA102" s="34"/>
      <c r="AB102" s="34"/>
      <c r="AC102" s="4"/>
      <c r="AD102" s="4">
        <f t="shared" si="9"/>
        <v>0</v>
      </c>
      <c r="AF102" s="4"/>
      <c r="AG102" s="4">
        <f t="shared" si="15"/>
        <v>0</v>
      </c>
      <c r="AH102" s="4"/>
      <c r="AI102" s="4">
        <f t="shared" si="16"/>
        <v>0</v>
      </c>
      <c r="AJ102" s="4"/>
      <c r="AK102" s="4"/>
      <c r="AL102" s="124">
        <f t="shared" si="10"/>
        <v>0</v>
      </c>
      <c r="AM102" s="4">
        <f t="shared" si="11"/>
        <v>0</v>
      </c>
      <c r="AN102" s="4"/>
      <c r="AO102" s="4">
        <f t="shared" si="12"/>
        <v>0</v>
      </c>
      <c r="AP102" s="4">
        <f t="shared" si="13"/>
        <v>0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s="35" customFormat="1">
      <c r="A103" s="23" t="s">
        <v>1389</v>
      </c>
      <c r="B103" s="24" t="s">
        <v>1390</v>
      </c>
      <c r="C103" s="55" t="s">
        <v>283</v>
      </c>
      <c r="D103" s="26" t="s">
        <v>284</v>
      </c>
      <c r="E103" s="26"/>
      <c r="F103" s="27" t="s">
        <v>166</v>
      </c>
      <c r="G103" s="27" t="s">
        <v>166</v>
      </c>
      <c r="H103" s="43" t="s">
        <v>41</v>
      </c>
      <c r="I103" s="43">
        <v>43441</v>
      </c>
      <c r="J103" s="29" t="s">
        <v>6</v>
      </c>
      <c r="K103" s="38" t="s">
        <v>24</v>
      </c>
      <c r="L103" s="30">
        <f t="shared" si="17"/>
        <v>60</v>
      </c>
      <c r="M103" s="51">
        <v>60</v>
      </c>
      <c r="N103" s="51">
        <v>0</v>
      </c>
      <c r="O103" s="32">
        <v>0</v>
      </c>
      <c r="P103" s="4" t="s">
        <v>10</v>
      </c>
      <c r="Q103" s="4" t="s">
        <v>10</v>
      </c>
      <c r="R103" s="4" t="s">
        <v>8</v>
      </c>
      <c r="S103" s="4" t="s">
        <v>8</v>
      </c>
      <c r="T103" s="4" t="s">
        <v>8</v>
      </c>
      <c r="U103" s="4" t="s">
        <v>10</v>
      </c>
      <c r="V103" s="4" t="s">
        <v>10</v>
      </c>
      <c r="W103" s="27"/>
      <c r="X103" s="33" t="s">
        <v>1323</v>
      </c>
      <c r="Y103" s="4"/>
      <c r="Z103" s="4">
        <f t="shared" si="14"/>
        <v>0</v>
      </c>
      <c r="AA103" s="34"/>
      <c r="AB103" s="34"/>
      <c r="AC103" s="4"/>
      <c r="AD103" s="4">
        <f t="shared" si="9"/>
        <v>0</v>
      </c>
      <c r="AF103" s="4"/>
      <c r="AG103" s="4">
        <f t="shared" si="15"/>
        <v>0</v>
      </c>
      <c r="AH103" s="4"/>
      <c r="AI103" s="4">
        <f t="shared" si="16"/>
        <v>0</v>
      </c>
      <c r="AJ103" s="4"/>
      <c r="AK103" s="4"/>
      <c r="AL103" s="124">
        <f t="shared" si="10"/>
        <v>0</v>
      </c>
      <c r="AM103" s="4">
        <f t="shared" si="11"/>
        <v>0</v>
      </c>
      <c r="AN103" s="4"/>
      <c r="AO103" s="4">
        <f t="shared" si="12"/>
        <v>0</v>
      </c>
      <c r="AP103" s="4">
        <f t="shared" si="13"/>
        <v>0</v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s="35" customFormat="1">
      <c r="A104" s="23" t="s">
        <v>1389</v>
      </c>
      <c r="B104" s="24" t="s">
        <v>1390</v>
      </c>
      <c r="C104" s="25" t="s">
        <v>285</v>
      </c>
      <c r="D104" s="26" t="s">
        <v>286</v>
      </c>
      <c r="E104" s="26"/>
      <c r="F104" s="27" t="s">
        <v>166</v>
      </c>
      <c r="G104" s="27" t="s">
        <v>166</v>
      </c>
      <c r="H104" s="43" t="s">
        <v>59</v>
      </c>
      <c r="I104" s="43">
        <v>43434</v>
      </c>
      <c r="J104" s="29" t="s">
        <v>6</v>
      </c>
      <c r="K104" s="38" t="s">
        <v>24</v>
      </c>
      <c r="L104" s="30">
        <f t="shared" si="17"/>
        <v>60</v>
      </c>
      <c r="M104" s="51">
        <v>60</v>
      </c>
      <c r="N104" s="51">
        <v>0</v>
      </c>
      <c r="O104" s="32">
        <v>0</v>
      </c>
      <c r="P104" s="4" t="s">
        <v>10</v>
      </c>
      <c r="Q104" s="4" t="s">
        <v>10</v>
      </c>
      <c r="R104" s="4" t="s">
        <v>8</v>
      </c>
      <c r="S104" s="4" t="s">
        <v>8</v>
      </c>
      <c r="T104" s="4" t="s">
        <v>8</v>
      </c>
      <c r="U104" s="4" t="s">
        <v>10</v>
      </c>
      <c r="V104" s="4" t="s">
        <v>10</v>
      </c>
      <c r="W104" s="27"/>
      <c r="X104" s="33" t="s">
        <v>1323</v>
      </c>
      <c r="Y104" s="4"/>
      <c r="Z104" s="4">
        <f t="shared" si="14"/>
        <v>0</v>
      </c>
      <c r="AA104" s="34"/>
      <c r="AB104" s="34"/>
      <c r="AC104" s="4"/>
      <c r="AD104" s="4">
        <f t="shared" si="9"/>
        <v>0</v>
      </c>
      <c r="AF104" s="4"/>
      <c r="AG104" s="4">
        <f t="shared" si="15"/>
        <v>0</v>
      </c>
      <c r="AH104" s="4"/>
      <c r="AI104" s="4">
        <f t="shared" si="16"/>
        <v>0</v>
      </c>
      <c r="AJ104" s="4"/>
      <c r="AK104" s="4"/>
      <c r="AL104" s="124">
        <f t="shared" si="10"/>
        <v>0</v>
      </c>
      <c r="AM104" s="4">
        <f t="shared" si="11"/>
        <v>0</v>
      </c>
      <c r="AN104" s="4"/>
      <c r="AO104" s="4">
        <f t="shared" si="12"/>
        <v>0</v>
      </c>
      <c r="AP104" s="4">
        <f t="shared" si="13"/>
        <v>0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1:65" s="35" customFormat="1">
      <c r="A105" s="23" t="s">
        <v>1389</v>
      </c>
      <c r="B105" s="24" t="s">
        <v>1390</v>
      </c>
      <c r="C105" s="55" t="s">
        <v>287</v>
      </c>
      <c r="D105" s="26" t="s">
        <v>288</v>
      </c>
      <c r="E105" s="26"/>
      <c r="F105" s="27" t="s">
        <v>166</v>
      </c>
      <c r="G105" s="27" t="s">
        <v>166</v>
      </c>
      <c r="H105" s="43" t="s">
        <v>51</v>
      </c>
      <c r="I105" s="43">
        <v>43203</v>
      </c>
      <c r="J105" s="29" t="s">
        <v>6</v>
      </c>
      <c r="K105" s="38" t="s">
        <v>24</v>
      </c>
      <c r="L105" s="30">
        <f t="shared" si="17"/>
        <v>25</v>
      </c>
      <c r="M105" s="51">
        <v>25</v>
      </c>
      <c r="N105" s="51">
        <v>0</v>
      </c>
      <c r="O105" s="32">
        <v>0</v>
      </c>
      <c r="P105" s="4" t="s">
        <v>10</v>
      </c>
      <c r="Q105" s="4" t="s">
        <v>10</v>
      </c>
      <c r="R105" s="4" t="s">
        <v>8</v>
      </c>
      <c r="S105" s="4" t="s">
        <v>8</v>
      </c>
      <c r="T105" s="4" t="s">
        <v>8</v>
      </c>
      <c r="U105" s="4" t="s">
        <v>10</v>
      </c>
      <c r="V105" s="4" t="s">
        <v>10</v>
      </c>
      <c r="W105" s="27"/>
      <c r="X105" s="33" t="s">
        <v>1323</v>
      </c>
      <c r="Y105" s="4"/>
      <c r="Z105" s="4">
        <f t="shared" si="14"/>
        <v>0</v>
      </c>
      <c r="AA105" s="34"/>
      <c r="AB105" s="34"/>
      <c r="AC105" s="4"/>
      <c r="AD105" s="4">
        <f t="shared" si="9"/>
        <v>0</v>
      </c>
      <c r="AF105" s="4"/>
      <c r="AG105" s="4">
        <f t="shared" si="15"/>
        <v>0</v>
      </c>
      <c r="AH105" s="4"/>
      <c r="AI105" s="4">
        <f t="shared" si="16"/>
        <v>0</v>
      </c>
      <c r="AJ105" s="4"/>
      <c r="AK105" s="4"/>
      <c r="AL105" s="124">
        <f t="shared" si="10"/>
        <v>0</v>
      </c>
      <c r="AM105" s="4">
        <f t="shared" si="11"/>
        <v>0</v>
      </c>
      <c r="AN105" s="4"/>
      <c r="AO105" s="4">
        <f t="shared" si="12"/>
        <v>0</v>
      </c>
      <c r="AP105" s="4">
        <f t="shared" si="13"/>
        <v>0</v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s="35" customFormat="1">
      <c r="A106" s="23" t="s">
        <v>1389</v>
      </c>
      <c r="B106" s="24" t="s">
        <v>1390</v>
      </c>
      <c r="C106" s="55" t="s">
        <v>289</v>
      </c>
      <c r="D106" s="26" t="s">
        <v>290</v>
      </c>
      <c r="E106" s="26"/>
      <c r="F106" s="27" t="s">
        <v>166</v>
      </c>
      <c r="G106" s="27" t="s">
        <v>166</v>
      </c>
      <c r="H106" s="43" t="s">
        <v>51</v>
      </c>
      <c r="I106" s="43">
        <v>43409</v>
      </c>
      <c r="J106" s="29" t="s">
        <v>6</v>
      </c>
      <c r="K106" s="38" t="s">
        <v>24</v>
      </c>
      <c r="L106" s="30">
        <f t="shared" si="17"/>
        <v>60</v>
      </c>
      <c r="M106" s="51">
        <v>60</v>
      </c>
      <c r="N106" s="51">
        <v>0</v>
      </c>
      <c r="O106" s="32">
        <v>0</v>
      </c>
      <c r="P106" s="4" t="s">
        <v>10</v>
      </c>
      <c r="Q106" s="4" t="s">
        <v>10</v>
      </c>
      <c r="R106" s="4" t="s">
        <v>8</v>
      </c>
      <c r="S106" s="4" t="s">
        <v>8</v>
      </c>
      <c r="T106" s="4" t="s">
        <v>8</v>
      </c>
      <c r="U106" s="4" t="s">
        <v>10</v>
      </c>
      <c r="V106" s="4" t="s">
        <v>10</v>
      </c>
      <c r="W106" s="27"/>
      <c r="X106" s="33" t="s">
        <v>1323</v>
      </c>
      <c r="Y106" s="4"/>
      <c r="Z106" s="4">
        <f t="shared" si="14"/>
        <v>0</v>
      </c>
      <c r="AA106" s="34"/>
      <c r="AB106" s="34"/>
      <c r="AC106" s="4"/>
      <c r="AD106" s="4">
        <f t="shared" si="9"/>
        <v>0</v>
      </c>
      <c r="AF106" s="4"/>
      <c r="AG106" s="4">
        <f t="shared" si="15"/>
        <v>0</v>
      </c>
      <c r="AH106" s="4"/>
      <c r="AI106" s="4">
        <f t="shared" si="16"/>
        <v>0</v>
      </c>
      <c r="AJ106" s="4"/>
      <c r="AK106" s="4"/>
      <c r="AL106" s="124">
        <f t="shared" si="10"/>
        <v>0</v>
      </c>
      <c r="AM106" s="4">
        <f t="shared" si="11"/>
        <v>0</v>
      </c>
      <c r="AN106" s="4"/>
      <c r="AO106" s="4">
        <f t="shared" si="12"/>
        <v>0</v>
      </c>
      <c r="AP106" s="4">
        <f t="shared" si="13"/>
        <v>0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1:65" s="35" customFormat="1">
      <c r="A107" s="23" t="s">
        <v>1389</v>
      </c>
      <c r="B107" s="24" t="s">
        <v>1390</v>
      </c>
      <c r="C107" s="55" t="s">
        <v>291</v>
      </c>
      <c r="D107" s="26" t="s">
        <v>292</v>
      </c>
      <c r="E107" s="26"/>
      <c r="F107" s="27" t="s">
        <v>166</v>
      </c>
      <c r="G107" s="27" t="s">
        <v>166</v>
      </c>
      <c r="H107" s="43" t="s">
        <v>51</v>
      </c>
      <c r="I107" s="43">
        <v>43409</v>
      </c>
      <c r="J107" s="29" t="s">
        <v>6</v>
      </c>
      <c r="K107" s="38" t="s">
        <v>24</v>
      </c>
      <c r="L107" s="30">
        <f t="shared" si="17"/>
        <v>60</v>
      </c>
      <c r="M107" s="51">
        <v>60</v>
      </c>
      <c r="N107" s="51">
        <v>0</v>
      </c>
      <c r="O107" s="32">
        <v>0</v>
      </c>
      <c r="P107" s="4" t="s">
        <v>10</v>
      </c>
      <c r="Q107" s="4" t="s">
        <v>10</v>
      </c>
      <c r="R107" s="4" t="s">
        <v>8</v>
      </c>
      <c r="S107" s="4" t="s">
        <v>8</v>
      </c>
      <c r="T107" s="4" t="s">
        <v>8</v>
      </c>
      <c r="U107" s="4" t="s">
        <v>10</v>
      </c>
      <c r="V107" s="4" t="s">
        <v>10</v>
      </c>
      <c r="W107" s="27"/>
      <c r="X107" s="33" t="s">
        <v>1323</v>
      </c>
      <c r="Y107" s="4"/>
      <c r="Z107" s="4">
        <f t="shared" si="14"/>
        <v>0</v>
      </c>
      <c r="AA107" s="34"/>
      <c r="AB107" s="34"/>
      <c r="AC107" s="4"/>
      <c r="AD107" s="4">
        <f t="shared" si="9"/>
        <v>0</v>
      </c>
      <c r="AF107" s="4"/>
      <c r="AG107" s="4">
        <f t="shared" si="15"/>
        <v>0</v>
      </c>
      <c r="AH107" s="4"/>
      <c r="AI107" s="4">
        <f t="shared" si="16"/>
        <v>0</v>
      </c>
      <c r="AJ107" s="4"/>
      <c r="AK107" s="4"/>
      <c r="AL107" s="124">
        <f t="shared" si="10"/>
        <v>0</v>
      </c>
      <c r="AM107" s="4">
        <f t="shared" si="11"/>
        <v>0</v>
      </c>
      <c r="AN107" s="4"/>
      <c r="AO107" s="4">
        <f t="shared" si="12"/>
        <v>0</v>
      </c>
      <c r="AP107" s="4">
        <f t="shared" si="13"/>
        <v>0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1:65" s="35" customFormat="1">
      <c r="A108" s="23" t="s">
        <v>1389</v>
      </c>
      <c r="B108" s="24" t="s">
        <v>1390</v>
      </c>
      <c r="C108" s="55" t="s">
        <v>293</v>
      </c>
      <c r="D108" s="26" t="s">
        <v>294</v>
      </c>
      <c r="E108" s="26"/>
      <c r="F108" s="27" t="s">
        <v>166</v>
      </c>
      <c r="G108" s="27" t="s">
        <v>166</v>
      </c>
      <c r="H108" s="43" t="s">
        <v>295</v>
      </c>
      <c r="I108" s="43">
        <v>43406</v>
      </c>
      <c r="J108" s="29" t="s">
        <v>6</v>
      </c>
      <c r="K108" s="38" t="s">
        <v>24</v>
      </c>
      <c r="L108" s="30">
        <f t="shared" si="17"/>
        <v>120</v>
      </c>
      <c r="M108" s="51">
        <v>120</v>
      </c>
      <c r="N108" s="51">
        <v>0</v>
      </c>
      <c r="O108" s="32">
        <v>0</v>
      </c>
      <c r="P108" s="4" t="s">
        <v>10</v>
      </c>
      <c r="Q108" s="4" t="s">
        <v>10</v>
      </c>
      <c r="R108" s="4" t="s">
        <v>8</v>
      </c>
      <c r="S108" s="4" t="s">
        <v>8</v>
      </c>
      <c r="T108" s="4" t="s">
        <v>8</v>
      </c>
      <c r="U108" s="4" t="s">
        <v>10</v>
      </c>
      <c r="V108" s="4" t="s">
        <v>10</v>
      </c>
      <c r="W108" s="27"/>
      <c r="X108" s="33" t="s">
        <v>1323</v>
      </c>
      <c r="Y108" s="4"/>
      <c r="Z108" s="4">
        <f t="shared" si="14"/>
        <v>0</v>
      </c>
      <c r="AA108" s="34"/>
      <c r="AB108" s="34"/>
      <c r="AC108" s="4"/>
      <c r="AD108" s="4">
        <f t="shared" si="9"/>
        <v>0</v>
      </c>
      <c r="AF108" s="4"/>
      <c r="AG108" s="4">
        <f t="shared" si="15"/>
        <v>0</v>
      </c>
      <c r="AH108" s="4"/>
      <c r="AI108" s="4">
        <f t="shared" si="16"/>
        <v>0</v>
      </c>
      <c r="AJ108" s="4"/>
      <c r="AK108" s="4"/>
      <c r="AL108" s="124">
        <f t="shared" si="10"/>
        <v>0</v>
      </c>
      <c r="AM108" s="4">
        <f t="shared" si="11"/>
        <v>0</v>
      </c>
      <c r="AN108" s="4"/>
      <c r="AO108" s="4">
        <f t="shared" si="12"/>
        <v>0</v>
      </c>
      <c r="AP108" s="4">
        <f t="shared" si="13"/>
        <v>0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1:65" s="35" customFormat="1" ht="26">
      <c r="A109" s="23" t="s">
        <v>1389</v>
      </c>
      <c r="B109" s="24" t="s">
        <v>1390</v>
      </c>
      <c r="C109" s="55" t="s">
        <v>296</v>
      </c>
      <c r="D109" s="26" t="s">
        <v>297</v>
      </c>
      <c r="E109" s="26"/>
      <c r="F109" s="27" t="s">
        <v>166</v>
      </c>
      <c r="G109" s="27" t="s">
        <v>166</v>
      </c>
      <c r="H109" s="43" t="s">
        <v>295</v>
      </c>
      <c r="I109" s="43">
        <v>43406</v>
      </c>
      <c r="J109" s="29" t="s">
        <v>6</v>
      </c>
      <c r="K109" s="38" t="s">
        <v>24</v>
      </c>
      <c r="L109" s="30">
        <f t="shared" si="17"/>
        <v>120</v>
      </c>
      <c r="M109" s="51">
        <v>120</v>
      </c>
      <c r="N109" s="51">
        <v>0</v>
      </c>
      <c r="O109" s="32">
        <v>0</v>
      </c>
      <c r="P109" s="4" t="s">
        <v>10</v>
      </c>
      <c r="Q109" s="4" t="s">
        <v>10</v>
      </c>
      <c r="R109" s="4" t="s">
        <v>8</v>
      </c>
      <c r="S109" s="4" t="s">
        <v>8</v>
      </c>
      <c r="T109" s="4" t="s">
        <v>8</v>
      </c>
      <c r="U109" s="4" t="s">
        <v>10</v>
      </c>
      <c r="V109" s="4" t="s">
        <v>10</v>
      </c>
      <c r="W109" s="27"/>
      <c r="X109" s="33" t="s">
        <v>1323</v>
      </c>
      <c r="Y109" s="4"/>
      <c r="Z109" s="4">
        <f t="shared" si="14"/>
        <v>0</v>
      </c>
      <c r="AA109" s="34"/>
      <c r="AB109" s="34"/>
      <c r="AC109" s="4"/>
      <c r="AD109" s="4">
        <f t="shared" si="9"/>
        <v>0</v>
      </c>
      <c r="AF109" s="4"/>
      <c r="AG109" s="4">
        <f t="shared" si="15"/>
        <v>0</v>
      </c>
      <c r="AH109" s="4"/>
      <c r="AI109" s="4">
        <f t="shared" si="16"/>
        <v>0</v>
      </c>
      <c r="AJ109" s="4"/>
      <c r="AK109" s="4"/>
      <c r="AL109" s="124">
        <f t="shared" si="10"/>
        <v>0</v>
      </c>
      <c r="AM109" s="4">
        <f t="shared" si="11"/>
        <v>0</v>
      </c>
      <c r="AN109" s="4"/>
      <c r="AO109" s="4">
        <f t="shared" si="12"/>
        <v>0</v>
      </c>
      <c r="AP109" s="4">
        <f t="shared" si="13"/>
        <v>0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1:65" s="35" customFormat="1">
      <c r="A110" s="23" t="s">
        <v>1389</v>
      </c>
      <c r="B110" s="24" t="s">
        <v>1390</v>
      </c>
      <c r="C110" s="55" t="s">
        <v>298</v>
      </c>
      <c r="D110" s="56" t="s">
        <v>299</v>
      </c>
      <c r="E110" s="56"/>
      <c r="F110" s="27" t="s">
        <v>166</v>
      </c>
      <c r="G110" s="27" t="s">
        <v>166</v>
      </c>
      <c r="H110" s="47" t="s">
        <v>56</v>
      </c>
      <c r="I110" s="43">
        <v>43451</v>
      </c>
      <c r="J110" s="29" t="s">
        <v>300</v>
      </c>
      <c r="K110" s="38" t="s">
        <v>24</v>
      </c>
      <c r="L110" s="30">
        <f t="shared" si="17"/>
        <v>90</v>
      </c>
      <c r="M110" s="51">
        <v>90</v>
      </c>
      <c r="N110" s="51">
        <v>0</v>
      </c>
      <c r="O110" s="32">
        <v>0</v>
      </c>
      <c r="P110" s="4" t="s">
        <v>10</v>
      </c>
      <c r="Q110" s="4" t="s">
        <v>10</v>
      </c>
      <c r="R110" s="4" t="s">
        <v>8</v>
      </c>
      <c r="S110" s="4" t="s">
        <v>8</v>
      </c>
      <c r="T110" s="4" t="s">
        <v>8</v>
      </c>
      <c r="U110" s="4" t="s">
        <v>10</v>
      </c>
      <c r="V110" s="4" t="s">
        <v>10</v>
      </c>
      <c r="W110" s="27"/>
      <c r="X110" s="33" t="s">
        <v>1323</v>
      </c>
      <c r="Y110" s="4"/>
      <c r="Z110" s="4">
        <f t="shared" si="14"/>
        <v>0</v>
      </c>
      <c r="AA110" s="34"/>
      <c r="AB110" s="34"/>
      <c r="AC110" s="4"/>
      <c r="AD110" s="4">
        <f t="shared" si="9"/>
        <v>0</v>
      </c>
      <c r="AF110" s="4"/>
      <c r="AG110" s="4">
        <f t="shared" si="15"/>
        <v>0</v>
      </c>
      <c r="AH110" s="4"/>
      <c r="AI110" s="4">
        <f t="shared" si="16"/>
        <v>0</v>
      </c>
      <c r="AJ110" s="4"/>
      <c r="AK110" s="4"/>
      <c r="AL110" s="124">
        <f t="shared" si="10"/>
        <v>0</v>
      </c>
      <c r="AM110" s="4">
        <f t="shared" si="11"/>
        <v>0</v>
      </c>
      <c r="AN110" s="4"/>
      <c r="AO110" s="4">
        <f t="shared" si="12"/>
        <v>0</v>
      </c>
      <c r="AP110" s="4">
        <f t="shared" si="13"/>
        <v>0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s="35" customFormat="1">
      <c r="A111" s="23" t="s">
        <v>1389</v>
      </c>
      <c r="B111" s="24" t="s">
        <v>1390</v>
      </c>
      <c r="C111" s="55" t="s">
        <v>301</v>
      </c>
      <c r="D111" s="56" t="s">
        <v>302</v>
      </c>
      <c r="E111" s="56"/>
      <c r="F111" s="27" t="s">
        <v>166</v>
      </c>
      <c r="G111" s="27" t="s">
        <v>166</v>
      </c>
      <c r="H111" s="34" t="s">
        <v>105</v>
      </c>
      <c r="I111" s="43">
        <v>43663</v>
      </c>
      <c r="J111" s="29" t="s">
        <v>300</v>
      </c>
      <c r="K111" s="38" t="s">
        <v>24</v>
      </c>
      <c r="L111" s="30">
        <f t="shared" si="17"/>
        <v>1465</v>
      </c>
      <c r="M111" s="51">
        <v>25</v>
      </c>
      <c r="N111" s="51">
        <v>1440</v>
      </c>
      <c r="O111" s="32">
        <v>0</v>
      </c>
      <c r="P111" s="40"/>
      <c r="Q111" s="40"/>
      <c r="R111" s="40"/>
      <c r="S111" s="40"/>
      <c r="T111" s="40"/>
      <c r="U111" s="40" t="s">
        <v>8</v>
      </c>
      <c r="V111" s="40" t="s">
        <v>10</v>
      </c>
      <c r="W111" s="27"/>
      <c r="X111" s="33"/>
      <c r="Y111" s="4"/>
      <c r="Z111" s="4">
        <f t="shared" si="14"/>
        <v>0</v>
      </c>
      <c r="AA111" s="34"/>
      <c r="AB111" s="34"/>
      <c r="AC111" s="4"/>
      <c r="AD111" s="4">
        <f t="shared" si="9"/>
        <v>0</v>
      </c>
      <c r="AF111" s="4"/>
      <c r="AG111" s="4">
        <f t="shared" si="15"/>
        <v>0</v>
      </c>
      <c r="AH111" s="4"/>
      <c r="AI111" s="4">
        <f t="shared" si="16"/>
        <v>0</v>
      </c>
      <c r="AJ111" s="4"/>
      <c r="AK111" s="4"/>
      <c r="AL111" s="124">
        <f t="shared" si="10"/>
        <v>0</v>
      </c>
      <c r="AM111" s="4">
        <f t="shared" si="11"/>
        <v>0</v>
      </c>
      <c r="AN111" s="4"/>
      <c r="AO111" s="4">
        <f t="shared" si="12"/>
        <v>0</v>
      </c>
      <c r="AP111" s="4">
        <f t="shared" si="13"/>
        <v>0</v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1:65" s="35" customFormat="1">
      <c r="A112" s="23" t="s">
        <v>1389</v>
      </c>
      <c r="B112" s="24" t="s">
        <v>1390</v>
      </c>
      <c r="C112" s="55" t="s">
        <v>303</v>
      </c>
      <c r="D112" s="43" t="s">
        <v>304</v>
      </c>
      <c r="E112" s="43"/>
      <c r="F112" s="27" t="s">
        <v>166</v>
      </c>
      <c r="G112" s="27" t="s">
        <v>166</v>
      </c>
      <c r="H112" s="33" t="s">
        <v>295</v>
      </c>
      <c r="I112" s="43">
        <v>43473</v>
      </c>
      <c r="J112" s="29" t="s">
        <v>6</v>
      </c>
      <c r="K112" s="38" t="s">
        <v>305</v>
      </c>
      <c r="L112" s="30">
        <f t="shared" si="17"/>
        <v>3710</v>
      </c>
      <c r="M112" s="51">
        <v>200</v>
      </c>
      <c r="N112" s="51">
        <v>3510</v>
      </c>
      <c r="O112" s="32">
        <v>0</v>
      </c>
      <c r="P112" s="4" t="s">
        <v>10</v>
      </c>
      <c r="Q112" s="4" t="s">
        <v>10</v>
      </c>
      <c r="R112" s="4" t="s">
        <v>8</v>
      </c>
      <c r="S112" s="4" t="s">
        <v>10</v>
      </c>
      <c r="T112" s="4" t="s">
        <v>8</v>
      </c>
      <c r="U112" s="4" t="s">
        <v>10</v>
      </c>
      <c r="V112" s="4" t="s">
        <v>10</v>
      </c>
      <c r="W112" s="27"/>
      <c r="X112" s="33" t="s">
        <v>1323</v>
      </c>
      <c r="Y112" s="4"/>
      <c r="Z112" s="4">
        <f t="shared" si="14"/>
        <v>0</v>
      </c>
      <c r="AA112" s="34"/>
      <c r="AB112" s="34"/>
      <c r="AC112" s="4"/>
      <c r="AD112" s="4">
        <f t="shared" si="9"/>
        <v>0</v>
      </c>
      <c r="AF112" s="4"/>
      <c r="AG112" s="4">
        <f t="shared" si="15"/>
        <v>0</v>
      </c>
      <c r="AH112" s="4"/>
      <c r="AI112" s="4">
        <f t="shared" si="16"/>
        <v>0</v>
      </c>
      <c r="AJ112" s="4"/>
      <c r="AK112" s="4"/>
      <c r="AL112" s="124">
        <f t="shared" si="10"/>
        <v>0</v>
      </c>
      <c r="AM112" s="4">
        <f t="shared" si="11"/>
        <v>0</v>
      </c>
      <c r="AN112" s="4"/>
      <c r="AO112" s="4">
        <f t="shared" si="12"/>
        <v>0</v>
      </c>
      <c r="AP112" s="4">
        <f t="shared" si="13"/>
        <v>0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s="35" customFormat="1" ht="26">
      <c r="A113" s="23" t="s">
        <v>1389</v>
      </c>
      <c r="B113" s="24" t="s">
        <v>1390</v>
      </c>
      <c r="C113" s="55" t="s">
        <v>306</v>
      </c>
      <c r="D113" s="43" t="s">
        <v>307</v>
      </c>
      <c r="E113" s="43"/>
      <c r="F113" s="27" t="s">
        <v>166</v>
      </c>
      <c r="G113" s="27" t="s">
        <v>166</v>
      </c>
      <c r="H113" s="33" t="s">
        <v>41</v>
      </c>
      <c r="I113" s="43">
        <v>43675</v>
      </c>
      <c r="J113" s="29" t="s">
        <v>6</v>
      </c>
      <c r="K113" s="38" t="s">
        <v>305</v>
      </c>
      <c r="L113" s="30">
        <f t="shared" si="17"/>
        <v>4874</v>
      </c>
      <c r="M113" s="57">
        <v>1490</v>
      </c>
      <c r="N113" s="51">
        <v>3384</v>
      </c>
      <c r="O113" s="32">
        <v>0</v>
      </c>
      <c r="P113" s="40" t="s">
        <v>308</v>
      </c>
      <c r="Q113" s="40" t="s">
        <v>309</v>
      </c>
      <c r="R113" s="40" t="s">
        <v>310</v>
      </c>
      <c r="S113" s="40" t="s">
        <v>310</v>
      </c>
      <c r="T113" s="40" t="s">
        <v>310</v>
      </c>
      <c r="U113" s="40" t="s">
        <v>309</v>
      </c>
      <c r="V113" s="40" t="s">
        <v>309</v>
      </c>
      <c r="W113" s="27"/>
      <c r="X113" s="33" t="s">
        <v>1335</v>
      </c>
      <c r="Y113" s="4"/>
      <c r="Z113" s="4">
        <f t="shared" si="14"/>
        <v>0</v>
      </c>
      <c r="AA113" s="34"/>
      <c r="AB113" s="34"/>
      <c r="AC113" s="4"/>
      <c r="AD113" s="4">
        <f t="shared" si="9"/>
        <v>0</v>
      </c>
      <c r="AF113" s="4"/>
      <c r="AG113" s="4">
        <f t="shared" si="15"/>
        <v>0</v>
      </c>
      <c r="AH113" s="4"/>
      <c r="AI113" s="4">
        <f t="shared" si="16"/>
        <v>0</v>
      </c>
      <c r="AJ113" s="4"/>
      <c r="AK113" s="4"/>
      <c r="AL113" s="124">
        <f t="shared" si="10"/>
        <v>0</v>
      </c>
      <c r="AM113" s="4">
        <f t="shared" si="11"/>
        <v>0</v>
      </c>
      <c r="AN113" s="4"/>
      <c r="AO113" s="4">
        <f t="shared" si="12"/>
        <v>0</v>
      </c>
      <c r="AP113" s="4">
        <f t="shared" si="13"/>
        <v>0</v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s="35" customFormat="1">
      <c r="A114" s="23" t="s">
        <v>1389</v>
      </c>
      <c r="B114" s="24" t="s">
        <v>1390</v>
      </c>
      <c r="C114" s="55" t="s">
        <v>311</v>
      </c>
      <c r="D114" s="43" t="s">
        <v>312</v>
      </c>
      <c r="E114" s="42"/>
      <c r="F114" s="27" t="s">
        <v>166</v>
      </c>
      <c r="G114" s="27" t="s">
        <v>166</v>
      </c>
      <c r="H114" s="42" t="s">
        <v>105</v>
      </c>
      <c r="I114" s="42">
        <v>43707</v>
      </c>
      <c r="J114" s="29" t="s">
        <v>6</v>
      </c>
      <c r="K114" s="38"/>
      <c r="L114" s="30">
        <f t="shared" si="17"/>
        <v>140</v>
      </c>
      <c r="M114" s="51">
        <v>70</v>
      </c>
      <c r="N114" s="51">
        <v>70</v>
      </c>
      <c r="O114" s="32">
        <v>0</v>
      </c>
      <c r="P114" s="40"/>
      <c r="Q114" s="40"/>
      <c r="R114" s="40"/>
      <c r="S114" s="40"/>
      <c r="T114" s="40"/>
      <c r="U114" s="4" t="s">
        <v>10</v>
      </c>
      <c r="V114" s="40" t="s">
        <v>10</v>
      </c>
      <c r="W114" s="27"/>
      <c r="X114" s="33"/>
      <c r="Y114" s="4"/>
      <c r="Z114" s="4">
        <f t="shared" si="14"/>
        <v>0</v>
      </c>
      <c r="AA114" s="34"/>
      <c r="AB114" s="34"/>
      <c r="AC114" s="4"/>
      <c r="AD114" s="4">
        <f t="shared" si="9"/>
        <v>0</v>
      </c>
      <c r="AF114" s="4"/>
      <c r="AG114" s="4">
        <f t="shared" si="15"/>
        <v>0</v>
      </c>
      <c r="AH114" s="4"/>
      <c r="AI114" s="4">
        <f t="shared" si="16"/>
        <v>0</v>
      </c>
      <c r="AJ114" s="4"/>
      <c r="AK114" s="4"/>
      <c r="AL114" s="124">
        <f t="shared" si="10"/>
        <v>0</v>
      </c>
      <c r="AM114" s="4">
        <f t="shared" si="11"/>
        <v>0</v>
      </c>
      <c r="AN114" s="4"/>
      <c r="AO114" s="4">
        <f t="shared" si="12"/>
        <v>0</v>
      </c>
      <c r="AP114" s="4">
        <f t="shared" si="13"/>
        <v>0</v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1:65" s="35" customFormat="1">
      <c r="A115" s="23" t="s">
        <v>1389</v>
      </c>
      <c r="B115" s="24" t="s">
        <v>1390</v>
      </c>
      <c r="C115" s="55" t="s">
        <v>313</v>
      </c>
      <c r="D115" s="43" t="s">
        <v>314</v>
      </c>
      <c r="E115" s="42"/>
      <c r="F115" s="27" t="s">
        <v>166</v>
      </c>
      <c r="G115" s="27" t="s">
        <v>166</v>
      </c>
      <c r="H115" s="42" t="s">
        <v>105</v>
      </c>
      <c r="I115" s="42">
        <v>43707</v>
      </c>
      <c r="J115" s="29" t="s">
        <v>6</v>
      </c>
      <c r="K115" s="38"/>
      <c r="L115" s="30">
        <f t="shared" si="17"/>
        <v>240</v>
      </c>
      <c r="M115" s="51">
        <v>120</v>
      </c>
      <c r="N115" s="51">
        <v>120</v>
      </c>
      <c r="O115" s="32">
        <v>0</v>
      </c>
      <c r="P115" s="40"/>
      <c r="Q115" s="40"/>
      <c r="R115" s="40"/>
      <c r="S115" s="40"/>
      <c r="T115" s="40"/>
      <c r="U115" s="40" t="s">
        <v>10</v>
      </c>
      <c r="V115" s="40" t="s">
        <v>10</v>
      </c>
      <c r="W115" s="27"/>
      <c r="X115" s="33"/>
      <c r="Y115" s="4"/>
      <c r="Z115" s="4">
        <f t="shared" si="14"/>
        <v>0</v>
      </c>
      <c r="AA115" s="34"/>
      <c r="AB115" s="34"/>
      <c r="AC115" s="4"/>
      <c r="AD115" s="4">
        <f t="shared" si="9"/>
        <v>0</v>
      </c>
      <c r="AF115" s="4"/>
      <c r="AG115" s="4">
        <f t="shared" si="15"/>
        <v>0</v>
      </c>
      <c r="AH115" s="4"/>
      <c r="AI115" s="4">
        <f t="shared" si="16"/>
        <v>0</v>
      </c>
      <c r="AJ115" s="4"/>
      <c r="AK115" s="4"/>
      <c r="AL115" s="124">
        <f t="shared" si="10"/>
        <v>0</v>
      </c>
      <c r="AM115" s="4">
        <f t="shared" si="11"/>
        <v>0</v>
      </c>
      <c r="AN115" s="4"/>
      <c r="AO115" s="4">
        <f t="shared" si="12"/>
        <v>0</v>
      </c>
      <c r="AP115" s="4">
        <f t="shared" si="13"/>
        <v>0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s="35" customFormat="1">
      <c r="A116" s="23" t="s">
        <v>1389</v>
      </c>
      <c r="B116" s="24" t="s">
        <v>1390</v>
      </c>
      <c r="C116" s="55" t="s">
        <v>315</v>
      </c>
      <c r="D116" s="42" t="s">
        <v>316</v>
      </c>
      <c r="E116" s="42"/>
      <c r="F116" s="27" t="s">
        <v>166</v>
      </c>
      <c r="G116" s="27" t="s">
        <v>166</v>
      </c>
      <c r="H116" s="42" t="s">
        <v>105</v>
      </c>
      <c r="I116" s="42">
        <v>43794</v>
      </c>
      <c r="J116" s="47" t="s">
        <v>6</v>
      </c>
      <c r="K116" s="38"/>
      <c r="L116" s="30">
        <f t="shared" si="17"/>
        <v>520</v>
      </c>
      <c r="M116" s="51">
        <v>200</v>
      </c>
      <c r="N116" s="51">
        <v>320</v>
      </c>
      <c r="O116" s="32">
        <v>0</v>
      </c>
      <c r="P116" s="40"/>
      <c r="Q116" s="40"/>
      <c r="R116" s="40"/>
      <c r="S116" s="40"/>
      <c r="T116" s="40"/>
      <c r="U116" s="40" t="s">
        <v>10</v>
      </c>
      <c r="V116" s="40" t="s">
        <v>10</v>
      </c>
      <c r="W116" s="27"/>
      <c r="X116" s="33"/>
      <c r="Y116" s="4"/>
      <c r="Z116" s="4">
        <f t="shared" si="14"/>
        <v>0</v>
      </c>
      <c r="AA116" s="34"/>
      <c r="AB116" s="34"/>
      <c r="AC116" s="4"/>
      <c r="AD116" s="4">
        <f t="shared" si="9"/>
        <v>0</v>
      </c>
      <c r="AF116" s="4"/>
      <c r="AG116" s="4">
        <f t="shared" si="15"/>
        <v>0</v>
      </c>
      <c r="AH116" s="4"/>
      <c r="AI116" s="4">
        <f t="shared" si="16"/>
        <v>0</v>
      </c>
      <c r="AJ116" s="4"/>
      <c r="AK116" s="4"/>
      <c r="AL116" s="124">
        <f t="shared" si="10"/>
        <v>0</v>
      </c>
      <c r="AM116" s="4">
        <f t="shared" si="11"/>
        <v>0</v>
      </c>
      <c r="AN116" s="4"/>
      <c r="AO116" s="4">
        <f t="shared" si="12"/>
        <v>0</v>
      </c>
      <c r="AP116" s="4">
        <f t="shared" si="13"/>
        <v>0</v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s="35" customFormat="1">
      <c r="A117" s="23" t="s">
        <v>1389</v>
      </c>
      <c r="B117" s="24" t="s">
        <v>1390</v>
      </c>
      <c r="C117" s="55" t="s">
        <v>317</v>
      </c>
      <c r="D117" s="42" t="s">
        <v>318</v>
      </c>
      <c r="E117" s="42"/>
      <c r="F117" s="27" t="s">
        <v>166</v>
      </c>
      <c r="G117" s="27" t="s">
        <v>166</v>
      </c>
      <c r="H117" s="42" t="s">
        <v>105</v>
      </c>
      <c r="I117" s="42">
        <v>43794</v>
      </c>
      <c r="J117" s="47" t="s">
        <v>6</v>
      </c>
      <c r="K117" s="38"/>
      <c r="L117" s="30">
        <f t="shared" si="17"/>
        <v>560</v>
      </c>
      <c r="M117" s="51">
        <v>220</v>
      </c>
      <c r="N117" s="51">
        <v>340</v>
      </c>
      <c r="O117" s="32">
        <v>0</v>
      </c>
      <c r="P117" s="40"/>
      <c r="Q117" s="40"/>
      <c r="R117" s="40"/>
      <c r="S117" s="40"/>
      <c r="T117" s="40"/>
      <c r="U117" s="40" t="s">
        <v>10</v>
      </c>
      <c r="V117" s="40" t="s">
        <v>10</v>
      </c>
      <c r="W117" s="27"/>
      <c r="X117" s="33"/>
      <c r="Y117" s="4"/>
      <c r="Z117" s="4">
        <f t="shared" si="14"/>
        <v>0</v>
      </c>
      <c r="AA117" s="34"/>
      <c r="AB117" s="34"/>
      <c r="AC117" s="4"/>
      <c r="AD117" s="4">
        <f t="shared" si="9"/>
        <v>0</v>
      </c>
      <c r="AF117" s="4"/>
      <c r="AG117" s="4">
        <f t="shared" si="15"/>
        <v>0</v>
      </c>
      <c r="AH117" s="4"/>
      <c r="AI117" s="4">
        <f t="shared" si="16"/>
        <v>0</v>
      </c>
      <c r="AJ117" s="4"/>
      <c r="AK117" s="4"/>
      <c r="AL117" s="124">
        <f t="shared" si="10"/>
        <v>0</v>
      </c>
      <c r="AM117" s="4">
        <f t="shared" si="11"/>
        <v>0</v>
      </c>
      <c r="AN117" s="4"/>
      <c r="AO117" s="4">
        <f t="shared" si="12"/>
        <v>0</v>
      </c>
      <c r="AP117" s="4">
        <f t="shared" si="13"/>
        <v>0</v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s="35" customFormat="1">
      <c r="A118" s="23" t="s">
        <v>1389</v>
      </c>
      <c r="B118" s="24" t="s">
        <v>1390</v>
      </c>
      <c r="C118" s="55" t="s">
        <v>319</v>
      </c>
      <c r="D118" s="42" t="s">
        <v>320</v>
      </c>
      <c r="E118" s="42"/>
      <c r="F118" s="27" t="s">
        <v>166</v>
      </c>
      <c r="G118" s="27" t="s">
        <v>166</v>
      </c>
      <c r="H118" s="42" t="s">
        <v>105</v>
      </c>
      <c r="I118" s="42">
        <v>43791</v>
      </c>
      <c r="J118" s="47" t="s">
        <v>6</v>
      </c>
      <c r="K118" s="38"/>
      <c r="L118" s="30">
        <f t="shared" si="17"/>
        <v>230</v>
      </c>
      <c r="M118" s="51">
        <v>115</v>
      </c>
      <c r="N118" s="51">
        <v>115</v>
      </c>
      <c r="O118" s="32">
        <v>0</v>
      </c>
      <c r="P118" s="40"/>
      <c r="Q118" s="40"/>
      <c r="R118" s="40"/>
      <c r="S118" s="40"/>
      <c r="T118" s="40"/>
      <c r="U118" s="40" t="s">
        <v>10</v>
      </c>
      <c r="V118" s="40" t="s">
        <v>10</v>
      </c>
      <c r="W118" s="27"/>
      <c r="X118" s="33"/>
      <c r="Y118" s="4"/>
      <c r="Z118" s="4">
        <f t="shared" si="14"/>
        <v>0</v>
      </c>
      <c r="AA118" s="34"/>
      <c r="AB118" s="34"/>
      <c r="AC118" s="4"/>
      <c r="AD118" s="4">
        <f t="shared" si="9"/>
        <v>0</v>
      </c>
      <c r="AF118" s="4"/>
      <c r="AG118" s="4">
        <f t="shared" si="15"/>
        <v>0</v>
      </c>
      <c r="AH118" s="4"/>
      <c r="AI118" s="4">
        <f t="shared" si="16"/>
        <v>0</v>
      </c>
      <c r="AJ118" s="4"/>
      <c r="AK118" s="4"/>
      <c r="AL118" s="124">
        <f t="shared" si="10"/>
        <v>0</v>
      </c>
      <c r="AM118" s="4">
        <f t="shared" si="11"/>
        <v>0</v>
      </c>
      <c r="AN118" s="4"/>
      <c r="AO118" s="4">
        <f t="shared" si="12"/>
        <v>0</v>
      </c>
      <c r="AP118" s="4">
        <f t="shared" si="13"/>
        <v>0</v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s="35" customFormat="1">
      <c r="A119" s="23" t="s">
        <v>1389</v>
      </c>
      <c r="B119" s="24" t="s">
        <v>1390</v>
      </c>
      <c r="C119" s="25" t="s">
        <v>322</v>
      </c>
      <c r="D119" s="58" t="s">
        <v>323</v>
      </c>
      <c r="E119" s="58"/>
      <c r="F119" s="27" t="s">
        <v>321</v>
      </c>
      <c r="G119" s="27" t="s">
        <v>321</v>
      </c>
      <c r="H119" s="28" t="s">
        <v>324</v>
      </c>
      <c r="I119" s="28">
        <v>43294</v>
      </c>
      <c r="J119" s="34" t="s">
        <v>6</v>
      </c>
      <c r="K119" s="4" t="s">
        <v>7</v>
      </c>
      <c r="L119" s="30">
        <f t="shared" si="17"/>
        <v>1712</v>
      </c>
      <c r="M119" s="51">
        <v>1225</v>
      </c>
      <c r="N119" s="51">
        <v>487</v>
      </c>
      <c r="O119" s="32">
        <v>0</v>
      </c>
      <c r="P119" s="4" t="s">
        <v>10</v>
      </c>
      <c r="Q119" s="4" t="s">
        <v>10</v>
      </c>
      <c r="R119" s="4" t="s">
        <v>8</v>
      </c>
      <c r="S119" s="4" t="s">
        <v>10</v>
      </c>
      <c r="T119" s="4" t="s">
        <v>8</v>
      </c>
      <c r="U119" s="4" t="s">
        <v>10</v>
      </c>
      <c r="V119" s="4" t="s">
        <v>10</v>
      </c>
      <c r="W119" s="27"/>
      <c r="X119" s="33" t="s">
        <v>325</v>
      </c>
      <c r="Y119" s="4"/>
      <c r="Z119" s="4">
        <f t="shared" si="14"/>
        <v>0</v>
      </c>
      <c r="AA119" s="34"/>
      <c r="AB119" s="34"/>
      <c r="AC119" s="4"/>
      <c r="AD119" s="4">
        <f t="shared" ref="AD119:AD152" si="18">Z119*AC119</f>
        <v>0</v>
      </c>
      <c r="AF119" s="4"/>
      <c r="AG119" s="4">
        <f t="shared" si="15"/>
        <v>0</v>
      </c>
      <c r="AH119" s="4"/>
      <c r="AI119" s="4">
        <f t="shared" si="16"/>
        <v>0</v>
      </c>
      <c r="AJ119" s="4"/>
      <c r="AK119" s="4"/>
      <c r="AL119" s="124">
        <f t="shared" ref="AL119:AL152" si="19">IFERROR(COUNTIF(AQ119:AZ119,"S")/(COUNTIF(AQ119:AZ119,"V")+COUNTIF(AQ119:AZ119,"S")),0)</f>
        <v>0</v>
      </c>
      <c r="AM119" s="4">
        <f t="shared" ref="AM119:AM152" si="20">(AD119-AG119-AI119)*AL119</f>
        <v>0</v>
      </c>
      <c r="AN119" s="4"/>
      <c r="AO119" s="4">
        <f t="shared" ref="AO119:AO152" si="21">COUNTIF(AQ119:AZ119,"V")</f>
        <v>0</v>
      </c>
      <c r="AP119" s="4">
        <f t="shared" ref="AP119:AP152" si="22">AD119-AG119-AI119-AM119</f>
        <v>0</v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s="35" customFormat="1">
      <c r="A120" s="23" t="s">
        <v>1389</v>
      </c>
      <c r="B120" s="24" t="s">
        <v>1390</v>
      </c>
      <c r="C120" s="25" t="s">
        <v>326</v>
      </c>
      <c r="D120" s="58" t="s">
        <v>327</v>
      </c>
      <c r="E120" s="58"/>
      <c r="F120" s="27" t="s">
        <v>321</v>
      </c>
      <c r="G120" s="27" t="s">
        <v>321</v>
      </c>
      <c r="H120" s="28" t="s">
        <v>328</v>
      </c>
      <c r="I120" s="28">
        <v>43693</v>
      </c>
      <c r="J120" s="34" t="s">
        <v>6</v>
      </c>
      <c r="K120" s="4" t="s">
        <v>7</v>
      </c>
      <c r="L120" s="30">
        <f t="shared" si="17"/>
        <v>376</v>
      </c>
      <c r="M120" s="51">
        <v>370</v>
      </c>
      <c r="N120" s="51">
        <v>6</v>
      </c>
      <c r="O120" s="32">
        <v>0</v>
      </c>
      <c r="P120" s="4" t="s">
        <v>10</v>
      </c>
      <c r="Q120" s="4" t="s">
        <v>10</v>
      </c>
      <c r="R120" s="4" t="s">
        <v>8</v>
      </c>
      <c r="S120" s="4" t="s">
        <v>10</v>
      </c>
      <c r="T120" s="4" t="s">
        <v>8</v>
      </c>
      <c r="U120" s="4" t="s">
        <v>8</v>
      </c>
      <c r="V120" s="4" t="s">
        <v>8</v>
      </c>
      <c r="W120" s="27"/>
      <c r="X120" s="33" t="s">
        <v>325</v>
      </c>
      <c r="Y120" s="4"/>
      <c r="Z120" s="4">
        <f t="shared" si="14"/>
        <v>0</v>
      </c>
      <c r="AA120" s="34"/>
      <c r="AB120" s="34"/>
      <c r="AC120" s="4"/>
      <c r="AD120" s="4">
        <f t="shared" si="18"/>
        <v>0</v>
      </c>
      <c r="AF120" s="4"/>
      <c r="AG120" s="4">
        <f t="shared" si="15"/>
        <v>0</v>
      </c>
      <c r="AH120" s="4"/>
      <c r="AI120" s="4">
        <f t="shared" si="16"/>
        <v>0</v>
      </c>
      <c r="AJ120" s="4"/>
      <c r="AK120" s="4"/>
      <c r="AL120" s="124">
        <f t="shared" si="19"/>
        <v>0</v>
      </c>
      <c r="AM120" s="4">
        <f t="shared" si="20"/>
        <v>0</v>
      </c>
      <c r="AN120" s="4"/>
      <c r="AO120" s="4">
        <f t="shared" si="21"/>
        <v>0</v>
      </c>
      <c r="AP120" s="4">
        <f t="shared" si="22"/>
        <v>0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s="35" customFormat="1">
      <c r="A121" s="23" t="s">
        <v>1389</v>
      </c>
      <c r="B121" s="24" t="s">
        <v>1390</v>
      </c>
      <c r="C121" s="25" t="s">
        <v>329</v>
      </c>
      <c r="D121" s="58" t="s">
        <v>330</v>
      </c>
      <c r="E121" s="58"/>
      <c r="F121" s="27" t="s">
        <v>321</v>
      </c>
      <c r="G121" s="27" t="s">
        <v>321</v>
      </c>
      <c r="H121" s="28" t="s">
        <v>35</v>
      </c>
      <c r="I121" s="28">
        <v>43073</v>
      </c>
      <c r="J121" s="34" t="s">
        <v>6</v>
      </c>
      <c r="K121" s="4" t="s">
        <v>24</v>
      </c>
      <c r="L121" s="30">
        <f t="shared" si="17"/>
        <v>120</v>
      </c>
      <c r="M121" s="51">
        <v>60</v>
      </c>
      <c r="N121" s="51">
        <v>60</v>
      </c>
      <c r="O121" s="32">
        <v>0</v>
      </c>
      <c r="P121" s="4" t="s">
        <v>10</v>
      </c>
      <c r="Q121" s="4" t="s">
        <v>10</v>
      </c>
      <c r="R121" s="4" t="s">
        <v>8</v>
      </c>
      <c r="S121" s="4" t="s">
        <v>10</v>
      </c>
      <c r="T121" s="44" t="s">
        <v>152</v>
      </c>
      <c r="U121" s="4" t="s">
        <v>10</v>
      </c>
      <c r="V121" s="4" t="s">
        <v>10</v>
      </c>
      <c r="W121" s="27"/>
      <c r="X121" s="33" t="s">
        <v>325</v>
      </c>
      <c r="Y121" s="4"/>
      <c r="Z121" s="4">
        <f t="shared" si="14"/>
        <v>0</v>
      </c>
      <c r="AA121" s="34"/>
      <c r="AB121" s="34"/>
      <c r="AC121" s="4"/>
      <c r="AD121" s="4">
        <f t="shared" si="18"/>
        <v>0</v>
      </c>
      <c r="AF121" s="4"/>
      <c r="AG121" s="4">
        <f t="shared" si="15"/>
        <v>0</v>
      </c>
      <c r="AH121" s="4"/>
      <c r="AI121" s="4">
        <f t="shared" si="16"/>
        <v>0</v>
      </c>
      <c r="AJ121" s="4"/>
      <c r="AK121" s="4"/>
      <c r="AL121" s="124">
        <f t="shared" si="19"/>
        <v>0</v>
      </c>
      <c r="AM121" s="4">
        <f t="shared" si="20"/>
        <v>0</v>
      </c>
      <c r="AN121" s="4"/>
      <c r="AO121" s="4">
        <f t="shared" si="21"/>
        <v>0</v>
      </c>
      <c r="AP121" s="4">
        <f t="shared" si="22"/>
        <v>0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s="35" customFormat="1">
      <c r="A122" s="23" t="s">
        <v>1389</v>
      </c>
      <c r="B122" s="24" t="s">
        <v>1390</v>
      </c>
      <c r="C122" s="25" t="s">
        <v>331</v>
      </c>
      <c r="D122" s="58" t="s">
        <v>332</v>
      </c>
      <c r="E122" s="58"/>
      <c r="F122" s="27" t="s">
        <v>321</v>
      </c>
      <c r="G122" s="27" t="s">
        <v>321</v>
      </c>
      <c r="H122" s="28" t="s">
        <v>210</v>
      </c>
      <c r="I122" s="28">
        <v>43216</v>
      </c>
      <c r="J122" s="34" t="s">
        <v>6</v>
      </c>
      <c r="K122" s="4" t="s">
        <v>7</v>
      </c>
      <c r="L122" s="30">
        <f t="shared" si="17"/>
        <v>1114</v>
      </c>
      <c r="M122" s="51">
        <v>451</v>
      </c>
      <c r="N122" s="51">
        <v>663</v>
      </c>
      <c r="O122" s="32">
        <v>0</v>
      </c>
      <c r="P122" s="4" t="s">
        <v>10</v>
      </c>
      <c r="Q122" s="4" t="s">
        <v>10</v>
      </c>
      <c r="R122" s="4" t="s">
        <v>8</v>
      </c>
      <c r="S122" s="4" t="s">
        <v>10</v>
      </c>
      <c r="T122" s="4" t="s">
        <v>8</v>
      </c>
      <c r="U122" s="4" t="s">
        <v>10</v>
      </c>
      <c r="V122" s="4" t="s">
        <v>10</v>
      </c>
      <c r="W122" s="27"/>
      <c r="X122" s="33" t="s">
        <v>333</v>
      </c>
      <c r="Y122" s="4"/>
      <c r="Z122" s="4">
        <f t="shared" si="14"/>
        <v>0</v>
      </c>
      <c r="AA122" s="34"/>
      <c r="AB122" s="34"/>
      <c r="AC122" s="4"/>
      <c r="AD122" s="4">
        <f t="shared" si="18"/>
        <v>0</v>
      </c>
      <c r="AF122" s="4"/>
      <c r="AG122" s="4">
        <f t="shared" si="15"/>
        <v>0</v>
      </c>
      <c r="AH122" s="4"/>
      <c r="AI122" s="4">
        <f t="shared" si="16"/>
        <v>0</v>
      </c>
      <c r="AJ122" s="4"/>
      <c r="AK122" s="4"/>
      <c r="AL122" s="124">
        <f t="shared" si="19"/>
        <v>0</v>
      </c>
      <c r="AM122" s="4">
        <f t="shared" si="20"/>
        <v>0</v>
      </c>
      <c r="AN122" s="4"/>
      <c r="AO122" s="4">
        <f t="shared" si="21"/>
        <v>0</v>
      </c>
      <c r="AP122" s="4">
        <f t="shared" si="22"/>
        <v>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s="35" customFormat="1">
      <c r="A123" s="23" t="s">
        <v>1389</v>
      </c>
      <c r="B123" s="24" t="s">
        <v>1390</v>
      </c>
      <c r="C123" s="25" t="s">
        <v>334</v>
      </c>
      <c r="D123" s="58" t="s">
        <v>335</v>
      </c>
      <c r="E123" s="58"/>
      <c r="F123" s="27" t="s">
        <v>321</v>
      </c>
      <c r="G123" s="27" t="s">
        <v>321</v>
      </c>
      <c r="H123" s="28" t="s">
        <v>336</v>
      </c>
      <c r="I123" s="28">
        <v>43693</v>
      </c>
      <c r="J123" s="34" t="s">
        <v>6</v>
      </c>
      <c r="K123" s="4" t="s">
        <v>7</v>
      </c>
      <c r="L123" s="30">
        <f t="shared" si="17"/>
        <v>6771</v>
      </c>
      <c r="M123" s="51">
        <v>1173</v>
      </c>
      <c r="N123" s="59">
        <v>5598</v>
      </c>
      <c r="O123" s="60">
        <v>160</v>
      </c>
      <c r="P123" s="4" t="s">
        <v>10</v>
      </c>
      <c r="Q123" s="4" t="s">
        <v>10</v>
      </c>
      <c r="R123" s="4" t="s">
        <v>8</v>
      </c>
      <c r="S123" s="4" t="s">
        <v>10</v>
      </c>
      <c r="T123" s="4" t="s">
        <v>8</v>
      </c>
      <c r="U123" s="4" t="s">
        <v>10</v>
      </c>
      <c r="V123" s="4" t="s">
        <v>10</v>
      </c>
      <c r="W123" s="27"/>
      <c r="X123" s="33" t="s">
        <v>325</v>
      </c>
      <c r="Y123" s="4"/>
      <c r="Z123" s="4">
        <f t="shared" si="14"/>
        <v>0</v>
      </c>
      <c r="AA123" s="34"/>
      <c r="AB123" s="34"/>
      <c r="AC123" s="4"/>
      <c r="AD123" s="4">
        <f t="shared" si="18"/>
        <v>0</v>
      </c>
      <c r="AF123" s="44"/>
      <c r="AG123" s="4">
        <f t="shared" si="15"/>
        <v>0</v>
      </c>
      <c r="AH123" s="4"/>
      <c r="AI123" s="4">
        <f t="shared" si="16"/>
        <v>0</v>
      </c>
      <c r="AJ123" s="4"/>
      <c r="AK123" s="4"/>
      <c r="AL123" s="124">
        <f t="shared" si="19"/>
        <v>0</v>
      </c>
      <c r="AM123" s="4">
        <f t="shared" si="20"/>
        <v>0</v>
      </c>
      <c r="AN123" s="4"/>
      <c r="AO123" s="4">
        <f t="shared" si="21"/>
        <v>0</v>
      </c>
      <c r="AP123" s="61">
        <f t="shared" si="22"/>
        <v>0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s="35" customFormat="1">
      <c r="A124" s="23" t="s">
        <v>1389</v>
      </c>
      <c r="B124" s="24" t="s">
        <v>1390</v>
      </c>
      <c r="C124" s="25" t="s">
        <v>337</v>
      </c>
      <c r="D124" s="58" t="s">
        <v>338</v>
      </c>
      <c r="E124" s="58"/>
      <c r="F124" s="27" t="s">
        <v>321</v>
      </c>
      <c r="G124" s="27" t="s">
        <v>321</v>
      </c>
      <c r="H124" s="28" t="s">
        <v>339</v>
      </c>
      <c r="I124" s="28">
        <v>43693</v>
      </c>
      <c r="J124" s="34" t="s">
        <v>6</v>
      </c>
      <c r="K124" s="4" t="s">
        <v>7</v>
      </c>
      <c r="L124" s="30">
        <f t="shared" si="17"/>
        <v>723</v>
      </c>
      <c r="M124" s="51">
        <v>339</v>
      </c>
      <c r="N124" s="51">
        <v>384</v>
      </c>
      <c r="O124" s="60">
        <v>140</v>
      </c>
      <c r="P124" s="4" t="s">
        <v>10</v>
      </c>
      <c r="Q124" s="4" t="s">
        <v>10</v>
      </c>
      <c r="R124" s="4" t="s">
        <v>8</v>
      </c>
      <c r="S124" s="4" t="s">
        <v>10</v>
      </c>
      <c r="T124" s="4" t="s">
        <v>8</v>
      </c>
      <c r="U124" s="4" t="s">
        <v>8</v>
      </c>
      <c r="V124" s="4" t="s">
        <v>8</v>
      </c>
      <c r="W124" s="27"/>
      <c r="X124" s="33" t="s">
        <v>325</v>
      </c>
      <c r="Y124" s="4"/>
      <c r="Z124" s="4">
        <f t="shared" si="14"/>
        <v>0</v>
      </c>
      <c r="AA124" s="34"/>
      <c r="AB124" s="34"/>
      <c r="AC124" s="4"/>
      <c r="AD124" s="4">
        <f t="shared" si="18"/>
        <v>0</v>
      </c>
      <c r="AF124" s="44"/>
      <c r="AG124" s="4">
        <f t="shared" si="15"/>
        <v>0</v>
      </c>
      <c r="AH124" s="4"/>
      <c r="AI124" s="4">
        <f t="shared" si="16"/>
        <v>0</v>
      </c>
      <c r="AJ124" s="4"/>
      <c r="AK124" s="4"/>
      <c r="AL124" s="124">
        <f t="shared" si="19"/>
        <v>0</v>
      </c>
      <c r="AM124" s="4">
        <f t="shared" si="20"/>
        <v>0</v>
      </c>
      <c r="AN124" s="4"/>
      <c r="AO124" s="4">
        <f t="shared" si="21"/>
        <v>0</v>
      </c>
      <c r="AP124" s="61">
        <f t="shared" si="22"/>
        <v>0</v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spans="1:65" s="35" customFormat="1">
      <c r="A125" s="23" t="s">
        <v>1389</v>
      </c>
      <c r="B125" s="24" t="s">
        <v>1390</v>
      </c>
      <c r="C125" s="25" t="s">
        <v>340</v>
      </c>
      <c r="D125" s="58" t="s">
        <v>341</v>
      </c>
      <c r="E125" s="58"/>
      <c r="F125" s="27" t="s">
        <v>321</v>
      </c>
      <c r="G125" s="27" t="s">
        <v>321</v>
      </c>
      <c r="H125" s="28" t="s">
        <v>59</v>
      </c>
      <c r="I125" s="28">
        <v>43073</v>
      </c>
      <c r="J125" s="34" t="s">
        <v>6</v>
      </c>
      <c r="K125" s="4" t="s">
        <v>24</v>
      </c>
      <c r="L125" s="30">
        <f t="shared" si="17"/>
        <v>732</v>
      </c>
      <c r="M125" s="51">
        <v>366</v>
      </c>
      <c r="N125" s="51">
        <v>366</v>
      </c>
      <c r="O125" s="32">
        <v>0</v>
      </c>
      <c r="P125" s="4" t="s">
        <v>10</v>
      </c>
      <c r="Q125" s="4" t="s">
        <v>10</v>
      </c>
      <c r="R125" s="4" t="s">
        <v>8</v>
      </c>
      <c r="S125" s="4" t="s">
        <v>10</v>
      </c>
      <c r="T125" s="4" t="s">
        <v>8</v>
      </c>
      <c r="U125" s="4" t="s">
        <v>10</v>
      </c>
      <c r="V125" s="4" t="s">
        <v>10</v>
      </c>
      <c r="W125" s="27"/>
      <c r="X125" s="33" t="s">
        <v>325</v>
      </c>
      <c r="Y125" s="4"/>
      <c r="Z125" s="4">
        <f t="shared" si="14"/>
        <v>0</v>
      </c>
      <c r="AA125" s="34"/>
      <c r="AB125" s="34"/>
      <c r="AC125" s="4"/>
      <c r="AD125" s="4">
        <f t="shared" si="18"/>
        <v>0</v>
      </c>
      <c r="AF125" s="4"/>
      <c r="AG125" s="4">
        <f t="shared" si="15"/>
        <v>0</v>
      </c>
      <c r="AH125" s="4"/>
      <c r="AI125" s="4">
        <f t="shared" si="16"/>
        <v>0</v>
      </c>
      <c r="AJ125" s="4"/>
      <c r="AK125" s="4"/>
      <c r="AL125" s="124">
        <f t="shared" si="19"/>
        <v>0</v>
      </c>
      <c r="AM125" s="4">
        <f t="shared" si="20"/>
        <v>0</v>
      </c>
      <c r="AN125" s="4"/>
      <c r="AO125" s="4">
        <f t="shared" si="21"/>
        <v>0</v>
      </c>
      <c r="AP125" s="4">
        <f t="shared" si="22"/>
        <v>0</v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s="35" customFormat="1" ht="26">
      <c r="A126" s="23" t="s">
        <v>1389</v>
      </c>
      <c r="B126" s="24" t="s">
        <v>1390</v>
      </c>
      <c r="C126" s="25" t="s">
        <v>342</v>
      </c>
      <c r="D126" s="58" t="s">
        <v>343</v>
      </c>
      <c r="E126" s="58"/>
      <c r="F126" s="27" t="s">
        <v>321</v>
      </c>
      <c r="G126" s="27" t="s">
        <v>321</v>
      </c>
      <c r="H126" s="28" t="s">
        <v>35</v>
      </c>
      <c r="I126" s="28">
        <v>43670</v>
      </c>
      <c r="J126" s="34" t="s">
        <v>344</v>
      </c>
      <c r="K126" s="4" t="s">
        <v>7</v>
      </c>
      <c r="L126" s="30">
        <f t="shared" si="17"/>
        <v>391</v>
      </c>
      <c r="M126" s="51">
        <v>391</v>
      </c>
      <c r="N126" s="51">
        <v>0</v>
      </c>
      <c r="O126" s="32">
        <v>0</v>
      </c>
      <c r="P126" s="4" t="s">
        <v>10</v>
      </c>
      <c r="Q126" s="4" t="s">
        <v>10</v>
      </c>
      <c r="R126" s="4" t="s">
        <v>10</v>
      </c>
      <c r="S126" s="4" t="s">
        <v>10</v>
      </c>
      <c r="T126" s="4" t="s">
        <v>10</v>
      </c>
      <c r="U126" s="4" t="s">
        <v>10</v>
      </c>
      <c r="V126" s="4" t="s">
        <v>10</v>
      </c>
      <c r="W126" s="27"/>
      <c r="X126" s="33" t="s">
        <v>345</v>
      </c>
      <c r="Y126" s="4"/>
      <c r="Z126" s="4">
        <f t="shared" si="14"/>
        <v>0</v>
      </c>
      <c r="AA126" s="34"/>
      <c r="AB126" s="34"/>
      <c r="AC126" s="4"/>
      <c r="AD126" s="4">
        <f t="shared" si="18"/>
        <v>0</v>
      </c>
      <c r="AF126" s="4"/>
      <c r="AG126" s="4">
        <f t="shared" si="15"/>
        <v>0</v>
      </c>
      <c r="AH126" s="4"/>
      <c r="AI126" s="4">
        <f t="shared" si="16"/>
        <v>0</v>
      </c>
      <c r="AJ126" s="4"/>
      <c r="AK126" s="4"/>
      <c r="AL126" s="124">
        <f t="shared" si="19"/>
        <v>0</v>
      </c>
      <c r="AM126" s="4">
        <f t="shared" si="20"/>
        <v>0</v>
      </c>
      <c r="AN126" s="4"/>
      <c r="AO126" s="4">
        <f t="shared" si="21"/>
        <v>0</v>
      </c>
      <c r="AP126" s="4">
        <f t="shared" si="22"/>
        <v>0</v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s="35" customFormat="1" ht="26">
      <c r="A127" s="23" t="s">
        <v>1389</v>
      </c>
      <c r="B127" s="24" t="s">
        <v>1390</v>
      </c>
      <c r="C127" s="25" t="s">
        <v>346</v>
      </c>
      <c r="D127" s="58" t="s">
        <v>347</v>
      </c>
      <c r="E127" s="58"/>
      <c r="F127" s="27" t="s">
        <v>321</v>
      </c>
      <c r="G127" s="27" t="s">
        <v>321</v>
      </c>
      <c r="H127" s="28" t="s">
        <v>19</v>
      </c>
      <c r="I127" s="28">
        <v>43517</v>
      </c>
      <c r="J127" s="34" t="s">
        <v>6</v>
      </c>
      <c r="K127" s="4" t="s">
        <v>7</v>
      </c>
      <c r="L127" s="30">
        <f t="shared" si="17"/>
        <v>1955</v>
      </c>
      <c r="M127" s="51">
        <v>755</v>
      </c>
      <c r="N127" s="51">
        <v>1200</v>
      </c>
      <c r="O127" s="32">
        <v>0</v>
      </c>
      <c r="P127" s="4" t="s">
        <v>10</v>
      </c>
      <c r="Q127" s="4" t="s">
        <v>10</v>
      </c>
      <c r="R127" s="4" t="s">
        <v>8</v>
      </c>
      <c r="S127" s="4" t="s">
        <v>10</v>
      </c>
      <c r="T127" s="4" t="s">
        <v>8</v>
      </c>
      <c r="U127" s="4" t="s">
        <v>10</v>
      </c>
      <c r="V127" s="4" t="s">
        <v>10</v>
      </c>
      <c r="W127" s="27"/>
      <c r="X127" s="33" t="s">
        <v>348</v>
      </c>
      <c r="Y127" s="4"/>
      <c r="Z127" s="4">
        <f t="shared" si="14"/>
        <v>0</v>
      </c>
      <c r="AA127" s="34"/>
      <c r="AB127" s="34"/>
      <c r="AC127" s="4"/>
      <c r="AD127" s="4">
        <f t="shared" si="18"/>
        <v>0</v>
      </c>
      <c r="AF127" s="4"/>
      <c r="AG127" s="4">
        <f t="shared" si="15"/>
        <v>0</v>
      </c>
      <c r="AH127" s="4"/>
      <c r="AI127" s="4">
        <f t="shared" si="16"/>
        <v>0</v>
      </c>
      <c r="AJ127" s="4"/>
      <c r="AK127" s="4"/>
      <c r="AL127" s="124">
        <f t="shared" si="19"/>
        <v>0</v>
      </c>
      <c r="AM127" s="4">
        <f t="shared" si="20"/>
        <v>0</v>
      </c>
      <c r="AN127" s="4"/>
      <c r="AO127" s="4">
        <f t="shared" si="21"/>
        <v>0</v>
      </c>
      <c r="AP127" s="4">
        <f t="shared" si="22"/>
        <v>0</v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s="35" customFormat="1" ht="26">
      <c r="A128" s="23" t="s">
        <v>1389</v>
      </c>
      <c r="B128" s="24" t="s">
        <v>1390</v>
      </c>
      <c r="C128" s="25" t="s">
        <v>349</v>
      </c>
      <c r="D128" s="58" t="s">
        <v>350</v>
      </c>
      <c r="E128" s="58"/>
      <c r="F128" s="27" t="s">
        <v>321</v>
      </c>
      <c r="G128" s="27" t="s">
        <v>321</v>
      </c>
      <c r="H128" s="28" t="s">
        <v>19</v>
      </c>
      <c r="I128" s="28">
        <v>43073</v>
      </c>
      <c r="J128" s="34" t="s">
        <v>6</v>
      </c>
      <c r="K128" s="4" t="s">
        <v>7</v>
      </c>
      <c r="L128" s="30">
        <f t="shared" si="17"/>
        <v>2350</v>
      </c>
      <c r="M128" s="51">
        <v>700</v>
      </c>
      <c r="N128" s="51">
        <v>1650</v>
      </c>
      <c r="O128" s="32">
        <v>0</v>
      </c>
      <c r="P128" s="4" t="s">
        <v>10</v>
      </c>
      <c r="Q128" s="4" t="s">
        <v>10</v>
      </c>
      <c r="R128" s="4" t="s">
        <v>8</v>
      </c>
      <c r="S128" s="4" t="s">
        <v>10</v>
      </c>
      <c r="T128" s="4" t="s">
        <v>8</v>
      </c>
      <c r="U128" s="4" t="s">
        <v>10</v>
      </c>
      <c r="V128" s="4" t="s">
        <v>10</v>
      </c>
      <c r="W128" s="27"/>
      <c r="X128" s="33" t="s">
        <v>351</v>
      </c>
      <c r="Y128" s="4"/>
      <c r="Z128" s="4">
        <f t="shared" si="14"/>
        <v>0</v>
      </c>
      <c r="AA128" s="34"/>
      <c r="AB128" s="34"/>
      <c r="AC128" s="4"/>
      <c r="AD128" s="4">
        <f t="shared" si="18"/>
        <v>0</v>
      </c>
      <c r="AF128" s="4"/>
      <c r="AG128" s="4">
        <f t="shared" si="15"/>
        <v>0</v>
      </c>
      <c r="AH128" s="4"/>
      <c r="AI128" s="4">
        <f t="shared" si="16"/>
        <v>0</v>
      </c>
      <c r="AJ128" s="4"/>
      <c r="AK128" s="4"/>
      <c r="AL128" s="124">
        <f t="shared" si="19"/>
        <v>0</v>
      </c>
      <c r="AM128" s="4">
        <f t="shared" si="20"/>
        <v>0</v>
      </c>
      <c r="AN128" s="4"/>
      <c r="AO128" s="4">
        <f t="shared" si="21"/>
        <v>0</v>
      </c>
      <c r="AP128" s="4">
        <f t="shared" si="22"/>
        <v>0</v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5" s="35" customFormat="1" ht="26">
      <c r="A129" s="23" t="s">
        <v>1389</v>
      </c>
      <c r="B129" s="24" t="s">
        <v>1390</v>
      </c>
      <c r="C129" s="25" t="s">
        <v>352</v>
      </c>
      <c r="D129" s="58" t="s">
        <v>353</v>
      </c>
      <c r="E129" s="58"/>
      <c r="F129" s="27" t="s">
        <v>321</v>
      </c>
      <c r="G129" s="27" t="s">
        <v>321</v>
      </c>
      <c r="H129" s="28" t="s">
        <v>35</v>
      </c>
      <c r="I129" s="28">
        <v>43073</v>
      </c>
      <c r="J129" s="34" t="s">
        <v>6</v>
      </c>
      <c r="K129" s="4" t="s">
        <v>7</v>
      </c>
      <c r="L129" s="30">
        <f t="shared" si="17"/>
        <v>170</v>
      </c>
      <c r="M129" s="51">
        <v>85</v>
      </c>
      <c r="N129" s="51">
        <v>85</v>
      </c>
      <c r="O129" s="32">
        <v>0</v>
      </c>
      <c r="P129" s="4" t="s">
        <v>10</v>
      </c>
      <c r="Q129" s="4" t="s">
        <v>10</v>
      </c>
      <c r="R129" s="4" t="s">
        <v>8</v>
      </c>
      <c r="S129" s="4" t="s">
        <v>10</v>
      </c>
      <c r="T129" s="4" t="s">
        <v>8</v>
      </c>
      <c r="U129" s="4" t="s">
        <v>8</v>
      </c>
      <c r="V129" s="4" t="s">
        <v>8</v>
      </c>
      <c r="W129" s="27"/>
      <c r="X129" s="33" t="s">
        <v>333</v>
      </c>
      <c r="Y129" s="4"/>
      <c r="Z129" s="4">
        <f t="shared" si="14"/>
        <v>0</v>
      </c>
      <c r="AA129" s="34"/>
      <c r="AB129" s="34"/>
      <c r="AC129" s="4"/>
      <c r="AD129" s="4">
        <f t="shared" si="18"/>
        <v>0</v>
      </c>
      <c r="AF129" s="4"/>
      <c r="AG129" s="4">
        <f t="shared" si="15"/>
        <v>0</v>
      </c>
      <c r="AH129" s="4"/>
      <c r="AI129" s="4">
        <f t="shared" si="16"/>
        <v>0</v>
      </c>
      <c r="AJ129" s="4"/>
      <c r="AK129" s="4"/>
      <c r="AL129" s="124">
        <f t="shared" si="19"/>
        <v>0</v>
      </c>
      <c r="AM129" s="4">
        <f t="shared" si="20"/>
        <v>0</v>
      </c>
      <c r="AN129" s="4"/>
      <c r="AO129" s="4">
        <f t="shared" si="21"/>
        <v>0</v>
      </c>
      <c r="AP129" s="4">
        <f t="shared" si="22"/>
        <v>0</v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spans="1:65" s="35" customFormat="1">
      <c r="A130" s="23" t="s">
        <v>1389</v>
      </c>
      <c r="B130" s="24" t="s">
        <v>1390</v>
      </c>
      <c r="C130" s="25" t="s">
        <v>354</v>
      </c>
      <c r="D130" s="58" t="s">
        <v>355</v>
      </c>
      <c r="E130" s="58"/>
      <c r="F130" s="27" t="s">
        <v>321</v>
      </c>
      <c r="G130" s="27" t="s">
        <v>321</v>
      </c>
      <c r="H130" s="28" t="s">
        <v>356</v>
      </c>
      <c r="I130" s="28">
        <v>43216</v>
      </c>
      <c r="J130" s="34" t="s">
        <v>6</v>
      </c>
      <c r="K130" s="4" t="s">
        <v>7</v>
      </c>
      <c r="L130" s="30">
        <f t="shared" si="17"/>
        <v>1055</v>
      </c>
      <c r="M130" s="51">
        <v>320</v>
      </c>
      <c r="N130" s="51">
        <v>735</v>
      </c>
      <c r="O130" s="32">
        <v>0</v>
      </c>
      <c r="P130" s="4" t="s">
        <v>10</v>
      </c>
      <c r="Q130" s="4" t="s">
        <v>10</v>
      </c>
      <c r="R130" s="4" t="s">
        <v>8</v>
      </c>
      <c r="S130" s="4" t="s">
        <v>10</v>
      </c>
      <c r="T130" s="4" t="s">
        <v>8</v>
      </c>
      <c r="U130" s="4" t="s">
        <v>10</v>
      </c>
      <c r="V130" s="4" t="s">
        <v>10</v>
      </c>
      <c r="W130" s="27"/>
      <c r="X130" s="33" t="s">
        <v>357</v>
      </c>
      <c r="Y130" s="4"/>
      <c r="Z130" s="4">
        <f t="shared" ref="Z130:Z193" si="23">SUMIF(Y130,"Y",M130)</f>
        <v>0</v>
      </c>
      <c r="AA130" s="34"/>
      <c r="AB130" s="34"/>
      <c r="AC130" s="4"/>
      <c r="AD130" s="4">
        <f t="shared" si="18"/>
        <v>0</v>
      </c>
      <c r="AF130" s="4"/>
      <c r="AG130" s="4">
        <f t="shared" ref="AG130:AG193" si="24">SUMIF(AF130,"Y",O130)*AC130</f>
        <v>0</v>
      </c>
      <c r="AH130" s="4"/>
      <c r="AI130" s="4">
        <f t="shared" ref="AI130:AI193" si="25">(M130-AG130)*COUNTIF(AQ130:AZ130,"L")</f>
        <v>0</v>
      </c>
      <c r="AJ130" s="4"/>
      <c r="AK130" s="4"/>
      <c r="AL130" s="124">
        <f t="shared" si="19"/>
        <v>0</v>
      </c>
      <c r="AM130" s="4">
        <f t="shared" si="20"/>
        <v>0</v>
      </c>
      <c r="AN130" s="4"/>
      <c r="AO130" s="4">
        <f t="shared" si="21"/>
        <v>0</v>
      </c>
      <c r="AP130" s="4">
        <f t="shared" si="22"/>
        <v>0</v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spans="1:65" s="35" customFormat="1">
      <c r="A131" s="23" t="s">
        <v>1389</v>
      </c>
      <c r="B131" s="24" t="s">
        <v>1390</v>
      </c>
      <c r="C131" s="25" t="s">
        <v>358</v>
      </c>
      <c r="D131" s="58" t="s">
        <v>359</v>
      </c>
      <c r="E131" s="58"/>
      <c r="F131" s="27" t="s">
        <v>321</v>
      </c>
      <c r="G131" s="27" t="s">
        <v>321</v>
      </c>
      <c r="H131" s="28" t="s">
        <v>59</v>
      </c>
      <c r="I131" s="28">
        <v>43073</v>
      </c>
      <c r="J131" s="34" t="s">
        <v>6</v>
      </c>
      <c r="K131" s="4" t="s">
        <v>7</v>
      </c>
      <c r="L131" s="30">
        <f t="shared" ref="L131:L149" si="26">M131+N131</f>
        <v>192</v>
      </c>
      <c r="M131" s="51">
        <v>172</v>
      </c>
      <c r="N131" s="51">
        <v>20</v>
      </c>
      <c r="O131" s="32">
        <v>0</v>
      </c>
      <c r="P131" s="4" t="s">
        <v>10</v>
      </c>
      <c r="Q131" s="4" t="s">
        <v>10</v>
      </c>
      <c r="R131" s="4" t="s">
        <v>8</v>
      </c>
      <c r="S131" s="4" t="s">
        <v>10</v>
      </c>
      <c r="T131" s="4" t="s">
        <v>8</v>
      </c>
      <c r="U131" s="4" t="s">
        <v>10</v>
      </c>
      <c r="V131" s="4" t="s">
        <v>10</v>
      </c>
      <c r="W131" s="27"/>
      <c r="X131" s="33" t="s">
        <v>360</v>
      </c>
      <c r="Y131" s="4"/>
      <c r="Z131" s="4">
        <f t="shared" si="23"/>
        <v>0</v>
      </c>
      <c r="AA131" s="34"/>
      <c r="AB131" s="34"/>
      <c r="AC131" s="4"/>
      <c r="AD131" s="4">
        <f t="shared" si="18"/>
        <v>0</v>
      </c>
      <c r="AF131" s="4"/>
      <c r="AG131" s="4">
        <f t="shared" si="24"/>
        <v>0</v>
      </c>
      <c r="AH131" s="4"/>
      <c r="AI131" s="4">
        <f t="shared" si="25"/>
        <v>0</v>
      </c>
      <c r="AJ131" s="4"/>
      <c r="AK131" s="4"/>
      <c r="AL131" s="124">
        <f t="shared" si="19"/>
        <v>0</v>
      </c>
      <c r="AM131" s="4">
        <f t="shared" si="20"/>
        <v>0</v>
      </c>
      <c r="AN131" s="4"/>
      <c r="AO131" s="4">
        <f t="shared" si="21"/>
        <v>0</v>
      </c>
      <c r="AP131" s="4">
        <f t="shared" si="22"/>
        <v>0</v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1:65" s="35" customFormat="1" ht="26">
      <c r="A132" s="23" t="s">
        <v>1389</v>
      </c>
      <c r="B132" s="24" t="s">
        <v>1390</v>
      </c>
      <c r="C132" s="25" t="s">
        <v>361</v>
      </c>
      <c r="D132" s="58" t="s">
        <v>362</v>
      </c>
      <c r="E132" s="58"/>
      <c r="F132" s="27" t="s">
        <v>321</v>
      </c>
      <c r="G132" s="27" t="s">
        <v>321</v>
      </c>
      <c r="H132" s="28" t="s">
        <v>59</v>
      </c>
      <c r="I132" s="28">
        <v>43174</v>
      </c>
      <c r="J132" s="34" t="s">
        <v>6</v>
      </c>
      <c r="K132" s="4" t="s">
        <v>7</v>
      </c>
      <c r="L132" s="30">
        <f t="shared" si="26"/>
        <v>321</v>
      </c>
      <c r="M132" s="51">
        <v>321</v>
      </c>
      <c r="N132" s="51">
        <v>0</v>
      </c>
      <c r="O132" s="32">
        <v>0</v>
      </c>
      <c r="P132" s="4" t="s">
        <v>10</v>
      </c>
      <c r="Q132" s="4" t="s">
        <v>10</v>
      </c>
      <c r="R132" s="4" t="s">
        <v>8</v>
      </c>
      <c r="S132" s="4" t="s">
        <v>10</v>
      </c>
      <c r="T132" s="4" t="s">
        <v>8</v>
      </c>
      <c r="U132" s="4" t="s">
        <v>10</v>
      </c>
      <c r="V132" s="4" t="s">
        <v>10</v>
      </c>
      <c r="W132" s="27"/>
      <c r="X132" s="33" t="s">
        <v>363</v>
      </c>
      <c r="Y132" s="4"/>
      <c r="Z132" s="4">
        <f t="shared" si="23"/>
        <v>0</v>
      </c>
      <c r="AA132" s="34"/>
      <c r="AB132" s="34"/>
      <c r="AC132" s="4"/>
      <c r="AD132" s="4">
        <f t="shared" si="18"/>
        <v>0</v>
      </c>
      <c r="AF132" s="4"/>
      <c r="AG132" s="4">
        <f t="shared" si="24"/>
        <v>0</v>
      </c>
      <c r="AH132" s="4"/>
      <c r="AI132" s="4">
        <f t="shared" si="25"/>
        <v>0</v>
      </c>
      <c r="AJ132" s="4"/>
      <c r="AK132" s="4"/>
      <c r="AL132" s="124">
        <f t="shared" si="19"/>
        <v>0</v>
      </c>
      <c r="AM132" s="4">
        <f t="shared" si="20"/>
        <v>0</v>
      </c>
      <c r="AN132" s="4"/>
      <c r="AO132" s="4">
        <f t="shared" si="21"/>
        <v>0</v>
      </c>
      <c r="AP132" s="4">
        <f t="shared" si="22"/>
        <v>0</v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1:65" s="35" customFormat="1" ht="26">
      <c r="A133" s="23" t="s">
        <v>1389</v>
      </c>
      <c r="B133" s="24" t="s">
        <v>1390</v>
      </c>
      <c r="C133" s="25" t="s">
        <v>364</v>
      </c>
      <c r="D133" s="58" t="s">
        <v>365</v>
      </c>
      <c r="E133" s="58"/>
      <c r="F133" s="27" t="s">
        <v>321</v>
      </c>
      <c r="G133" s="27" t="s">
        <v>321</v>
      </c>
      <c r="H133" s="33" t="s">
        <v>41</v>
      </c>
      <c r="I133" s="28">
        <v>43073</v>
      </c>
      <c r="J133" s="34" t="s">
        <v>344</v>
      </c>
      <c r="K133" s="4" t="s">
        <v>7</v>
      </c>
      <c r="L133" s="30">
        <f t="shared" si="26"/>
        <v>131</v>
      </c>
      <c r="M133" s="51">
        <v>131</v>
      </c>
      <c r="N133" s="51">
        <v>0</v>
      </c>
      <c r="O133" s="32">
        <v>0</v>
      </c>
      <c r="P133" s="4" t="s">
        <v>10</v>
      </c>
      <c r="Q133" s="44" t="s">
        <v>152</v>
      </c>
      <c r="R133" s="4" t="s">
        <v>10</v>
      </c>
      <c r="S133" s="44" t="s">
        <v>152</v>
      </c>
      <c r="T133" s="4" t="s">
        <v>10</v>
      </c>
      <c r="U133" s="4" t="s">
        <v>10</v>
      </c>
      <c r="V133" s="4" t="s">
        <v>10</v>
      </c>
      <c r="W133" s="27"/>
      <c r="X133" s="33" t="s">
        <v>363</v>
      </c>
      <c r="Y133" s="4"/>
      <c r="Z133" s="4">
        <f t="shared" si="23"/>
        <v>0</v>
      </c>
      <c r="AA133" s="34"/>
      <c r="AB133" s="34"/>
      <c r="AC133" s="4"/>
      <c r="AD133" s="4">
        <f t="shared" si="18"/>
        <v>0</v>
      </c>
      <c r="AF133" s="4"/>
      <c r="AG133" s="4">
        <f t="shared" si="24"/>
        <v>0</v>
      </c>
      <c r="AH133" s="4"/>
      <c r="AI133" s="4">
        <f t="shared" si="25"/>
        <v>0</v>
      </c>
      <c r="AJ133" s="4"/>
      <c r="AK133" s="4"/>
      <c r="AL133" s="124">
        <f t="shared" si="19"/>
        <v>0</v>
      </c>
      <c r="AM133" s="4">
        <f t="shared" si="20"/>
        <v>0</v>
      </c>
      <c r="AN133" s="4"/>
      <c r="AO133" s="4">
        <f t="shared" si="21"/>
        <v>0</v>
      </c>
      <c r="AP133" s="4">
        <f t="shared" si="22"/>
        <v>0</v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spans="1:65" s="35" customFormat="1" ht="26">
      <c r="A134" s="23" t="s">
        <v>1389</v>
      </c>
      <c r="B134" s="24" t="s">
        <v>1390</v>
      </c>
      <c r="C134" s="25" t="s">
        <v>367</v>
      </c>
      <c r="D134" s="58" t="s">
        <v>368</v>
      </c>
      <c r="E134" s="58"/>
      <c r="F134" s="27" t="s">
        <v>321</v>
      </c>
      <c r="G134" s="27" t="s">
        <v>321</v>
      </c>
      <c r="H134" s="33" t="s">
        <v>27</v>
      </c>
      <c r="I134" s="28">
        <v>43073</v>
      </c>
      <c r="J134" s="34" t="s">
        <v>344</v>
      </c>
      <c r="K134" s="4" t="s">
        <v>7</v>
      </c>
      <c r="L134" s="30">
        <f t="shared" si="26"/>
        <v>125</v>
      </c>
      <c r="M134" s="51">
        <v>105</v>
      </c>
      <c r="N134" s="51">
        <v>20</v>
      </c>
      <c r="O134" s="32">
        <v>0</v>
      </c>
      <c r="P134" s="4" t="s">
        <v>10</v>
      </c>
      <c r="Q134" s="4" t="s">
        <v>10</v>
      </c>
      <c r="R134" s="4" t="s">
        <v>10</v>
      </c>
      <c r="S134" s="4" t="s">
        <v>10</v>
      </c>
      <c r="T134" s="4" t="s">
        <v>10</v>
      </c>
      <c r="U134" s="4" t="s">
        <v>10</v>
      </c>
      <c r="V134" s="4" t="s">
        <v>10</v>
      </c>
      <c r="W134" s="27"/>
      <c r="X134" s="33" t="s">
        <v>369</v>
      </c>
      <c r="Y134" s="4"/>
      <c r="Z134" s="4">
        <f t="shared" si="23"/>
        <v>0</v>
      </c>
      <c r="AA134" s="34"/>
      <c r="AB134" s="34"/>
      <c r="AC134" s="4"/>
      <c r="AD134" s="4">
        <f t="shared" si="18"/>
        <v>0</v>
      </c>
      <c r="AF134" s="4"/>
      <c r="AG134" s="4">
        <f t="shared" si="24"/>
        <v>0</v>
      </c>
      <c r="AH134" s="4"/>
      <c r="AI134" s="4">
        <f t="shared" si="25"/>
        <v>0</v>
      </c>
      <c r="AJ134" s="4"/>
      <c r="AK134" s="4"/>
      <c r="AL134" s="124">
        <f t="shared" si="19"/>
        <v>0</v>
      </c>
      <c r="AM134" s="4">
        <f t="shared" si="20"/>
        <v>0</v>
      </c>
      <c r="AN134" s="4"/>
      <c r="AO134" s="4">
        <f t="shared" si="21"/>
        <v>0</v>
      </c>
      <c r="AP134" s="4">
        <f t="shared" si="22"/>
        <v>0</v>
      </c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spans="1:65" s="35" customFormat="1" ht="26">
      <c r="A135" s="23" t="s">
        <v>1389</v>
      </c>
      <c r="B135" s="24" t="s">
        <v>1390</v>
      </c>
      <c r="C135" s="25" t="s">
        <v>370</v>
      </c>
      <c r="D135" s="58" t="s">
        <v>371</v>
      </c>
      <c r="E135" s="58"/>
      <c r="F135" s="27" t="s">
        <v>321</v>
      </c>
      <c r="G135" s="27" t="s">
        <v>321</v>
      </c>
      <c r="H135" s="33" t="s">
        <v>51</v>
      </c>
      <c r="I135" s="28">
        <v>43073</v>
      </c>
      <c r="J135" s="34" t="s">
        <v>6</v>
      </c>
      <c r="K135" s="4" t="s">
        <v>7</v>
      </c>
      <c r="L135" s="30">
        <f t="shared" si="26"/>
        <v>610</v>
      </c>
      <c r="M135" s="51">
        <v>610</v>
      </c>
      <c r="N135" s="51">
        <v>0</v>
      </c>
      <c r="O135" s="32">
        <v>0</v>
      </c>
      <c r="P135" s="4" t="s">
        <v>10</v>
      </c>
      <c r="Q135" s="4" t="s">
        <v>10</v>
      </c>
      <c r="R135" s="4" t="s">
        <v>8</v>
      </c>
      <c r="S135" s="4" t="s">
        <v>10</v>
      </c>
      <c r="T135" s="4" t="s">
        <v>8</v>
      </c>
      <c r="U135" s="4" t="s">
        <v>10</v>
      </c>
      <c r="V135" s="4" t="s">
        <v>10</v>
      </c>
      <c r="W135" s="27"/>
      <c r="X135" s="33" t="s">
        <v>351</v>
      </c>
      <c r="Y135" s="4"/>
      <c r="Z135" s="4">
        <f t="shared" si="23"/>
        <v>0</v>
      </c>
      <c r="AA135" s="34"/>
      <c r="AB135" s="34"/>
      <c r="AC135" s="4"/>
      <c r="AD135" s="4">
        <f t="shared" si="18"/>
        <v>0</v>
      </c>
      <c r="AF135" s="4"/>
      <c r="AG135" s="4">
        <f t="shared" si="24"/>
        <v>0</v>
      </c>
      <c r="AH135" s="4"/>
      <c r="AI135" s="4">
        <f t="shared" si="25"/>
        <v>0</v>
      </c>
      <c r="AJ135" s="4"/>
      <c r="AK135" s="4"/>
      <c r="AL135" s="124">
        <f t="shared" si="19"/>
        <v>0</v>
      </c>
      <c r="AM135" s="4">
        <f t="shared" si="20"/>
        <v>0</v>
      </c>
      <c r="AN135" s="4"/>
      <c r="AO135" s="4">
        <f t="shared" si="21"/>
        <v>0</v>
      </c>
      <c r="AP135" s="4">
        <f t="shared" si="22"/>
        <v>0</v>
      </c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spans="1:65" s="35" customFormat="1" ht="26">
      <c r="A136" s="23" t="s">
        <v>1389</v>
      </c>
      <c r="B136" s="24" t="s">
        <v>1390</v>
      </c>
      <c r="C136" s="25" t="s">
        <v>372</v>
      </c>
      <c r="D136" s="58" t="s">
        <v>373</v>
      </c>
      <c r="E136" s="58"/>
      <c r="F136" s="27" t="s">
        <v>321</v>
      </c>
      <c r="G136" s="27" t="s">
        <v>321</v>
      </c>
      <c r="H136" s="33" t="s">
        <v>59</v>
      </c>
      <c r="I136" s="28">
        <v>43111</v>
      </c>
      <c r="J136" s="34" t="s">
        <v>344</v>
      </c>
      <c r="K136" s="4" t="s">
        <v>7</v>
      </c>
      <c r="L136" s="30">
        <f t="shared" si="26"/>
        <v>371</v>
      </c>
      <c r="M136" s="51">
        <v>190</v>
      </c>
      <c r="N136" s="51">
        <v>181</v>
      </c>
      <c r="O136" s="32">
        <v>0</v>
      </c>
      <c r="P136" s="4" t="s">
        <v>10</v>
      </c>
      <c r="Q136" s="4" t="s">
        <v>10</v>
      </c>
      <c r="R136" s="44" t="s">
        <v>152</v>
      </c>
      <c r="S136" s="4" t="s">
        <v>10</v>
      </c>
      <c r="T136" s="44" t="s">
        <v>152</v>
      </c>
      <c r="U136" s="4" t="s">
        <v>10</v>
      </c>
      <c r="V136" s="4" t="s">
        <v>10</v>
      </c>
      <c r="W136" s="27"/>
      <c r="X136" s="33" t="s">
        <v>374</v>
      </c>
      <c r="Y136" s="4"/>
      <c r="Z136" s="4">
        <f t="shared" si="23"/>
        <v>0</v>
      </c>
      <c r="AA136" s="34"/>
      <c r="AB136" s="34"/>
      <c r="AC136" s="4"/>
      <c r="AD136" s="4">
        <f t="shared" si="18"/>
        <v>0</v>
      </c>
      <c r="AF136" s="4"/>
      <c r="AG136" s="4">
        <f t="shared" si="24"/>
        <v>0</v>
      </c>
      <c r="AH136" s="4"/>
      <c r="AI136" s="4">
        <f t="shared" si="25"/>
        <v>0</v>
      </c>
      <c r="AJ136" s="4"/>
      <c r="AK136" s="4"/>
      <c r="AL136" s="124">
        <f t="shared" si="19"/>
        <v>0</v>
      </c>
      <c r="AM136" s="4">
        <f t="shared" si="20"/>
        <v>0</v>
      </c>
      <c r="AN136" s="4"/>
      <c r="AO136" s="4">
        <f t="shared" si="21"/>
        <v>0</v>
      </c>
      <c r="AP136" s="4">
        <f t="shared" si="22"/>
        <v>0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spans="1:65" s="35" customFormat="1" ht="26">
      <c r="A137" s="23" t="s">
        <v>1389</v>
      </c>
      <c r="B137" s="24" t="s">
        <v>1390</v>
      </c>
      <c r="C137" s="25" t="s">
        <v>375</v>
      </c>
      <c r="D137" s="58" t="s">
        <v>376</v>
      </c>
      <c r="E137" s="58"/>
      <c r="F137" s="27" t="s">
        <v>321</v>
      </c>
      <c r="G137" s="27" t="s">
        <v>321</v>
      </c>
      <c r="H137" s="33" t="s">
        <v>27</v>
      </c>
      <c r="I137" s="28">
        <v>43073</v>
      </c>
      <c r="J137" s="34" t="s">
        <v>344</v>
      </c>
      <c r="K137" s="4" t="s">
        <v>7</v>
      </c>
      <c r="L137" s="30">
        <f t="shared" si="26"/>
        <v>83</v>
      </c>
      <c r="M137" s="51">
        <v>83</v>
      </c>
      <c r="N137" s="51">
        <v>0</v>
      </c>
      <c r="O137" s="32">
        <v>0</v>
      </c>
      <c r="P137" s="4" t="s">
        <v>10</v>
      </c>
      <c r="Q137" s="4" t="s">
        <v>10</v>
      </c>
      <c r="R137" s="44" t="s">
        <v>152</v>
      </c>
      <c r="S137" s="4" t="s">
        <v>10</v>
      </c>
      <c r="T137" s="44" t="s">
        <v>152</v>
      </c>
      <c r="U137" s="4" t="s">
        <v>10</v>
      </c>
      <c r="V137" s="4" t="s">
        <v>10</v>
      </c>
      <c r="W137" s="27"/>
      <c r="X137" s="33" t="s">
        <v>374</v>
      </c>
      <c r="Y137" s="4"/>
      <c r="Z137" s="4">
        <f t="shared" si="23"/>
        <v>0</v>
      </c>
      <c r="AA137" s="34"/>
      <c r="AB137" s="34"/>
      <c r="AC137" s="4"/>
      <c r="AD137" s="4">
        <f t="shared" si="18"/>
        <v>0</v>
      </c>
      <c r="AF137" s="4"/>
      <c r="AG137" s="4">
        <f t="shared" si="24"/>
        <v>0</v>
      </c>
      <c r="AH137" s="4"/>
      <c r="AI137" s="4">
        <f t="shared" si="25"/>
        <v>0</v>
      </c>
      <c r="AJ137" s="4"/>
      <c r="AK137" s="4"/>
      <c r="AL137" s="124">
        <f t="shared" si="19"/>
        <v>0</v>
      </c>
      <c r="AM137" s="4">
        <f t="shared" si="20"/>
        <v>0</v>
      </c>
      <c r="AN137" s="4"/>
      <c r="AO137" s="4">
        <f t="shared" si="21"/>
        <v>0</v>
      </c>
      <c r="AP137" s="4">
        <f t="shared" si="22"/>
        <v>0</v>
      </c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spans="1:65" s="35" customFormat="1" ht="26">
      <c r="A138" s="23" t="s">
        <v>1389</v>
      </c>
      <c r="B138" s="24" t="s">
        <v>1390</v>
      </c>
      <c r="C138" s="25" t="s">
        <v>377</v>
      </c>
      <c r="D138" s="58" t="s">
        <v>378</v>
      </c>
      <c r="E138" s="58"/>
      <c r="F138" s="27" t="s">
        <v>321</v>
      </c>
      <c r="G138" s="27" t="s">
        <v>321</v>
      </c>
      <c r="H138" s="33" t="s">
        <v>379</v>
      </c>
      <c r="I138" s="28">
        <v>43712</v>
      </c>
      <c r="J138" s="34" t="s">
        <v>6</v>
      </c>
      <c r="K138" s="4" t="s">
        <v>7</v>
      </c>
      <c r="L138" s="30">
        <f t="shared" si="26"/>
        <v>3526</v>
      </c>
      <c r="M138" s="51">
        <v>1180</v>
      </c>
      <c r="N138" s="51">
        <v>2346</v>
      </c>
      <c r="O138" s="32">
        <v>0</v>
      </c>
      <c r="P138" s="4" t="s">
        <v>10</v>
      </c>
      <c r="Q138" s="4" t="s">
        <v>10</v>
      </c>
      <c r="R138" s="4" t="s">
        <v>8</v>
      </c>
      <c r="S138" s="4" t="s">
        <v>10</v>
      </c>
      <c r="T138" s="4" t="s">
        <v>8</v>
      </c>
      <c r="U138" s="4" t="s">
        <v>10</v>
      </c>
      <c r="V138" s="4" t="s">
        <v>10</v>
      </c>
      <c r="W138" s="27"/>
      <c r="X138" s="33" t="s">
        <v>351</v>
      </c>
      <c r="Y138" s="4"/>
      <c r="Z138" s="4">
        <f t="shared" si="23"/>
        <v>0</v>
      </c>
      <c r="AA138" s="34"/>
      <c r="AB138" s="34"/>
      <c r="AC138" s="4"/>
      <c r="AD138" s="4">
        <f t="shared" si="18"/>
        <v>0</v>
      </c>
      <c r="AF138" s="4"/>
      <c r="AG138" s="4">
        <f t="shared" si="24"/>
        <v>0</v>
      </c>
      <c r="AH138" s="4"/>
      <c r="AI138" s="4">
        <f t="shared" si="25"/>
        <v>0</v>
      </c>
      <c r="AJ138" s="4"/>
      <c r="AK138" s="4"/>
      <c r="AL138" s="124">
        <f t="shared" si="19"/>
        <v>0</v>
      </c>
      <c r="AM138" s="4">
        <f t="shared" si="20"/>
        <v>0</v>
      </c>
      <c r="AN138" s="4"/>
      <c r="AO138" s="4">
        <f t="shared" si="21"/>
        <v>0</v>
      </c>
      <c r="AP138" s="4">
        <f t="shared" si="22"/>
        <v>0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spans="1:65" s="35" customFormat="1">
      <c r="A139" s="23" t="s">
        <v>1389</v>
      </c>
      <c r="B139" s="24" t="s">
        <v>1390</v>
      </c>
      <c r="C139" s="25" t="s">
        <v>380</v>
      </c>
      <c r="D139" s="58" t="s">
        <v>381</v>
      </c>
      <c r="E139" s="58"/>
      <c r="F139" s="27" t="s">
        <v>321</v>
      </c>
      <c r="G139" s="27" t="s">
        <v>321</v>
      </c>
      <c r="H139" s="33" t="s">
        <v>35</v>
      </c>
      <c r="I139" s="28">
        <v>43073</v>
      </c>
      <c r="J139" s="34" t="s">
        <v>6</v>
      </c>
      <c r="K139" s="4" t="s">
        <v>7</v>
      </c>
      <c r="L139" s="30">
        <f t="shared" si="26"/>
        <v>1511</v>
      </c>
      <c r="M139" s="51">
        <v>281</v>
      </c>
      <c r="N139" s="51">
        <v>1230</v>
      </c>
      <c r="O139" s="32">
        <v>0</v>
      </c>
      <c r="P139" s="4" t="s">
        <v>10</v>
      </c>
      <c r="Q139" s="4" t="s">
        <v>10</v>
      </c>
      <c r="R139" s="4" t="s">
        <v>8</v>
      </c>
      <c r="S139" s="4" t="s">
        <v>10</v>
      </c>
      <c r="T139" s="4" t="s">
        <v>8</v>
      </c>
      <c r="U139" s="4" t="s">
        <v>8</v>
      </c>
      <c r="V139" s="4" t="s">
        <v>8</v>
      </c>
      <c r="W139" s="27"/>
      <c r="X139" s="33" t="s">
        <v>333</v>
      </c>
      <c r="Y139" s="4"/>
      <c r="Z139" s="4">
        <f t="shared" si="23"/>
        <v>0</v>
      </c>
      <c r="AA139" s="34"/>
      <c r="AB139" s="34"/>
      <c r="AC139" s="4"/>
      <c r="AD139" s="4">
        <f t="shared" si="18"/>
        <v>0</v>
      </c>
      <c r="AF139" s="4"/>
      <c r="AG139" s="4">
        <f t="shared" si="24"/>
        <v>0</v>
      </c>
      <c r="AH139" s="4"/>
      <c r="AI139" s="4">
        <f t="shared" si="25"/>
        <v>0</v>
      </c>
      <c r="AJ139" s="4"/>
      <c r="AK139" s="4"/>
      <c r="AL139" s="124">
        <f t="shared" si="19"/>
        <v>0</v>
      </c>
      <c r="AM139" s="4">
        <f t="shared" si="20"/>
        <v>0</v>
      </c>
      <c r="AN139" s="4"/>
      <c r="AO139" s="4">
        <f t="shared" si="21"/>
        <v>0</v>
      </c>
      <c r="AP139" s="4">
        <f t="shared" si="22"/>
        <v>0</v>
      </c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spans="1:65" s="35" customFormat="1" ht="26">
      <c r="A140" s="23" t="s">
        <v>1389</v>
      </c>
      <c r="B140" s="24" t="s">
        <v>1390</v>
      </c>
      <c r="C140" s="25" t="s">
        <v>382</v>
      </c>
      <c r="D140" s="58" t="s">
        <v>383</v>
      </c>
      <c r="E140" s="58"/>
      <c r="F140" s="27" t="s">
        <v>321</v>
      </c>
      <c r="G140" s="27" t="s">
        <v>321</v>
      </c>
      <c r="H140" s="33" t="s">
        <v>19</v>
      </c>
      <c r="I140" s="28">
        <v>43517</v>
      </c>
      <c r="J140" s="34" t="s">
        <v>6</v>
      </c>
      <c r="K140" s="4" t="s">
        <v>7</v>
      </c>
      <c r="L140" s="30">
        <f t="shared" si="26"/>
        <v>770</v>
      </c>
      <c r="M140" s="51">
        <v>305</v>
      </c>
      <c r="N140" s="51">
        <v>465</v>
      </c>
      <c r="O140" s="32">
        <v>0</v>
      </c>
      <c r="P140" s="4" t="s">
        <v>10</v>
      </c>
      <c r="Q140" s="4" t="s">
        <v>10</v>
      </c>
      <c r="R140" s="4" t="s">
        <v>10</v>
      </c>
      <c r="S140" s="4" t="s">
        <v>10</v>
      </c>
      <c r="T140" s="4" t="s">
        <v>10</v>
      </c>
      <c r="U140" s="4" t="s">
        <v>10</v>
      </c>
      <c r="V140" s="4" t="s">
        <v>10</v>
      </c>
      <c r="W140" s="27"/>
      <c r="X140" s="33" t="s">
        <v>345</v>
      </c>
      <c r="Y140" s="4"/>
      <c r="Z140" s="4">
        <f t="shared" si="23"/>
        <v>0</v>
      </c>
      <c r="AA140" s="34"/>
      <c r="AB140" s="34"/>
      <c r="AC140" s="4"/>
      <c r="AD140" s="4">
        <f t="shared" si="18"/>
        <v>0</v>
      </c>
      <c r="AF140" s="4"/>
      <c r="AG140" s="4">
        <f t="shared" si="24"/>
        <v>0</v>
      </c>
      <c r="AH140" s="4"/>
      <c r="AI140" s="4">
        <f t="shared" si="25"/>
        <v>0</v>
      </c>
      <c r="AJ140" s="4"/>
      <c r="AK140" s="4"/>
      <c r="AL140" s="124">
        <f t="shared" si="19"/>
        <v>0</v>
      </c>
      <c r="AM140" s="4">
        <f t="shared" si="20"/>
        <v>0</v>
      </c>
      <c r="AN140" s="4"/>
      <c r="AO140" s="4">
        <f t="shared" si="21"/>
        <v>0</v>
      </c>
      <c r="AP140" s="4">
        <f t="shared" si="22"/>
        <v>0</v>
      </c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spans="1:65" s="35" customFormat="1">
      <c r="A141" s="23" t="s">
        <v>1389</v>
      </c>
      <c r="B141" s="24" t="s">
        <v>1390</v>
      </c>
      <c r="C141" s="25" t="s">
        <v>384</v>
      </c>
      <c r="D141" s="58" t="s">
        <v>385</v>
      </c>
      <c r="E141" s="58"/>
      <c r="F141" s="27" t="s">
        <v>321</v>
      </c>
      <c r="G141" s="27" t="s">
        <v>321</v>
      </c>
      <c r="H141" s="33" t="s">
        <v>56</v>
      </c>
      <c r="I141" s="28">
        <v>42930</v>
      </c>
      <c r="J141" s="34" t="s">
        <v>6</v>
      </c>
      <c r="K141" s="4" t="s">
        <v>7</v>
      </c>
      <c r="L141" s="30">
        <f t="shared" si="26"/>
        <v>170</v>
      </c>
      <c r="M141" s="51">
        <v>170</v>
      </c>
      <c r="N141" s="51">
        <v>0</v>
      </c>
      <c r="O141" s="32">
        <v>0</v>
      </c>
      <c r="P141" s="4" t="s">
        <v>10</v>
      </c>
      <c r="Q141" s="4" t="s">
        <v>10</v>
      </c>
      <c r="R141" s="4" t="s">
        <v>8</v>
      </c>
      <c r="S141" s="4" t="s">
        <v>10</v>
      </c>
      <c r="T141" s="4" t="s">
        <v>8</v>
      </c>
      <c r="U141" s="4" t="s">
        <v>10</v>
      </c>
      <c r="V141" s="4" t="s">
        <v>10</v>
      </c>
      <c r="W141" s="27"/>
      <c r="X141" s="33" t="s">
        <v>333</v>
      </c>
      <c r="Y141" s="4"/>
      <c r="Z141" s="4">
        <f t="shared" si="23"/>
        <v>0</v>
      </c>
      <c r="AA141" s="34"/>
      <c r="AB141" s="34"/>
      <c r="AC141" s="4"/>
      <c r="AD141" s="4">
        <f t="shared" si="18"/>
        <v>0</v>
      </c>
      <c r="AF141" s="4"/>
      <c r="AG141" s="4">
        <f t="shared" si="24"/>
        <v>0</v>
      </c>
      <c r="AH141" s="4"/>
      <c r="AI141" s="4">
        <f t="shared" si="25"/>
        <v>0</v>
      </c>
      <c r="AJ141" s="4"/>
      <c r="AK141" s="4"/>
      <c r="AL141" s="124">
        <f t="shared" si="19"/>
        <v>0</v>
      </c>
      <c r="AM141" s="4">
        <f t="shared" si="20"/>
        <v>0</v>
      </c>
      <c r="AN141" s="4"/>
      <c r="AO141" s="4">
        <f t="shared" si="21"/>
        <v>0</v>
      </c>
      <c r="AP141" s="4">
        <f t="shared" si="22"/>
        <v>0</v>
      </c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spans="1:65" s="35" customFormat="1">
      <c r="A142" s="23" t="s">
        <v>1389</v>
      </c>
      <c r="B142" s="24" t="s">
        <v>1390</v>
      </c>
      <c r="C142" s="25" t="s">
        <v>386</v>
      </c>
      <c r="D142" s="58" t="s">
        <v>387</v>
      </c>
      <c r="E142" s="58"/>
      <c r="F142" s="27" t="s">
        <v>321</v>
      </c>
      <c r="G142" s="27" t="s">
        <v>321</v>
      </c>
      <c r="H142" s="33" t="s">
        <v>210</v>
      </c>
      <c r="I142" s="28">
        <v>43497</v>
      </c>
      <c r="J142" s="34" t="s">
        <v>6</v>
      </c>
      <c r="K142" s="4" t="s">
        <v>7</v>
      </c>
      <c r="L142" s="30">
        <f t="shared" si="26"/>
        <v>2833</v>
      </c>
      <c r="M142" s="51">
        <v>2331</v>
      </c>
      <c r="N142" s="51">
        <v>502</v>
      </c>
      <c r="O142" s="32">
        <v>0</v>
      </c>
      <c r="P142" s="4" t="s">
        <v>10</v>
      </c>
      <c r="Q142" s="4" t="s">
        <v>10</v>
      </c>
      <c r="R142" s="44" t="s">
        <v>152</v>
      </c>
      <c r="S142" s="4" t="s">
        <v>10</v>
      </c>
      <c r="T142" s="44" t="s">
        <v>152</v>
      </c>
      <c r="U142" s="4" t="s">
        <v>10</v>
      </c>
      <c r="V142" s="4" t="s">
        <v>10</v>
      </c>
      <c r="W142" s="27"/>
      <c r="X142" s="33" t="s">
        <v>333</v>
      </c>
      <c r="Y142" s="4"/>
      <c r="Z142" s="4">
        <f t="shared" si="23"/>
        <v>0</v>
      </c>
      <c r="AA142" s="34"/>
      <c r="AB142" s="34"/>
      <c r="AC142" s="4"/>
      <c r="AD142" s="4">
        <f t="shared" si="18"/>
        <v>0</v>
      </c>
      <c r="AF142" s="4"/>
      <c r="AG142" s="4">
        <f t="shared" si="24"/>
        <v>0</v>
      </c>
      <c r="AH142" s="4"/>
      <c r="AI142" s="4">
        <f t="shared" si="25"/>
        <v>0</v>
      </c>
      <c r="AJ142" s="4"/>
      <c r="AK142" s="4"/>
      <c r="AL142" s="124">
        <f t="shared" si="19"/>
        <v>0</v>
      </c>
      <c r="AM142" s="4">
        <f t="shared" si="20"/>
        <v>0</v>
      </c>
      <c r="AN142" s="4"/>
      <c r="AO142" s="4">
        <f t="shared" si="21"/>
        <v>0</v>
      </c>
      <c r="AP142" s="4">
        <f t="shared" si="22"/>
        <v>0</v>
      </c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spans="1:65" s="35" customFormat="1">
      <c r="A143" s="23" t="s">
        <v>1389</v>
      </c>
      <c r="B143" s="24" t="s">
        <v>1390</v>
      </c>
      <c r="C143" s="25" t="s">
        <v>388</v>
      </c>
      <c r="D143" s="58" t="s">
        <v>389</v>
      </c>
      <c r="E143" s="58"/>
      <c r="F143" s="27" t="s">
        <v>321</v>
      </c>
      <c r="G143" s="27" t="s">
        <v>321</v>
      </c>
      <c r="H143" s="33" t="s">
        <v>59</v>
      </c>
      <c r="I143" s="28">
        <v>43138</v>
      </c>
      <c r="J143" s="34" t="s">
        <v>45</v>
      </c>
      <c r="K143" s="4" t="s">
        <v>7</v>
      </c>
      <c r="L143" s="30">
        <f t="shared" si="26"/>
        <v>45</v>
      </c>
      <c r="M143" s="51">
        <v>45</v>
      </c>
      <c r="N143" s="51">
        <v>0</v>
      </c>
      <c r="O143" s="32">
        <v>0</v>
      </c>
      <c r="P143" s="4" t="s">
        <v>10</v>
      </c>
      <c r="Q143" s="4" t="s">
        <v>10</v>
      </c>
      <c r="R143" s="4" t="s">
        <v>8</v>
      </c>
      <c r="S143" s="4" t="s">
        <v>10</v>
      </c>
      <c r="T143" s="4" t="s">
        <v>8</v>
      </c>
      <c r="U143" s="4" t="s">
        <v>10</v>
      </c>
      <c r="V143" s="4" t="s">
        <v>10</v>
      </c>
      <c r="W143" s="27"/>
      <c r="X143" s="33" t="s">
        <v>333</v>
      </c>
      <c r="Y143" s="4"/>
      <c r="Z143" s="4">
        <f t="shared" si="23"/>
        <v>0</v>
      </c>
      <c r="AA143" s="34"/>
      <c r="AB143" s="34"/>
      <c r="AC143" s="4"/>
      <c r="AD143" s="4">
        <f t="shared" si="18"/>
        <v>0</v>
      </c>
      <c r="AF143" s="4"/>
      <c r="AG143" s="4">
        <f t="shared" si="24"/>
        <v>0</v>
      </c>
      <c r="AH143" s="4"/>
      <c r="AI143" s="4">
        <f t="shared" si="25"/>
        <v>0</v>
      </c>
      <c r="AJ143" s="4"/>
      <c r="AK143" s="4"/>
      <c r="AL143" s="124">
        <f t="shared" si="19"/>
        <v>0</v>
      </c>
      <c r="AM143" s="4">
        <f t="shared" si="20"/>
        <v>0</v>
      </c>
      <c r="AN143" s="4"/>
      <c r="AO143" s="4">
        <f t="shared" si="21"/>
        <v>0</v>
      </c>
      <c r="AP143" s="4">
        <f t="shared" si="22"/>
        <v>0</v>
      </c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spans="1:65" s="35" customFormat="1">
      <c r="A144" s="23" t="s">
        <v>1389</v>
      </c>
      <c r="B144" s="24" t="s">
        <v>1390</v>
      </c>
      <c r="C144" s="39" t="s">
        <v>390</v>
      </c>
      <c r="D144" s="58" t="s">
        <v>391</v>
      </c>
      <c r="E144" s="58"/>
      <c r="F144" s="27" t="s">
        <v>321</v>
      </c>
      <c r="G144" s="27" t="s">
        <v>321</v>
      </c>
      <c r="H144" s="33" t="s">
        <v>59</v>
      </c>
      <c r="I144" s="28">
        <v>43517</v>
      </c>
      <c r="J144" s="34" t="s">
        <v>6</v>
      </c>
      <c r="K144" s="4" t="s">
        <v>7</v>
      </c>
      <c r="L144" s="30">
        <f t="shared" si="26"/>
        <v>1342</v>
      </c>
      <c r="M144" s="62">
        <v>791</v>
      </c>
      <c r="N144" s="62">
        <v>551</v>
      </c>
      <c r="O144" s="32">
        <v>0</v>
      </c>
      <c r="P144" s="4" t="s">
        <v>10</v>
      </c>
      <c r="Q144" s="4" t="s">
        <v>10</v>
      </c>
      <c r="R144" s="4" t="s">
        <v>10</v>
      </c>
      <c r="S144" s="4" t="s">
        <v>10</v>
      </c>
      <c r="T144" s="4" t="s">
        <v>10</v>
      </c>
      <c r="U144" s="4" t="s">
        <v>10</v>
      </c>
      <c r="V144" s="4" t="s">
        <v>10</v>
      </c>
      <c r="W144" s="27"/>
      <c r="X144" s="33" t="s">
        <v>333</v>
      </c>
      <c r="Y144" s="4"/>
      <c r="Z144" s="4">
        <f t="shared" si="23"/>
        <v>0</v>
      </c>
      <c r="AA144" s="34"/>
      <c r="AB144" s="34"/>
      <c r="AC144" s="4"/>
      <c r="AD144" s="4">
        <f t="shared" si="18"/>
        <v>0</v>
      </c>
      <c r="AF144" s="4"/>
      <c r="AG144" s="4">
        <f t="shared" si="24"/>
        <v>0</v>
      </c>
      <c r="AH144" s="4"/>
      <c r="AI144" s="4">
        <f t="shared" si="25"/>
        <v>0</v>
      </c>
      <c r="AJ144" s="4"/>
      <c r="AK144" s="4"/>
      <c r="AL144" s="124">
        <f t="shared" si="19"/>
        <v>0</v>
      </c>
      <c r="AM144" s="4">
        <f t="shared" si="20"/>
        <v>0</v>
      </c>
      <c r="AN144" s="4"/>
      <c r="AO144" s="4">
        <f t="shared" si="21"/>
        <v>0</v>
      </c>
      <c r="AP144" s="4">
        <f t="shared" si="22"/>
        <v>0</v>
      </c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spans="1:65" s="35" customFormat="1">
      <c r="A145" s="23" t="s">
        <v>1389</v>
      </c>
      <c r="B145" s="24" t="s">
        <v>1390</v>
      </c>
      <c r="C145" s="39" t="s">
        <v>392</v>
      </c>
      <c r="D145" s="58" t="s">
        <v>393</v>
      </c>
      <c r="E145" s="58"/>
      <c r="F145" s="27" t="s">
        <v>321</v>
      </c>
      <c r="G145" s="27" t="s">
        <v>321</v>
      </c>
      <c r="H145" s="33" t="s">
        <v>27</v>
      </c>
      <c r="I145" s="28">
        <v>43517</v>
      </c>
      <c r="J145" s="34" t="s">
        <v>6</v>
      </c>
      <c r="K145" s="4" t="s">
        <v>7</v>
      </c>
      <c r="L145" s="30">
        <f t="shared" si="26"/>
        <v>262</v>
      </c>
      <c r="M145" s="62">
        <v>261</v>
      </c>
      <c r="N145" s="62">
        <v>1</v>
      </c>
      <c r="O145" s="32">
        <v>0</v>
      </c>
      <c r="P145" s="4" t="s">
        <v>10</v>
      </c>
      <c r="Q145" s="4" t="s">
        <v>10</v>
      </c>
      <c r="R145" s="4" t="s">
        <v>10</v>
      </c>
      <c r="S145" s="4" t="s">
        <v>10</v>
      </c>
      <c r="T145" s="4" t="s">
        <v>10</v>
      </c>
      <c r="U145" s="4" t="s">
        <v>10</v>
      </c>
      <c r="V145" s="4" t="s">
        <v>10</v>
      </c>
      <c r="W145" s="27"/>
      <c r="X145" s="33" t="s">
        <v>333</v>
      </c>
      <c r="Y145" s="4"/>
      <c r="Z145" s="4">
        <f t="shared" si="23"/>
        <v>0</v>
      </c>
      <c r="AA145" s="34"/>
      <c r="AB145" s="34"/>
      <c r="AC145" s="4"/>
      <c r="AD145" s="4">
        <f t="shared" si="18"/>
        <v>0</v>
      </c>
      <c r="AF145" s="4"/>
      <c r="AG145" s="4">
        <f t="shared" si="24"/>
        <v>0</v>
      </c>
      <c r="AH145" s="4"/>
      <c r="AI145" s="4">
        <f t="shared" si="25"/>
        <v>0</v>
      </c>
      <c r="AJ145" s="4"/>
      <c r="AK145" s="4"/>
      <c r="AL145" s="124">
        <f t="shared" si="19"/>
        <v>0</v>
      </c>
      <c r="AM145" s="4">
        <f t="shared" si="20"/>
        <v>0</v>
      </c>
      <c r="AN145" s="4"/>
      <c r="AO145" s="4">
        <f t="shared" si="21"/>
        <v>0</v>
      </c>
      <c r="AP145" s="4">
        <f t="shared" si="22"/>
        <v>0</v>
      </c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spans="1:65" s="35" customFormat="1">
      <c r="A146" s="23" t="s">
        <v>1389</v>
      </c>
      <c r="B146" s="24" t="s">
        <v>1390</v>
      </c>
      <c r="C146" s="39" t="s">
        <v>394</v>
      </c>
      <c r="D146" s="58" t="s">
        <v>395</v>
      </c>
      <c r="E146" s="58"/>
      <c r="F146" s="27" t="s">
        <v>321</v>
      </c>
      <c r="G146" s="27" t="s">
        <v>321</v>
      </c>
      <c r="H146" s="33" t="s">
        <v>41</v>
      </c>
      <c r="I146" s="28">
        <v>43073</v>
      </c>
      <c r="J146" s="34" t="s">
        <v>6</v>
      </c>
      <c r="K146" s="4" t="s">
        <v>7</v>
      </c>
      <c r="L146" s="30">
        <f t="shared" si="26"/>
        <v>70</v>
      </c>
      <c r="M146" s="51">
        <v>70</v>
      </c>
      <c r="N146" s="51">
        <v>0</v>
      </c>
      <c r="O146" s="32">
        <v>0</v>
      </c>
      <c r="P146" s="4" t="s">
        <v>10</v>
      </c>
      <c r="Q146" s="4" t="s">
        <v>10</v>
      </c>
      <c r="R146" s="4" t="s">
        <v>10</v>
      </c>
      <c r="S146" s="4" t="s">
        <v>10</v>
      </c>
      <c r="T146" s="4" t="s">
        <v>10</v>
      </c>
      <c r="U146" s="4" t="s">
        <v>8</v>
      </c>
      <c r="V146" s="4" t="s">
        <v>10</v>
      </c>
      <c r="W146" s="27"/>
      <c r="X146" s="33" t="s">
        <v>333</v>
      </c>
      <c r="Y146" s="4"/>
      <c r="Z146" s="4">
        <f t="shared" si="23"/>
        <v>0</v>
      </c>
      <c r="AA146" s="34"/>
      <c r="AB146" s="34"/>
      <c r="AC146" s="4"/>
      <c r="AD146" s="4">
        <f t="shared" si="18"/>
        <v>0</v>
      </c>
      <c r="AF146" s="4"/>
      <c r="AG146" s="4">
        <f t="shared" si="24"/>
        <v>0</v>
      </c>
      <c r="AH146" s="4"/>
      <c r="AI146" s="4">
        <f t="shared" si="25"/>
        <v>0</v>
      </c>
      <c r="AJ146" s="4"/>
      <c r="AK146" s="4"/>
      <c r="AL146" s="124">
        <f t="shared" si="19"/>
        <v>0</v>
      </c>
      <c r="AM146" s="4">
        <f t="shared" si="20"/>
        <v>0</v>
      </c>
      <c r="AN146" s="4"/>
      <c r="AO146" s="4">
        <f t="shared" si="21"/>
        <v>0</v>
      </c>
      <c r="AP146" s="4">
        <f t="shared" si="22"/>
        <v>0</v>
      </c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spans="1:65" s="35" customFormat="1" ht="26">
      <c r="A147" s="23" t="s">
        <v>1389</v>
      </c>
      <c r="B147" s="24" t="s">
        <v>1390</v>
      </c>
      <c r="C147" s="39" t="s">
        <v>396</v>
      </c>
      <c r="D147" s="36" t="s">
        <v>397</v>
      </c>
      <c r="E147" s="36"/>
      <c r="F147" s="27" t="s">
        <v>321</v>
      </c>
      <c r="G147" s="27" t="s">
        <v>321</v>
      </c>
      <c r="H147" s="28" t="s">
        <v>27</v>
      </c>
      <c r="I147" s="28">
        <v>43277</v>
      </c>
      <c r="J147" s="29" t="s">
        <v>6</v>
      </c>
      <c r="K147" s="4" t="s">
        <v>7</v>
      </c>
      <c r="L147" s="30">
        <f t="shared" si="26"/>
        <v>980</v>
      </c>
      <c r="M147" s="51">
        <v>980</v>
      </c>
      <c r="N147" s="51">
        <v>0</v>
      </c>
      <c r="O147" s="32">
        <v>0</v>
      </c>
      <c r="P147" s="4" t="s">
        <v>10</v>
      </c>
      <c r="Q147" s="4" t="s">
        <v>10</v>
      </c>
      <c r="R147" s="4" t="s">
        <v>10</v>
      </c>
      <c r="S147" s="4" t="s">
        <v>10</v>
      </c>
      <c r="T147" s="4" t="s">
        <v>10</v>
      </c>
      <c r="U147" s="4" t="s">
        <v>8</v>
      </c>
      <c r="V147" s="4" t="s">
        <v>10</v>
      </c>
      <c r="W147" s="27"/>
      <c r="X147" s="33" t="s">
        <v>351</v>
      </c>
      <c r="Y147" s="4"/>
      <c r="Z147" s="4">
        <f t="shared" si="23"/>
        <v>0</v>
      </c>
      <c r="AA147" s="34"/>
      <c r="AB147" s="34"/>
      <c r="AC147" s="4"/>
      <c r="AD147" s="4">
        <f t="shared" si="18"/>
        <v>0</v>
      </c>
      <c r="AF147" s="4"/>
      <c r="AG147" s="4">
        <f t="shared" si="24"/>
        <v>0</v>
      </c>
      <c r="AH147" s="4"/>
      <c r="AI147" s="4">
        <f t="shared" si="25"/>
        <v>0</v>
      </c>
      <c r="AJ147" s="4"/>
      <c r="AK147" s="4"/>
      <c r="AL147" s="124">
        <f t="shared" si="19"/>
        <v>0</v>
      </c>
      <c r="AM147" s="4">
        <f t="shared" si="20"/>
        <v>0</v>
      </c>
      <c r="AN147" s="4"/>
      <c r="AO147" s="4">
        <f t="shared" si="21"/>
        <v>0</v>
      </c>
      <c r="AP147" s="4">
        <f t="shared" si="22"/>
        <v>0</v>
      </c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spans="1:65" s="35" customFormat="1">
      <c r="A148" s="23" t="s">
        <v>1389</v>
      </c>
      <c r="B148" s="24" t="s">
        <v>1390</v>
      </c>
      <c r="C148" s="63" t="s">
        <v>398</v>
      </c>
      <c r="D148" s="28" t="s">
        <v>399</v>
      </c>
      <c r="E148" s="28"/>
      <c r="F148" s="27" t="s">
        <v>321</v>
      </c>
      <c r="G148" s="27" t="s">
        <v>321</v>
      </c>
      <c r="H148" s="28" t="s">
        <v>41</v>
      </c>
      <c r="I148" s="28">
        <v>43277</v>
      </c>
      <c r="J148" s="29" t="s">
        <v>6</v>
      </c>
      <c r="K148" s="4" t="s">
        <v>7</v>
      </c>
      <c r="L148" s="30">
        <f t="shared" si="26"/>
        <v>240</v>
      </c>
      <c r="M148" s="51">
        <v>240</v>
      </c>
      <c r="N148" s="51">
        <v>0</v>
      </c>
      <c r="O148" s="32">
        <v>0</v>
      </c>
      <c r="P148" s="4" t="s">
        <v>10</v>
      </c>
      <c r="Q148" s="4" t="s">
        <v>10</v>
      </c>
      <c r="R148" s="4" t="s">
        <v>10</v>
      </c>
      <c r="S148" s="4" t="s">
        <v>10</v>
      </c>
      <c r="T148" s="4" t="s">
        <v>10</v>
      </c>
      <c r="U148" s="51" t="s">
        <v>10</v>
      </c>
      <c r="V148" s="51" t="s">
        <v>8</v>
      </c>
      <c r="W148" s="27"/>
      <c r="X148" s="33" t="s">
        <v>333</v>
      </c>
      <c r="Y148" s="4"/>
      <c r="Z148" s="4">
        <f t="shared" si="23"/>
        <v>0</v>
      </c>
      <c r="AA148" s="34"/>
      <c r="AB148" s="34"/>
      <c r="AC148" s="4"/>
      <c r="AD148" s="4">
        <f t="shared" si="18"/>
        <v>0</v>
      </c>
      <c r="AF148" s="4"/>
      <c r="AG148" s="4">
        <f t="shared" si="24"/>
        <v>0</v>
      </c>
      <c r="AH148" s="4"/>
      <c r="AI148" s="4">
        <f t="shared" si="25"/>
        <v>0</v>
      </c>
      <c r="AJ148" s="4"/>
      <c r="AK148" s="4"/>
      <c r="AL148" s="124">
        <f t="shared" si="19"/>
        <v>0</v>
      </c>
      <c r="AM148" s="4">
        <f t="shared" si="20"/>
        <v>0</v>
      </c>
      <c r="AN148" s="4"/>
      <c r="AO148" s="4">
        <f t="shared" si="21"/>
        <v>0</v>
      </c>
      <c r="AP148" s="4">
        <f t="shared" si="22"/>
        <v>0</v>
      </c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spans="1:65" s="35" customFormat="1" ht="26">
      <c r="A149" s="23" t="s">
        <v>1389</v>
      </c>
      <c r="B149" s="24" t="s">
        <v>1390</v>
      </c>
      <c r="C149" s="63" t="s">
        <v>400</v>
      </c>
      <c r="D149" s="28" t="s">
        <v>401</v>
      </c>
      <c r="E149" s="28"/>
      <c r="F149" s="27" t="s">
        <v>321</v>
      </c>
      <c r="G149" s="27" t="s">
        <v>321</v>
      </c>
      <c r="H149" s="28" t="s">
        <v>105</v>
      </c>
      <c r="I149" s="28">
        <v>43111</v>
      </c>
      <c r="J149" s="29" t="s">
        <v>344</v>
      </c>
      <c r="K149" s="4" t="s">
        <v>7</v>
      </c>
      <c r="L149" s="30">
        <f t="shared" si="26"/>
        <v>90</v>
      </c>
      <c r="M149" s="51">
        <v>90</v>
      </c>
      <c r="N149" s="51">
        <v>0</v>
      </c>
      <c r="O149" s="32">
        <v>0</v>
      </c>
      <c r="P149" s="4" t="s">
        <v>10</v>
      </c>
      <c r="Q149" s="4" t="s">
        <v>10</v>
      </c>
      <c r="R149" s="4" t="s">
        <v>10</v>
      </c>
      <c r="S149" s="4" t="s">
        <v>10</v>
      </c>
      <c r="T149" s="4" t="s">
        <v>10</v>
      </c>
      <c r="U149" s="4" t="s">
        <v>10</v>
      </c>
      <c r="V149" s="4" t="s">
        <v>10</v>
      </c>
      <c r="W149" s="27"/>
      <c r="X149" s="33" t="s">
        <v>351</v>
      </c>
      <c r="Y149" s="4"/>
      <c r="Z149" s="4">
        <f t="shared" si="23"/>
        <v>0</v>
      </c>
      <c r="AA149" s="34"/>
      <c r="AB149" s="34"/>
      <c r="AC149" s="4"/>
      <c r="AD149" s="4">
        <f t="shared" si="18"/>
        <v>0</v>
      </c>
      <c r="AF149" s="4"/>
      <c r="AG149" s="4">
        <f t="shared" si="24"/>
        <v>0</v>
      </c>
      <c r="AH149" s="4"/>
      <c r="AI149" s="4">
        <f t="shared" si="25"/>
        <v>0</v>
      </c>
      <c r="AJ149" s="4"/>
      <c r="AK149" s="4"/>
      <c r="AL149" s="124">
        <f t="shared" si="19"/>
        <v>0</v>
      </c>
      <c r="AM149" s="4">
        <f t="shared" si="20"/>
        <v>0</v>
      </c>
      <c r="AN149" s="4"/>
      <c r="AO149" s="4">
        <f t="shared" si="21"/>
        <v>0</v>
      </c>
      <c r="AP149" s="4">
        <f t="shared" si="22"/>
        <v>0</v>
      </c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spans="1:65" s="35" customFormat="1" ht="26">
      <c r="A150" s="23" t="s">
        <v>1389</v>
      </c>
      <c r="B150" s="24" t="s">
        <v>1390</v>
      </c>
      <c r="C150" s="63" t="s">
        <v>402</v>
      </c>
      <c r="D150" s="43" t="s">
        <v>403</v>
      </c>
      <c r="E150" s="43"/>
      <c r="F150" s="27" t="s">
        <v>321</v>
      </c>
      <c r="G150" s="27" t="s">
        <v>321</v>
      </c>
      <c r="H150" s="28" t="s">
        <v>51</v>
      </c>
      <c r="I150" s="28">
        <v>43420</v>
      </c>
      <c r="J150" s="47" t="s">
        <v>344</v>
      </c>
      <c r="K150" s="4" t="s">
        <v>7</v>
      </c>
      <c r="L150" s="30">
        <f>M150+N150</f>
        <v>155</v>
      </c>
      <c r="M150" s="51">
        <v>155</v>
      </c>
      <c r="N150" s="51">
        <v>0</v>
      </c>
      <c r="O150" s="32">
        <v>0</v>
      </c>
      <c r="P150" s="4" t="s">
        <v>10</v>
      </c>
      <c r="Q150" s="4" t="s">
        <v>10</v>
      </c>
      <c r="R150" s="4" t="s">
        <v>10</v>
      </c>
      <c r="S150" s="4" t="s">
        <v>10</v>
      </c>
      <c r="T150" s="4" t="s">
        <v>10</v>
      </c>
      <c r="U150" s="4" t="s">
        <v>10</v>
      </c>
      <c r="V150" s="4" t="s">
        <v>10</v>
      </c>
      <c r="W150" s="27"/>
      <c r="X150" s="33" t="s">
        <v>351</v>
      </c>
      <c r="Y150" s="4"/>
      <c r="Z150" s="4">
        <f t="shared" si="23"/>
        <v>0</v>
      </c>
      <c r="AA150" s="34"/>
      <c r="AB150" s="34"/>
      <c r="AC150" s="4"/>
      <c r="AD150" s="4">
        <f t="shared" si="18"/>
        <v>0</v>
      </c>
      <c r="AF150" s="4"/>
      <c r="AG150" s="4">
        <f t="shared" si="24"/>
        <v>0</v>
      </c>
      <c r="AH150" s="4"/>
      <c r="AI150" s="4">
        <f t="shared" si="25"/>
        <v>0</v>
      </c>
      <c r="AJ150" s="4"/>
      <c r="AK150" s="4"/>
      <c r="AL150" s="124">
        <f t="shared" si="19"/>
        <v>0</v>
      </c>
      <c r="AM150" s="4">
        <f t="shared" si="20"/>
        <v>0</v>
      </c>
      <c r="AN150" s="4"/>
      <c r="AO150" s="4">
        <f t="shared" si="21"/>
        <v>0</v>
      </c>
      <c r="AP150" s="4">
        <f t="shared" si="22"/>
        <v>0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spans="1:65" s="35" customFormat="1">
      <c r="A151" s="23" t="s">
        <v>1389</v>
      </c>
      <c r="B151" s="24" t="s">
        <v>1390</v>
      </c>
      <c r="C151" s="63" t="s">
        <v>404</v>
      </c>
      <c r="D151" s="28" t="s">
        <v>405</v>
      </c>
      <c r="E151" s="28"/>
      <c r="F151" s="27" t="s">
        <v>321</v>
      </c>
      <c r="G151" s="27" t="s">
        <v>321</v>
      </c>
      <c r="H151" s="28" t="s">
        <v>105</v>
      </c>
      <c r="I151" s="28">
        <v>43528</v>
      </c>
      <c r="J151" s="47" t="s">
        <v>6</v>
      </c>
      <c r="K151" s="4" t="s">
        <v>7</v>
      </c>
      <c r="L151" s="30">
        <f t="shared" ref="L151:L209" si="27">M151+N151</f>
        <v>1296</v>
      </c>
      <c r="M151" s="51">
        <v>596</v>
      </c>
      <c r="N151" s="51">
        <v>700</v>
      </c>
      <c r="O151" s="32">
        <v>0</v>
      </c>
      <c r="P151" s="4" t="s">
        <v>10</v>
      </c>
      <c r="Q151" s="4" t="s">
        <v>10</v>
      </c>
      <c r="R151" s="4" t="s">
        <v>8</v>
      </c>
      <c r="S151" s="4" t="s">
        <v>10</v>
      </c>
      <c r="T151" s="4" t="s">
        <v>8</v>
      </c>
      <c r="U151" s="4" t="s">
        <v>10</v>
      </c>
      <c r="V151" s="4" t="s">
        <v>10</v>
      </c>
      <c r="W151" s="27"/>
      <c r="X151" s="33" t="s">
        <v>333</v>
      </c>
      <c r="Y151" s="4"/>
      <c r="Z151" s="4">
        <f t="shared" si="23"/>
        <v>0</v>
      </c>
      <c r="AA151" s="34"/>
      <c r="AB151" s="34"/>
      <c r="AC151" s="4"/>
      <c r="AD151" s="4">
        <f t="shared" si="18"/>
        <v>0</v>
      </c>
      <c r="AF151" s="4"/>
      <c r="AG151" s="4">
        <f t="shared" si="24"/>
        <v>0</v>
      </c>
      <c r="AH151" s="4"/>
      <c r="AI151" s="4">
        <f t="shared" si="25"/>
        <v>0</v>
      </c>
      <c r="AJ151" s="4"/>
      <c r="AK151" s="4"/>
      <c r="AL151" s="124">
        <f t="shared" si="19"/>
        <v>0</v>
      </c>
      <c r="AM151" s="4">
        <f t="shared" si="20"/>
        <v>0</v>
      </c>
      <c r="AN151" s="4"/>
      <c r="AO151" s="4">
        <f t="shared" si="21"/>
        <v>0</v>
      </c>
      <c r="AP151" s="4">
        <f t="shared" si="22"/>
        <v>0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spans="1:65" s="35" customFormat="1">
      <c r="A152" s="23" t="s">
        <v>1389</v>
      </c>
      <c r="B152" s="24" t="s">
        <v>1390</v>
      </c>
      <c r="C152" s="63" t="s">
        <v>406</v>
      </c>
      <c r="D152" s="28" t="s">
        <v>407</v>
      </c>
      <c r="E152" s="28"/>
      <c r="F152" s="27" t="s">
        <v>321</v>
      </c>
      <c r="G152" s="27" t="s">
        <v>321</v>
      </c>
      <c r="H152" s="28" t="s">
        <v>105</v>
      </c>
      <c r="I152" s="28">
        <v>43517</v>
      </c>
      <c r="J152" s="47" t="s">
        <v>6</v>
      </c>
      <c r="K152" s="4" t="s">
        <v>7</v>
      </c>
      <c r="L152" s="30">
        <f t="shared" si="27"/>
        <v>200</v>
      </c>
      <c r="M152" s="51">
        <v>200</v>
      </c>
      <c r="N152" s="51">
        <v>0</v>
      </c>
      <c r="O152" s="32">
        <v>0</v>
      </c>
      <c r="P152" s="4" t="s">
        <v>10</v>
      </c>
      <c r="Q152" s="4" t="s">
        <v>8</v>
      </c>
      <c r="R152" s="4" t="s">
        <v>8</v>
      </c>
      <c r="S152" s="4" t="s">
        <v>8</v>
      </c>
      <c r="T152" s="4" t="s">
        <v>8</v>
      </c>
      <c r="U152" s="4" t="s">
        <v>8</v>
      </c>
      <c r="V152" s="4" t="s">
        <v>10</v>
      </c>
      <c r="W152" s="27"/>
      <c r="X152" s="33" t="s">
        <v>333</v>
      </c>
      <c r="Y152" s="4"/>
      <c r="Z152" s="4">
        <f t="shared" si="23"/>
        <v>0</v>
      </c>
      <c r="AA152" s="34"/>
      <c r="AB152" s="34"/>
      <c r="AC152" s="4"/>
      <c r="AD152" s="4">
        <f t="shared" si="18"/>
        <v>0</v>
      </c>
      <c r="AF152" s="4"/>
      <c r="AG152" s="4">
        <f t="shared" si="24"/>
        <v>0</v>
      </c>
      <c r="AH152" s="4"/>
      <c r="AI152" s="4">
        <f t="shared" si="25"/>
        <v>0</v>
      </c>
      <c r="AJ152" s="4"/>
      <c r="AK152" s="4"/>
      <c r="AL152" s="124">
        <f t="shared" si="19"/>
        <v>0</v>
      </c>
      <c r="AM152" s="4">
        <f t="shared" si="20"/>
        <v>0</v>
      </c>
      <c r="AN152" s="4"/>
      <c r="AO152" s="4">
        <f t="shared" si="21"/>
        <v>0</v>
      </c>
      <c r="AP152" s="4">
        <f t="shared" si="22"/>
        <v>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spans="1:65" s="35" customFormat="1">
      <c r="A153" s="23" t="s">
        <v>1389</v>
      </c>
      <c r="B153" s="24" t="s">
        <v>1390</v>
      </c>
      <c r="C153" s="64" t="s">
        <v>409</v>
      </c>
      <c r="D153" s="26" t="s">
        <v>410</v>
      </c>
      <c r="E153" s="26"/>
      <c r="F153" s="27" t="s">
        <v>408</v>
      </c>
      <c r="G153" s="27" t="s">
        <v>408</v>
      </c>
      <c r="H153" s="43" t="s">
        <v>411</v>
      </c>
      <c r="I153" s="43">
        <v>43647</v>
      </c>
      <c r="J153" s="29" t="s">
        <v>6</v>
      </c>
      <c r="K153" s="38" t="s">
        <v>7</v>
      </c>
      <c r="L153" s="30">
        <f t="shared" si="27"/>
        <v>2004</v>
      </c>
      <c r="M153" s="4">
        <v>445</v>
      </c>
      <c r="N153" s="4">
        <v>1559</v>
      </c>
      <c r="O153" s="32">
        <v>0</v>
      </c>
      <c r="P153" s="4" t="s">
        <v>10</v>
      </c>
      <c r="Q153" s="4" t="s">
        <v>10</v>
      </c>
      <c r="R153" s="4" t="s">
        <v>8</v>
      </c>
      <c r="S153" s="4" t="s">
        <v>10</v>
      </c>
      <c r="T153" s="4" t="s">
        <v>8</v>
      </c>
      <c r="U153" s="4" t="s">
        <v>10</v>
      </c>
      <c r="V153" s="4" t="s">
        <v>10</v>
      </c>
      <c r="W153" s="27"/>
      <c r="X153" s="33" t="s">
        <v>1336</v>
      </c>
      <c r="Y153" s="4"/>
      <c r="Z153" s="4">
        <f t="shared" si="23"/>
        <v>0</v>
      </c>
      <c r="AA153" s="34"/>
      <c r="AB153" s="34"/>
      <c r="AC153" s="4"/>
      <c r="AD153" s="4">
        <f t="shared" ref="AD153:AD210" si="28">Z153*AC153</f>
        <v>0</v>
      </c>
      <c r="AF153" s="4"/>
      <c r="AG153" s="4">
        <f t="shared" si="24"/>
        <v>0</v>
      </c>
      <c r="AH153" s="4"/>
      <c r="AI153" s="4">
        <f t="shared" si="25"/>
        <v>0</v>
      </c>
      <c r="AJ153" s="4"/>
      <c r="AK153" s="4"/>
      <c r="AL153" s="124">
        <f t="shared" ref="AL153:AL210" si="29">IFERROR(COUNTIF(AQ153:AZ153,"S")/(COUNTIF(AQ153:AZ153,"V")+COUNTIF(AQ153:AZ153,"S")),0)</f>
        <v>0</v>
      </c>
      <c r="AM153" s="4">
        <f t="shared" ref="AM153:AM210" si="30">(AD153-AG153-AI153)*AL153</f>
        <v>0</v>
      </c>
      <c r="AN153" s="4"/>
      <c r="AO153" s="4">
        <f t="shared" ref="AO153:AO210" si="31">COUNTIF(AQ153:AZ153,"V")</f>
        <v>0</v>
      </c>
      <c r="AP153" s="4">
        <f t="shared" ref="AP153:AP210" si="32">AD153-AG153-AI153-AM153</f>
        <v>0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spans="1:65" s="35" customFormat="1">
      <c r="A154" s="23" t="s">
        <v>1389</v>
      </c>
      <c r="B154" s="24" t="s">
        <v>1390</v>
      </c>
      <c r="C154" s="64" t="s">
        <v>412</v>
      </c>
      <c r="D154" s="26" t="s">
        <v>413</v>
      </c>
      <c r="E154" s="26"/>
      <c r="F154" s="27" t="s">
        <v>408</v>
      </c>
      <c r="G154" s="27" t="s">
        <v>408</v>
      </c>
      <c r="H154" s="43" t="s">
        <v>414</v>
      </c>
      <c r="I154" s="43">
        <v>43516</v>
      </c>
      <c r="J154" s="29" t="s">
        <v>6</v>
      </c>
      <c r="K154" s="38" t="s">
        <v>24</v>
      </c>
      <c r="L154" s="30">
        <f t="shared" si="27"/>
        <v>320</v>
      </c>
      <c r="M154" s="4">
        <v>70</v>
      </c>
      <c r="N154" s="4">
        <v>250</v>
      </c>
      <c r="O154" s="32">
        <v>0</v>
      </c>
      <c r="P154" s="4" t="s">
        <v>10</v>
      </c>
      <c r="Q154" s="4" t="s">
        <v>10</v>
      </c>
      <c r="R154" s="4" t="s">
        <v>8</v>
      </c>
      <c r="S154" s="4" t="s">
        <v>10</v>
      </c>
      <c r="T154" s="4" t="s">
        <v>8</v>
      </c>
      <c r="U154" s="4" t="s">
        <v>8</v>
      </c>
      <c r="V154" s="4" t="s">
        <v>8</v>
      </c>
      <c r="W154" s="27"/>
      <c r="X154" s="33" t="s">
        <v>1336</v>
      </c>
      <c r="Y154" s="4"/>
      <c r="Z154" s="4">
        <f t="shared" si="23"/>
        <v>0</v>
      </c>
      <c r="AA154" s="34"/>
      <c r="AB154" s="34"/>
      <c r="AC154" s="4"/>
      <c r="AD154" s="4">
        <f t="shared" si="28"/>
        <v>0</v>
      </c>
      <c r="AF154" s="4"/>
      <c r="AG154" s="4">
        <f t="shared" si="24"/>
        <v>0</v>
      </c>
      <c r="AH154" s="4"/>
      <c r="AI154" s="4">
        <f t="shared" si="25"/>
        <v>0</v>
      </c>
      <c r="AJ154" s="4"/>
      <c r="AK154" s="4"/>
      <c r="AL154" s="124">
        <f t="shared" si="29"/>
        <v>0</v>
      </c>
      <c r="AM154" s="4">
        <f t="shared" si="30"/>
        <v>0</v>
      </c>
      <c r="AN154" s="4"/>
      <c r="AO154" s="4">
        <f t="shared" si="31"/>
        <v>0</v>
      </c>
      <c r="AP154" s="4">
        <f t="shared" si="32"/>
        <v>0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spans="1:65" s="35" customFormat="1">
      <c r="A155" s="23" t="s">
        <v>1389</v>
      </c>
      <c r="B155" s="24" t="s">
        <v>1390</v>
      </c>
      <c r="C155" s="64" t="s">
        <v>415</v>
      </c>
      <c r="D155" s="26" t="s">
        <v>416</v>
      </c>
      <c r="E155" s="26"/>
      <c r="F155" s="27" t="s">
        <v>408</v>
      </c>
      <c r="G155" s="27" t="s">
        <v>408</v>
      </c>
      <c r="H155" s="43" t="s">
        <v>241</v>
      </c>
      <c r="I155" s="43">
        <v>43656</v>
      </c>
      <c r="J155" s="29" t="s">
        <v>6</v>
      </c>
      <c r="K155" s="38" t="s">
        <v>7</v>
      </c>
      <c r="L155" s="30">
        <f t="shared" si="27"/>
        <v>810</v>
      </c>
      <c r="M155" s="4">
        <v>175</v>
      </c>
      <c r="N155" s="4">
        <v>635</v>
      </c>
      <c r="O155" s="32">
        <v>0</v>
      </c>
      <c r="P155" s="4" t="s">
        <v>10</v>
      </c>
      <c r="Q155" s="4" t="s">
        <v>10</v>
      </c>
      <c r="R155" s="4" t="s">
        <v>8</v>
      </c>
      <c r="S155" s="4" t="s">
        <v>10</v>
      </c>
      <c r="T155" s="4" t="s">
        <v>8</v>
      </c>
      <c r="U155" s="4" t="s">
        <v>10</v>
      </c>
      <c r="V155" s="4" t="s">
        <v>10</v>
      </c>
      <c r="W155" s="27"/>
      <c r="X155" s="33" t="s">
        <v>1336</v>
      </c>
      <c r="Y155" s="4"/>
      <c r="Z155" s="4">
        <f t="shared" si="23"/>
        <v>0</v>
      </c>
      <c r="AA155" s="34"/>
      <c r="AB155" s="34"/>
      <c r="AC155" s="4"/>
      <c r="AD155" s="4">
        <f t="shared" si="28"/>
        <v>0</v>
      </c>
      <c r="AF155" s="4"/>
      <c r="AG155" s="4">
        <f t="shared" si="24"/>
        <v>0</v>
      </c>
      <c r="AH155" s="4"/>
      <c r="AI155" s="4">
        <f t="shared" si="25"/>
        <v>0</v>
      </c>
      <c r="AJ155" s="4"/>
      <c r="AK155" s="4"/>
      <c r="AL155" s="124">
        <f t="shared" si="29"/>
        <v>0</v>
      </c>
      <c r="AM155" s="4">
        <f t="shared" si="30"/>
        <v>0</v>
      </c>
      <c r="AN155" s="4"/>
      <c r="AO155" s="4">
        <f t="shared" si="31"/>
        <v>0</v>
      </c>
      <c r="AP155" s="4">
        <f t="shared" si="32"/>
        <v>0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spans="1:65" s="35" customFormat="1">
      <c r="A156" s="23" t="s">
        <v>1389</v>
      </c>
      <c r="B156" s="24" t="s">
        <v>1390</v>
      </c>
      <c r="C156" s="64" t="s">
        <v>417</v>
      </c>
      <c r="D156" s="26" t="s">
        <v>418</v>
      </c>
      <c r="E156" s="26"/>
      <c r="F156" s="27" t="s">
        <v>408</v>
      </c>
      <c r="G156" s="27" t="s">
        <v>408</v>
      </c>
      <c r="H156" s="43" t="s">
        <v>19</v>
      </c>
      <c r="I156" s="43">
        <v>43090</v>
      </c>
      <c r="J156" s="29" t="s">
        <v>6</v>
      </c>
      <c r="K156" s="38" t="s">
        <v>7</v>
      </c>
      <c r="L156" s="30">
        <f t="shared" si="27"/>
        <v>430</v>
      </c>
      <c r="M156" s="4">
        <v>106</v>
      </c>
      <c r="N156" s="51">
        <v>324</v>
      </c>
      <c r="O156" s="32">
        <v>0</v>
      </c>
      <c r="P156" s="4" t="s">
        <v>10</v>
      </c>
      <c r="Q156" s="4" t="s">
        <v>10</v>
      </c>
      <c r="R156" s="4" t="s">
        <v>8</v>
      </c>
      <c r="S156" s="4" t="s">
        <v>10</v>
      </c>
      <c r="T156" s="4" t="s">
        <v>8</v>
      </c>
      <c r="U156" s="4" t="s">
        <v>10</v>
      </c>
      <c r="V156" s="4" t="s">
        <v>10</v>
      </c>
      <c r="W156" s="27"/>
      <c r="X156" s="33" t="s">
        <v>422</v>
      </c>
      <c r="Y156" s="4"/>
      <c r="Z156" s="4">
        <f t="shared" si="23"/>
        <v>0</v>
      </c>
      <c r="AA156" s="34"/>
      <c r="AB156" s="34"/>
      <c r="AC156" s="4"/>
      <c r="AD156" s="4">
        <f t="shared" si="28"/>
        <v>0</v>
      </c>
      <c r="AF156" s="4"/>
      <c r="AG156" s="4">
        <f t="shared" si="24"/>
        <v>0</v>
      </c>
      <c r="AH156" s="4"/>
      <c r="AI156" s="4">
        <f t="shared" si="25"/>
        <v>0</v>
      </c>
      <c r="AJ156" s="4"/>
      <c r="AK156" s="4"/>
      <c r="AL156" s="124">
        <f t="shared" si="29"/>
        <v>0</v>
      </c>
      <c r="AM156" s="4">
        <f t="shared" si="30"/>
        <v>0</v>
      </c>
      <c r="AN156" s="4"/>
      <c r="AO156" s="4">
        <f t="shared" si="31"/>
        <v>0</v>
      </c>
      <c r="AP156" s="4">
        <f t="shared" si="32"/>
        <v>0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spans="1:65" s="35" customFormat="1">
      <c r="A157" s="23" t="s">
        <v>1389</v>
      </c>
      <c r="B157" s="24" t="s">
        <v>1390</v>
      </c>
      <c r="C157" s="64" t="s">
        <v>419</v>
      </c>
      <c r="D157" s="45" t="s">
        <v>420</v>
      </c>
      <c r="E157" s="45"/>
      <c r="F157" s="27" t="s">
        <v>408</v>
      </c>
      <c r="G157" s="27" t="s">
        <v>408</v>
      </c>
      <c r="H157" s="42" t="s">
        <v>421</v>
      </c>
      <c r="I157" s="42">
        <v>43777</v>
      </c>
      <c r="J157" s="29" t="s">
        <v>6</v>
      </c>
      <c r="K157" s="38" t="s">
        <v>7</v>
      </c>
      <c r="L157" s="30">
        <f t="shared" si="27"/>
        <v>2020</v>
      </c>
      <c r="M157" s="4">
        <v>530</v>
      </c>
      <c r="N157" s="51">
        <v>1490</v>
      </c>
      <c r="O157" s="32">
        <v>0</v>
      </c>
      <c r="P157" s="4" t="s">
        <v>10</v>
      </c>
      <c r="Q157" s="4" t="s">
        <v>10</v>
      </c>
      <c r="R157" s="4" t="s">
        <v>10</v>
      </c>
      <c r="S157" s="4" t="s">
        <v>10</v>
      </c>
      <c r="T157" s="4" t="s">
        <v>8</v>
      </c>
      <c r="U157" s="4" t="s">
        <v>10</v>
      </c>
      <c r="V157" s="4" t="s">
        <v>10</v>
      </c>
      <c r="W157" s="27"/>
      <c r="X157" s="33" t="s">
        <v>422</v>
      </c>
      <c r="Y157" s="4"/>
      <c r="Z157" s="4">
        <f t="shared" si="23"/>
        <v>0</v>
      </c>
      <c r="AA157" s="34"/>
      <c r="AB157" s="34"/>
      <c r="AC157" s="4"/>
      <c r="AD157" s="4">
        <f t="shared" si="28"/>
        <v>0</v>
      </c>
      <c r="AF157" s="4"/>
      <c r="AG157" s="4">
        <f t="shared" si="24"/>
        <v>0</v>
      </c>
      <c r="AH157" s="4"/>
      <c r="AI157" s="4">
        <f t="shared" si="25"/>
        <v>0</v>
      </c>
      <c r="AJ157" s="4"/>
      <c r="AK157" s="4"/>
      <c r="AL157" s="124">
        <f t="shared" si="29"/>
        <v>0</v>
      </c>
      <c r="AM157" s="4">
        <f t="shared" si="30"/>
        <v>0</v>
      </c>
      <c r="AN157" s="4"/>
      <c r="AO157" s="4">
        <f t="shared" si="31"/>
        <v>0</v>
      </c>
      <c r="AP157" s="4">
        <f t="shared" si="32"/>
        <v>0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spans="1:65" s="35" customFormat="1">
      <c r="A158" s="23" t="s">
        <v>1389</v>
      </c>
      <c r="B158" s="24" t="s">
        <v>1390</v>
      </c>
      <c r="C158" s="65" t="s">
        <v>423</v>
      </c>
      <c r="D158" s="26" t="s">
        <v>424</v>
      </c>
      <c r="E158" s="26"/>
      <c r="F158" s="27" t="s">
        <v>408</v>
      </c>
      <c r="G158" s="27" t="s">
        <v>408</v>
      </c>
      <c r="H158" s="43" t="s">
        <v>56</v>
      </c>
      <c r="I158" s="43">
        <v>43683</v>
      </c>
      <c r="J158" s="47" t="s">
        <v>6</v>
      </c>
      <c r="K158" s="66"/>
      <c r="L158" s="30">
        <f t="shared" si="27"/>
        <v>140</v>
      </c>
      <c r="M158" s="4">
        <v>70</v>
      </c>
      <c r="N158" s="4">
        <v>70</v>
      </c>
      <c r="O158" s="32">
        <v>0</v>
      </c>
      <c r="P158" s="4" t="s">
        <v>10</v>
      </c>
      <c r="Q158" s="4" t="s">
        <v>10</v>
      </c>
      <c r="R158" s="4" t="s">
        <v>10</v>
      </c>
      <c r="S158" s="4" t="s">
        <v>10</v>
      </c>
      <c r="T158" s="4" t="s">
        <v>8</v>
      </c>
      <c r="U158" s="4" t="s">
        <v>10</v>
      </c>
      <c r="V158" s="4" t="s">
        <v>10</v>
      </c>
      <c r="W158" s="27"/>
      <c r="X158" s="33" t="s">
        <v>422</v>
      </c>
      <c r="Y158" s="4"/>
      <c r="Z158" s="4">
        <f t="shared" si="23"/>
        <v>0</v>
      </c>
      <c r="AA158" s="34"/>
      <c r="AB158" s="34"/>
      <c r="AC158" s="4"/>
      <c r="AD158" s="4">
        <f t="shared" si="28"/>
        <v>0</v>
      </c>
      <c r="AF158" s="4"/>
      <c r="AG158" s="4">
        <f t="shared" si="24"/>
        <v>0</v>
      </c>
      <c r="AH158" s="4"/>
      <c r="AI158" s="4">
        <f t="shared" si="25"/>
        <v>0</v>
      </c>
      <c r="AJ158" s="4"/>
      <c r="AK158" s="4"/>
      <c r="AL158" s="124">
        <f t="shared" si="29"/>
        <v>0</v>
      </c>
      <c r="AM158" s="4">
        <f t="shared" si="30"/>
        <v>0</v>
      </c>
      <c r="AN158" s="4"/>
      <c r="AO158" s="4">
        <f t="shared" si="31"/>
        <v>0</v>
      </c>
      <c r="AP158" s="4">
        <f t="shared" si="32"/>
        <v>0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1:65" s="35" customFormat="1">
      <c r="A159" s="23" t="s">
        <v>1389</v>
      </c>
      <c r="B159" s="24" t="s">
        <v>1390</v>
      </c>
      <c r="C159" s="65" t="s">
        <v>426</v>
      </c>
      <c r="D159" s="26" t="s">
        <v>427</v>
      </c>
      <c r="E159" s="45"/>
      <c r="F159" s="27" t="s">
        <v>408</v>
      </c>
      <c r="G159" s="27" t="s">
        <v>408</v>
      </c>
      <c r="H159" s="42" t="s">
        <v>425</v>
      </c>
      <c r="I159" s="42">
        <v>43698</v>
      </c>
      <c r="J159" s="47" t="s">
        <v>6</v>
      </c>
      <c r="K159" s="66"/>
      <c r="L159" s="30">
        <f t="shared" si="27"/>
        <v>760</v>
      </c>
      <c r="M159" s="4">
        <v>380</v>
      </c>
      <c r="N159" s="4">
        <v>380</v>
      </c>
      <c r="O159" s="32">
        <v>0</v>
      </c>
      <c r="P159" s="40"/>
      <c r="Q159" s="40"/>
      <c r="R159" s="40"/>
      <c r="S159" s="40"/>
      <c r="T159" s="40"/>
      <c r="U159" s="4" t="s">
        <v>10</v>
      </c>
      <c r="V159" s="4" t="s">
        <v>10</v>
      </c>
      <c r="W159" s="27"/>
      <c r="X159" s="33"/>
      <c r="Y159" s="4"/>
      <c r="Z159" s="4">
        <f t="shared" si="23"/>
        <v>0</v>
      </c>
      <c r="AA159" s="34"/>
      <c r="AB159" s="34"/>
      <c r="AC159" s="4"/>
      <c r="AD159" s="4">
        <f t="shared" si="28"/>
        <v>0</v>
      </c>
      <c r="AF159" s="4"/>
      <c r="AG159" s="4">
        <f t="shared" si="24"/>
        <v>0</v>
      </c>
      <c r="AH159" s="4"/>
      <c r="AI159" s="4">
        <f t="shared" si="25"/>
        <v>0</v>
      </c>
      <c r="AJ159" s="4"/>
      <c r="AK159" s="4"/>
      <c r="AL159" s="124">
        <f t="shared" si="29"/>
        <v>0</v>
      </c>
      <c r="AM159" s="4">
        <f t="shared" si="30"/>
        <v>0</v>
      </c>
      <c r="AN159" s="4"/>
      <c r="AO159" s="4">
        <f t="shared" si="31"/>
        <v>0</v>
      </c>
      <c r="AP159" s="4">
        <f t="shared" si="32"/>
        <v>0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spans="1:65" s="35" customFormat="1">
      <c r="A160" s="23" t="s">
        <v>1389</v>
      </c>
      <c r="B160" s="24" t="s">
        <v>1390</v>
      </c>
      <c r="C160" s="64" t="s">
        <v>428</v>
      </c>
      <c r="D160" s="26" t="s">
        <v>429</v>
      </c>
      <c r="E160" s="45"/>
      <c r="F160" s="27" t="s">
        <v>408</v>
      </c>
      <c r="G160" s="27" t="s">
        <v>408</v>
      </c>
      <c r="H160" s="42" t="s">
        <v>425</v>
      </c>
      <c r="I160" s="42">
        <v>43760</v>
      </c>
      <c r="J160" s="29" t="s">
        <v>6</v>
      </c>
      <c r="K160" s="38" t="s">
        <v>7</v>
      </c>
      <c r="L160" s="30">
        <f t="shared" si="27"/>
        <v>420</v>
      </c>
      <c r="M160" s="4">
        <v>220</v>
      </c>
      <c r="N160" s="4">
        <v>200</v>
      </c>
      <c r="O160" s="32">
        <v>0</v>
      </c>
      <c r="P160" s="4" t="s">
        <v>10</v>
      </c>
      <c r="Q160" s="4" t="s">
        <v>10</v>
      </c>
      <c r="R160" s="4" t="s">
        <v>10</v>
      </c>
      <c r="S160" s="4" t="s">
        <v>10</v>
      </c>
      <c r="T160" s="4" t="s">
        <v>1337</v>
      </c>
      <c r="U160" s="4" t="s">
        <v>1338</v>
      </c>
      <c r="V160" s="4" t="s">
        <v>10</v>
      </c>
      <c r="W160" s="27"/>
      <c r="X160" s="33" t="s">
        <v>1339</v>
      </c>
      <c r="Y160" s="4"/>
      <c r="Z160" s="4">
        <f t="shared" si="23"/>
        <v>0</v>
      </c>
      <c r="AA160" s="34"/>
      <c r="AB160" s="34"/>
      <c r="AC160" s="4"/>
      <c r="AD160" s="4">
        <f t="shared" si="28"/>
        <v>0</v>
      </c>
      <c r="AF160" s="4"/>
      <c r="AG160" s="4">
        <f t="shared" si="24"/>
        <v>0</v>
      </c>
      <c r="AH160" s="4"/>
      <c r="AI160" s="4">
        <f t="shared" si="25"/>
        <v>0</v>
      </c>
      <c r="AJ160" s="4"/>
      <c r="AK160" s="4"/>
      <c r="AL160" s="124">
        <f t="shared" si="29"/>
        <v>0</v>
      </c>
      <c r="AM160" s="4">
        <f t="shared" si="30"/>
        <v>0</v>
      </c>
      <c r="AN160" s="4"/>
      <c r="AO160" s="4">
        <f t="shared" si="31"/>
        <v>0</v>
      </c>
      <c r="AP160" s="4">
        <f t="shared" si="32"/>
        <v>0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spans="1:65" s="35" customFormat="1">
      <c r="A161" s="23" t="s">
        <v>1389</v>
      </c>
      <c r="B161" s="24" t="s">
        <v>1390</v>
      </c>
      <c r="C161" s="64" t="s">
        <v>430</v>
      </c>
      <c r="D161" s="26" t="s">
        <v>431</v>
      </c>
      <c r="E161" s="26"/>
      <c r="F161" s="27" t="s">
        <v>408</v>
      </c>
      <c r="G161" s="27" t="s">
        <v>408</v>
      </c>
      <c r="H161" s="43" t="s">
        <v>48</v>
      </c>
      <c r="I161" s="43">
        <v>43516</v>
      </c>
      <c r="J161" s="29" t="s">
        <v>6</v>
      </c>
      <c r="K161" s="38" t="s">
        <v>24</v>
      </c>
      <c r="L161" s="30">
        <f t="shared" si="27"/>
        <v>130</v>
      </c>
      <c r="M161" s="4">
        <v>50</v>
      </c>
      <c r="N161" s="4">
        <v>80</v>
      </c>
      <c r="O161" s="32">
        <v>0</v>
      </c>
      <c r="P161" s="4" t="s">
        <v>10</v>
      </c>
      <c r="Q161" s="4" t="s">
        <v>10</v>
      </c>
      <c r="R161" s="4" t="s">
        <v>10</v>
      </c>
      <c r="S161" s="4" t="s">
        <v>10</v>
      </c>
      <c r="T161" s="4" t="s">
        <v>8</v>
      </c>
      <c r="U161" s="4" t="s">
        <v>8</v>
      </c>
      <c r="V161" s="4" t="s">
        <v>8</v>
      </c>
      <c r="W161" s="27"/>
      <c r="X161" s="33" t="s">
        <v>1336</v>
      </c>
      <c r="Y161" s="4"/>
      <c r="Z161" s="4">
        <f t="shared" si="23"/>
        <v>0</v>
      </c>
      <c r="AA161" s="34"/>
      <c r="AB161" s="34"/>
      <c r="AC161" s="4"/>
      <c r="AD161" s="4">
        <f t="shared" si="28"/>
        <v>0</v>
      </c>
      <c r="AF161" s="4"/>
      <c r="AG161" s="4">
        <f t="shared" si="24"/>
        <v>0</v>
      </c>
      <c r="AH161" s="4"/>
      <c r="AI161" s="4">
        <f t="shared" si="25"/>
        <v>0</v>
      </c>
      <c r="AJ161" s="4"/>
      <c r="AK161" s="4"/>
      <c r="AL161" s="124">
        <f t="shared" si="29"/>
        <v>0</v>
      </c>
      <c r="AM161" s="4">
        <f t="shared" si="30"/>
        <v>0</v>
      </c>
      <c r="AN161" s="4"/>
      <c r="AO161" s="4">
        <f t="shared" si="31"/>
        <v>0</v>
      </c>
      <c r="AP161" s="4">
        <f t="shared" si="32"/>
        <v>0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spans="1:65" s="35" customFormat="1">
      <c r="A162" s="23" t="s">
        <v>1389</v>
      </c>
      <c r="B162" s="24" t="s">
        <v>1390</v>
      </c>
      <c r="C162" s="64" t="s">
        <v>432</v>
      </c>
      <c r="D162" s="26" t="s">
        <v>433</v>
      </c>
      <c r="E162" s="26"/>
      <c r="F162" s="27" t="s">
        <v>408</v>
      </c>
      <c r="G162" s="27" t="s">
        <v>408</v>
      </c>
      <c r="H162" s="43" t="s">
        <v>23</v>
      </c>
      <c r="I162" s="43">
        <v>43516</v>
      </c>
      <c r="J162" s="29" t="s">
        <v>6</v>
      </c>
      <c r="K162" s="38" t="s">
        <v>7</v>
      </c>
      <c r="L162" s="30">
        <f t="shared" si="27"/>
        <v>50</v>
      </c>
      <c r="M162" s="4">
        <v>25</v>
      </c>
      <c r="N162" s="4">
        <v>25</v>
      </c>
      <c r="O162" s="32">
        <v>0</v>
      </c>
      <c r="P162" s="4" t="s">
        <v>10</v>
      </c>
      <c r="Q162" s="4" t="s">
        <v>1340</v>
      </c>
      <c r="R162" s="4" t="s">
        <v>1338</v>
      </c>
      <c r="S162" s="4" t="s">
        <v>10</v>
      </c>
      <c r="T162" s="4" t="s">
        <v>9</v>
      </c>
      <c r="U162" s="4" t="s">
        <v>10</v>
      </c>
      <c r="V162" s="4" t="s">
        <v>10</v>
      </c>
      <c r="W162" s="27"/>
      <c r="X162" s="33" t="s">
        <v>1336</v>
      </c>
      <c r="Y162" s="4"/>
      <c r="Z162" s="4">
        <f t="shared" si="23"/>
        <v>0</v>
      </c>
      <c r="AA162" s="34"/>
      <c r="AB162" s="34"/>
      <c r="AC162" s="4"/>
      <c r="AD162" s="4">
        <f t="shared" si="28"/>
        <v>0</v>
      </c>
      <c r="AF162" s="4"/>
      <c r="AG162" s="4">
        <f t="shared" si="24"/>
        <v>0</v>
      </c>
      <c r="AH162" s="4"/>
      <c r="AI162" s="4">
        <f t="shared" si="25"/>
        <v>0</v>
      </c>
      <c r="AJ162" s="4"/>
      <c r="AK162" s="4"/>
      <c r="AL162" s="124">
        <f t="shared" si="29"/>
        <v>0</v>
      </c>
      <c r="AM162" s="4">
        <f t="shared" si="30"/>
        <v>0</v>
      </c>
      <c r="AN162" s="4"/>
      <c r="AO162" s="4">
        <f t="shared" si="31"/>
        <v>0</v>
      </c>
      <c r="AP162" s="4">
        <f t="shared" si="32"/>
        <v>0</v>
      </c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spans="1:65" s="35" customFormat="1">
      <c r="A163" s="23" t="s">
        <v>1389</v>
      </c>
      <c r="B163" s="24" t="s">
        <v>1390</v>
      </c>
      <c r="C163" s="43" t="s">
        <v>435</v>
      </c>
      <c r="D163" s="45" t="s">
        <v>436</v>
      </c>
      <c r="E163" s="26"/>
      <c r="F163" s="27" t="s">
        <v>408</v>
      </c>
      <c r="G163" s="27" t="s">
        <v>408</v>
      </c>
      <c r="H163" s="43" t="s">
        <v>434</v>
      </c>
      <c r="I163" s="43">
        <v>43271</v>
      </c>
      <c r="J163" s="29" t="s">
        <v>6</v>
      </c>
      <c r="K163" s="38" t="s">
        <v>7</v>
      </c>
      <c r="L163" s="30">
        <f t="shared" si="27"/>
        <v>1980</v>
      </c>
      <c r="M163" s="67">
        <v>510</v>
      </c>
      <c r="N163" s="54">
        <v>1470</v>
      </c>
      <c r="O163" s="32">
        <v>0</v>
      </c>
      <c r="P163" s="4" t="s">
        <v>10</v>
      </c>
      <c r="Q163" s="4" t="s">
        <v>10</v>
      </c>
      <c r="R163" s="4" t="s">
        <v>10</v>
      </c>
      <c r="S163" s="4" t="s">
        <v>10</v>
      </c>
      <c r="T163" s="4" t="s">
        <v>8</v>
      </c>
      <c r="U163" s="4" t="s">
        <v>10</v>
      </c>
      <c r="V163" s="4" t="s">
        <v>1340</v>
      </c>
      <c r="W163" s="27"/>
      <c r="X163" s="33" t="s">
        <v>1341</v>
      </c>
      <c r="Y163" s="4"/>
      <c r="Z163" s="4">
        <f t="shared" si="23"/>
        <v>0</v>
      </c>
      <c r="AA163" s="34"/>
      <c r="AB163" s="34"/>
      <c r="AC163" s="4"/>
      <c r="AD163" s="4">
        <f t="shared" si="28"/>
        <v>0</v>
      </c>
      <c r="AF163" s="4"/>
      <c r="AG163" s="4">
        <f t="shared" si="24"/>
        <v>0</v>
      </c>
      <c r="AH163" s="4"/>
      <c r="AI163" s="4">
        <f t="shared" si="25"/>
        <v>0</v>
      </c>
      <c r="AJ163" s="4"/>
      <c r="AK163" s="4"/>
      <c r="AL163" s="124">
        <f t="shared" si="29"/>
        <v>0</v>
      </c>
      <c r="AM163" s="4">
        <f t="shared" si="30"/>
        <v>0</v>
      </c>
      <c r="AN163" s="4"/>
      <c r="AO163" s="4">
        <f t="shared" si="31"/>
        <v>0</v>
      </c>
      <c r="AP163" s="4">
        <f t="shared" si="32"/>
        <v>0</v>
      </c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spans="1:65" s="35" customFormat="1" ht="26">
      <c r="A164" s="23" t="s">
        <v>1389</v>
      </c>
      <c r="B164" s="24" t="s">
        <v>1390</v>
      </c>
      <c r="C164" s="43" t="s">
        <v>435</v>
      </c>
      <c r="D164" s="43" t="s">
        <v>438</v>
      </c>
      <c r="E164" s="45"/>
      <c r="F164" s="27" t="s">
        <v>408</v>
      </c>
      <c r="G164" s="27" t="s">
        <v>408</v>
      </c>
      <c r="H164" s="42" t="s">
        <v>437</v>
      </c>
      <c r="I164" s="42">
        <v>43777</v>
      </c>
      <c r="J164" s="29" t="s">
        <v>6</v>
      </c>
      <c r="K164" s="38" t="s">
        <v>7</v>
      </c>
      <c r="L164" s="30">
        <f t="shared" si="27"/>
        <v>1760</v>
      </c>
      <c r="M164" s="67">
        <v>400</v>
      </c>
      <c r="N164" s="54">
        <v>1360</v>
      </c>
      <c r="O164" s="32">
        <v>0</v>
      </c>
      <c r="P164" s="4" t="s">
        <v>10</v>
      </c>
      <c r="Q164" s="4" t="s">
        <v>20</v>
      </c>
      <c r="R164" s="4" t="s">
        <v>10</v>
      </c>
      <c r="S164" s="4" t="s">
        <v>10</v>
      </c>
      <c r="T164" s="40" t="s">
        <v>8</v>
      </c>
      <c r="U164" s="4" t="s">
        <v>10</v>
      </c>
      <c r="V164" s="4" t="s">
        <v>10</v>
      </c>
      <c r="W164" s="27"/>
      <c r="X164" s="33" t="s">
        <v>1342</v>
      </c>
      <c r="Y164" s="4"/>
      <c r="Z164" s="4">
        <f t="shared" si="23"/>
        <v>0</v>
      </c>
      <c r="AA164" s="34"/>
      <c r="AB164" s="34"/>
      <c r="AC164" s="4"/>
      <c r="AD164" s="4">
        <f t="shared" si="28"/>
        <v>0</v>
      </c>
      <c r="AF164" s="4"/>
      <c r="AG164" s="4">
        <f t="shared" si="24"/>
        <v>0</v>
      </c>
      <c r="AH164" s="4"/>
      <c r="AI164" s="4">
        <f t="shared" si="25"/>
        <v>0</v>
      </c>
      <c r="AJ164" s="4"/>
      <c r="AK164" s="4"/>
      <c r="AL164" s="124">
        <f t="shared" si="29"/>
        <v>0</v>
      </c>
      <c r="AM164" s="4">
        <f t="shared" si="30"/>
        <v>0</v>
      </c>
      <c r="AN164" s="4"/>
      <c r="AO164" s="4">
        <f t="shared" si="31"/>
        <v>0</v>
      </c>
      <c r="AP164" s="4">
        <f t="shared" si="32"/>
        <v>0</v>
      </c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spans="1:65" s="35" customFormat="1">
      <c r="A165" s="23" t="s">
        <v>1389</v>
      </c>
      <c r="B165" s="24" t="s">
        <v>1390</v>
      </c>
      <c r="C165" s="64" t="s">
        <v>439</v>
      </c>
      <c r="D165" s="26" t="s">
        <v>440</v>
      </c>
      <c r="E165" s="43"/>
      <c r="F165" s="27" t="s">
        <v>408</v>
      </c>
      <c r="G165" s="27" t="s">
        <v>408</v>
      </c>
      <c r="H165" s="33" t="s">
        <v>108</v>
      </c>
      <c r="I165" s="43">
        <v>43683</v>
      </c>
      <c r="J165" s="29" t="s">
        <v>6</v>
      </c>
      <c r="K165" s="38" t="s">
        <v>7</v>
      </c>
      <c r="L165" s="30">
        <f t="shared" si="27"/>
        <v>960</v>
      </c>
      <c r="M165" s="4">
        <v>190</v>
      </c>
      <c r="N165" s="51">
        <v>770</v>
      </c>
      <c r="O165" s="32">
        <v>0</v>
      </c>
      <c r="P165" s="4" t="s">
        <v>10</v>
      </c>
      <c r="Q165" s="4" t="s">
        <v>10</v>
      </c>
      <c r="R165" s="4" t="s">
        <v>10</v>
      </c>
      <c r="S165" s="4" t="s">
        <v>10</v>
      </c>
      <c r="T165" s="4" t="s">
        <v>10</v>
      </c>
      <c r="U165" s="4" t="s">
        <v>10</v>
      </c>
      <c r="V165" s="4" t="s">
        <v>1340</v>
      </c>
      <c r="W165" s="27"/>
      <c r="X165" s="33" t="s">
        <v>1343</v>
      </c>
      <c r="Y165" s="4"/>
      <c r="Z165" s="4">
        <f t="shared" si="23"/>
        <v>0</v>
      </c>
      <c r="AA165" s="34"/>
      <c r="AB165" s="34"/>
      <c r="AC165" s="4"/>
      <c r="AD165" s="4">
        <f t="shared" si="28"/>
        <v>0</v>
      </c>
      <c r="AF165" s="4"/>
      <c r="AG165" s="4">
        <f t="shared" si="24"/>
        <v>0</v>
      </c>
      <c r="AH165" s="4"/>
      <c r="AI165" s="4">
        <f t="shared" si="25"/>
        <v>0</v>
      </c>
      <c r="AJ165" s="4"/>
      <c r="AK165" s="4"/>
      <c r="AL165" s="124">
        <f t="shared" si="29"/>
        <v>0</v>
      </c>
      <c r="AM165" s="4">
        <f t="shared" si="30"/>
        <v>0</v>
      </c>
      <c r="AN165" s="4"/>
      <c r="AO165" s="4">
        <f t="shared" si="31"/>
        <v>0</v>
      </c>
      <c r="AP165" s="4">
        <f t="shared" si="32"/>
        <v>0</v>
      </c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spans="1:65" s="35" customFormat="1">
      <c r="A166" s="23" t="s">
        <v>1389</v>
      </c>
      <c r="B166" s="24" t="s">
        <v>1390</v>
      </c>
      <c r="C166" s="64" t="s">
        <v>442</v>
      </c>
      <c r="D166" s="26" t="s">
        <v>443</v>
      </c>
      <c r="E166" s="26"/>
      <c r="F166" s="27" t="s">
        <v>408</v>
      </c>
      <c r="G166" s="27" t="s">
        <v>408</v>
      </c>
      <c r="H166" s="42" t="s">
        <v>441</v>
      </c>
      <c r="I166" s="42">
        <v>43760</v>
      </c>
      <c r="J166" s="29" t="s">
        <v>6</v>
      </c>
      <c r="K166" s="38" t="s">
        <v>7</v>
      </c>
      <c r="L166" s="30">
        <f t="shared" si="27"/>
        <v>395</v>
      </c>
      <c r="M166" s="4">
        <v>395</v>
      </c>
      <c r="N166" s="51">
        <v>0</v>
      </c>
      <c r="O166" s="60">
        <v>250</v>
      </c>
      <c r="P166" s="4" t="s">
        <v>10</v>
      </c>
      <c r="Q166" s="4" t="s">
        <v>10</v>
      </c>
      <c r="R166" s="4" t="s">
        <v>10</v>
      </c>
      <c r="S166" s="4" t="s">
        <v>10</v>
      </c>
      <c r="T166" s="4" t="s">
        <v>10</v>
      </c>
      <c r="U166" s="4" t="s">
        <v>10</v>
      </c>
      <c r="V166" s="4" t="s">
        <v>1340</v>
      </c>
      <c r="W166" s="27"/>
      <c r="X166" s="33" t="s">
        <v>1343</v>
      </c>
      <c r="Y166" s="4"/>
      <c r="Z166" s="4">
        <f t="shared" si="23"/>
        <v>0</v>
      </c>
      <c r="AA166" s="34"/>
      <c r="AB166" s="34"/>
      <c r="AC166" s="4"/>
      <c r="AD166" s="4">
        <f t="shared" si="28"/>
        <v>0</v>
      </c>
      <c r="AF166" s="4"/>
      <c r="AG166" s="4">
        <f t="shared" si="24"/>
        <v>0</v>
      </c>
      <c r="AH166" s="4"/>
      <c r="AI166" s="4">
        <f t="shared" si="25"/>
        <v>0</v>
      </c>
      <c r="AJ166" s="4"/>
      <c r="AK166" s="4"/>
      <c r="AL166" s="124">
        <f t="shared" si="29"/>
        <v>0</v>
      </c>
      <c r="AM166" s="4">
        <f t="shared" si="30"/>
        <v>0</v>
      </c>
      <c r="AN166" s="4"/>
      <c r="AO166" s="4">
        <f t="shared" si="31"/>
        <v>0</v>
      </c>
      <c r="AP166" s="4">
        <f t="shared" si="32"/>
        <v>0</v>
      </c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spans="1:65" s="35" customFormat="1">
      <c r="A167" s="23" t="s">
        <v>1389</v>
      </c>
      <c r="B167" s="24" t="s">
        <v>1390</v>
      </c>
      <c r="C167" s="64" t="s">
        <v>444</v>
      </c>
      <c r="D167" s="26" t="s">
        <v>445</v>
      </c>
      <c r="E167" s="26"/>
      <c r="F167" s="27" t="s">
        <v>408</v>
      </c>
      <c r="G167" s="27" t="s">
        <v>408</v>
      </c>
      <c r="H167" s="43" t="s">
        <v>48</v>
      </c>
      <c r="I167" s="43">
        <v>43516</v>
      </c>
      <c r="J167" s="29" t="s">
        <v>6</v>
      </c>
      <c r="K167" s="38" t="s">
        <v>7</v>
      </c>
      <c r="L167" s="30">
        <f t="shared" si="27"/>
        <v>185</v>
      </c>
      <c r="M167" s="4">
        <v>185</v>
      </c>
      <c r="N167" s="51">
        <v>0</v>
      </c>
      <c r="O167" s="32">
        <v>0</v>
      </c>
      <c r="P167" s="4" t="s">
        <v>10</v>
      </c>
      <c r="Q167" s="4" t="s">
        <v>20</v>
      </c>
      <c r="R167" s="4" t="s">
        <v>8</v>
      </c>
      <c r="S167" s="4" t="s">
        <v>20</v>
      </c>
      <c r="T167" s="4" t="s">
        <v>8</v>
      </c>
      <c r="U167" s="4" t="s">
        <v>1344</v>
      </c>
      <c r="V167" s="4" t="s">
        <v>8</v>
      </c>
      <c r="W167" s="27"/>
      <c r="X167" s="33" t="s">
        <v>678</v>
      </c>
      <c r="Y167" s="4"/>
      <c r="Z167" s="4">
        <f t="shared" si="23"/>
        <v>0</v>
      </c>
      <c r="AA167" s="34"/>
      <c r="AB167" s="34"/>
      <c r="AC167" s="4"/>
      <c r="AD167" s="4">
        <f t="shared" si="28"/>
        <v>0</v>
      </c>
      <c r="AF167" s="44"/>
      <c r="AG167" s="4">
        <f t="shared" si="24"/>
        <v>0</v>
      </c>
      <c r="AH167" s="4"/>
      <c r="AI167" s="4">
        <f t="shared" si="25"/>
        <v>0</v>
      </c>
      <c r="AJ167" s="4"/>
      <c r="AK167" s="4"/>
      <c r="AL167" s="124">
        <f t="shared" si="29"/>
        <v>0</v>
      </c>
      <c r="AM167" s="4">
        <f t="shared" si="30"/>
        <v>0</v>
      </c>
      <c r="AN167" s="4"/>
      <c r="AO167" s="4">
        <f t="shared" si="31"/>
        <v>0</v>
      </c>
      <c r="AP167" s="61">
        <f t="shared" si="32"/>
        <v>0</v>
      </c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spans="1:65" s="35" customFormat="1">
      <c r="A168" s="23" t="s">
        <v>1389</v>
      </c>
      <c r="B168" s="24" t="s">
        <v>1390</v>
      </c>
      <c r="C168" s="64" t="s">
        <v>446</v>
      </c>
      <c r="D168" s="26" t="s">
        <v>447</v>
      </c>
      <c r="E168" s="26"/>
      <c r="F168" s="27" t="s">
        <v>408</v>
      </c>
      <c r="G168" s="27" t="s">
        <v>408</v>
      </c>
      <c r="H168" s="43" t="s">
        <v>35</v>
      </c>
      <c r="I168" s="43">
        <v>43516</v>
      </c>
      <c r="J168" s="29" t="s">
        <v>6</v>
      </c>
      <c r="K168" s="38" t="s">
        <v>24</v>
      </c>
      <c r="L168" s="30">
        <f t="shared" si="27"/>
        <v>1167</v>
      </c>
      <c r="M168" s="4">
        <v>1165</v>
      </c>
      <c r="N168" s="51">
        <v>2</v>
      </c>
      <c r="O168" s="32">
        <v>0</v>
      </c>
      <c r="P168" s="4" t="s">
        <v>10</v>
      </c>
      <c r="Q168" s="4" t="s">
        <v>10</v>
      </c>
      <c r="R168" s="4" t="s">
        <v>8</v>
      </c>
      <c r="S168" s="4" t="s">
        <v>1340</v>
      </c>
      <c r="T168" s="4" t="s">
        <v>1344</v>
      </c>
      <c r="U168" s="4" t="s">
        <v>10</v>
      </c>
      <c r="V168" s="4" t="s">
        <v>20</v>
      </c>
      <c r="W168" s="27"/>
      <c r="X168" s="33" t="s">
        <v>678</v>
      </c>
      <c r="Y168" s="4"/>
      <c r="Z168" s="4">
        <f t="shared" si="23"/>
        <v>0</v>
      </c>
      <c r="AA168" s="34"/>
      <c r="AB168" s="34"/>
      <c r="AC168" s="4"/>
      <c r="AD168" s="4">
        <f t="shared" si="28"/>
        <v>0</v>
      </c>
      <c r="AF168" s="44"/>
      <c r="AG168" s="4">
        <f t="shared" si="24"/>
        <v>0</v>
      </c>
      <c r="AH168" s="4"/>
      <c r="AI168" s="4">
        <f t="shared" si="25"/>
        <v>0</v>
      </c>
      <c r="AJ168" s="4"/>
      <c r="AK168" s="4"/>
      <c r="AL168" s="124">
        <f t="shared" si="29"/>
        <v>0</v>
      </c>
      <c r="AM168" s="4">
        <f t="shared" si="30"/>
        <v>0</v>
      </c>
      <c r="AN168" s="4"/>
      <c r="AO168" s="4">
        <f t="shared" si="31"/>
        <v>0</v>
      </c>
      <c r="AP168" s="4">
        <f t="shared" si="32"/>
        <v>0</v>
      </c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spans="1:65" s="35" customFormat="1">
      <c r="A169" s="23" t="s">
        <v>1389</v>
      </c>
      <c r="B169" s="24" t="s">
        <v>1390</v>
      </c>
      <c r="C169" s="25" t="s">
        <v>448</v>
      </c>
      <c r="D169" s="36" t="s">
        <v>449</v>
      </c>
      <c r="E169" s="26"/>
      <c r="F169" s="27" t="s">
        <v>408</v>
      </c>
      <c r="G169" s="27" t="s">
        <v>408</v>
      </c>
      <c r="H169" s="43" t="s">
        <v>270</v>
      </c>
      <c r="I169" s="43">
        <v>43516</v>
      </c>
      <c r="J169" s="29" t="s">
        <v>6</v>
      </c>
      <c r="K169" s="38"/>
      <c r="L169" s="30">
        <f t="shared" si="27"/>
        <v>320</v>
      </c>
      <c r="M169" s="4">
        <v>130</v>
      </c>
      <c r="N169" s="51">
        <v>190</v>
      </c>
      <c r="O169" s="32">
        <v>0</v>
      </c>
      <c r="P169" s="4" t="s">
        <v>20</v>
      </c>
      <c r="Q169" s="4" t="s">
        <v>10</v>
      </c>
      <c r="R169" s="4" t="s">
        <v>1344</v>
      </c>
      <c r="S169" s="4" t="s">
        <v>10</v>
      </c>
      <c r="T169" s="4" t="s">
        <v>8</v>
      </c>
      <c r="U169" s="4" t="s">
        <v>10</v>
      </c>
      <c r="V169" s="4" t="s">
        <v>10</v>
      </c>
      <c r="W169" s="27"/>
      <c r="X169" s="33" t="s">
        <v>678</v>
      </c>
      <c r="Y169" s="4"/>
      <c r="Z169" s="4">
        <f t="shared" si="23"/>
        <v>0</v>
      </c>
      <c r="AA169" s="34"/>
      <c r="AB169" s="34"/>
      <c r="AC169" s="4"/>
      <c r="AD169" s="4">
        <f t="shared" si="28"/>
        <v>0</v>
      </c>
      <c r="AF169" s="4"/>
      <c r="AG169" s="4">
        <f t="shared" si="24"/>
        <v>0</v>
      </c>
      <c r="AH169" s="4"/>
      <c r="AI169" s="4">
        <f t="shared" si="25"/>
        <v>0</v>
      </c>
      <c r="AJ169" s="4"/>
      <c r="AK169" s="4"/>
      <c r="AL169" s="124">
        <f t="shared" si="29"/>
        <v>0</v>
      </c>
      <c r="AM169" s="4">
        <f t="shared" si="30"/>
        <v>0</v>
      </c>
      <c r="AN169" s="4"/>
      <c r="AO169" s="4">
        <f t="shared" si="31"/>
        <v>0</v>
      </c>
      <c r="AP169" s="4">
        <f t="shared" si="32"/>
        <v>0</v>
      </c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spans="1:65" s="35" customFormat="1">
      <c r="A170" s="23" t="s">
        <v>1389</v>
      </c>
      <c r="B170" s="24" t="s">
        <v>1390</v>
      </c>
      <c r="C170" s="25" t="s">
        <v>450</v>
      </c>
      <c r="D170" s="36" t="s">
        <v>451</v>
      </c>
      <c r="E170" s="36"/>
      <c r="F170" s="27" t="s">
        <v>408</v>
      </c>
      <c r="G170" s="27" t="s">
        <v>408</v>
      </c>
      <c r="H170" s="28" t="s">
        <v>161</v>
      </c>
      <c r="I170" s="43">
        <v>43664</v>
      </c>
      <c r="J170" s="29" t="s">
        <v>6</v>
      </c>
      <c r="K170" s="38" t="s">
        <v>7</v>
      </c>
      <c r="L170" s="30">
        <f t="shared" si="27"/>
        <v>2065</v>
      </c>
      <c r="M170" s="4">
        <v>1035</v>
      </c>
      <c r="N170" s="51">
        <v>1030</v>
      </c>
      <c r="O170" s="32">
        <v>0</v>
      </c>
      <c r="P170" s="4" t="s">
        <v>1340</v>
      </c>
      <c r="Q170" s="4" t="s">
        <v>1338</v>
      </c>
      <c r="R170" s="4" t="s">
        <v>8</v>
      </c>
      <c r="S170" s="4" t="s">
        <v>20</v>
      </c>
      <c r="T170" s="4" t="s">
        <v>8</v>
      </c>
      <c r="U170" s="4" t="s">
        <v>20</v>
      </c>
      <c r="V170" s="4" t="s">
        <v>10</v>
      </c>
      <c r="W170" s="27"/>
      <c r="X170" s="33" t="s">
        <v>1343</v>
      </c>
      <c r="Y170" s="4"/>
      <c r="Z170" s="4">
        <f t="shared" si="23"/>
        <v>0</v>
      </c>
      <c r="AA170" s="34"/>
      <c r="AB170" s="34"/>
      <c r="AC170" s="4"/>
      <c r="AD170" s="4">
        <f t="shared" si="28"/>
        <v>0</v>
      </c>
      <c r="AF170" s="4"/>
      <c r="AG170" s="4">
        <f t="shared" si="24"/>
        <v>0</v>
      </c>
      <c r="AH170" s="4"/>
      <c r="AI170" s="4">
        <f t="shared" si="25"/>
        <v>0</v>
      </c>
      <c r="AJ170" s="4"/>
      <c r="AK170" s="4"/>
      <c r="AL170" s="124">
        <f t="shared" si="29"/>
        <v>0</v>
      </c>
      <c r="AM170" s="4">
        <f t="shared" si="30"/>
        <v>0</v>
      </c>
      <c r="AN170" s="4"/>
      <c r="AO170" s="4">
        <f t="shared" si="31"/>
        <v>0</v>
      </c>
      <c r="AP170" s="4">
        <f t="shared" si="32"/>
        <v>0</v>
      </c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spans="1:65" s="35" customFormat="1">
      <c r="A171" s="23" t="s">
        <v>1389</v>
      </c>
      <c r="B171" s="24" t="s">
        <v>1390</v>
      </c>
      <c r="C171" s="25" t="s">
        <v>452</v>
      </c>
      <c r="D171" s="36" t="s">
        <v>453</v>
      </c>
      <c r="E171" s="36"/>
      <c r="F171" s="27" t="s">
        <v>408</v>
      </c>
      <c r="G171" s="27" t="s">
        <v>408</v>
      </c>
      <c r="H171" s="28" t="s">
        <v>111</v>
      </c>
      <c r="I171" s="43">
        <v>43664</v>
      </c>
      <c r="J171" s="29" t="s">
        <v>6</v>
      </c>
      <c r="K171" s="38" t="s">
        <v>7</v>
      </c>
      <c r="L171" s="30">
        <f t="shared" si="27"/>
        <v>1920</v>
      </c>
      <c r="M171" s="4">
        <v>630</v>
      </c>
      <c r="N171" s="51">
        <v>1290</v>
      </c>
      <c r="O171" s="32">
        <v>0</v>
      </c>
      <c r="P171" s="4" t="s">
        <v>1340</v>
      </c>
      <c r="Q171" s="4" t="s">
        <v>10</v>
      </c>
      <c r="R171" s="4" t="s">
        <v>9</v>
      </c>
      <c r="S171" s="4" t="s">
        <v>10</v>
      </c>
      <c r="T171" s="4" t="s">
        <v>8</v>
      </c>
      <c r="U171" s="4" t="s">
        <v>10</v>
      </c>
      <c r="V171" s="4" t="s">
        <v>10</v>
      </c>
      <c r="W171" s="27"/>
      <c r="X171" s="33" t="s">
        <v>1345</v>
      </c>
      <c r="Y171" s="4"/>
      <c r="Z171" s="4">
        <f t="shared" si="23"/>
        <v>0</v>
      </c>
      <c r="AA171" s="34"/>
      <c r="AB171" s="34"/>
      <c r="AC171" s="4"/>
      <c r="AD171" s="4">
        <f t="shared" si="28"/>
        <v>0</v>
      </c>
      <c r="AF171" s="4"/>
      <c r="AG171" s="4">
        <f t="shared" si="24"/>
        <v>0</v>
      </c>
      <c r="AH171" s="4"/>
      <c r="AI171" s="4">
        <f t="shared" si="25"/>
        <v>0</v>
      </c>
      <c r="AJ171" s="4"/>
      <c r="AK171" s="4"/>
      <c r="AL171" s="124">
        <f t="shared" si="29"/>
        <v>0</v>
      </c>
      <c r="AM171" s="4">
        <f t="shared" si="30"/>
        <v>0</v>
      </c>
      <c r="AN171" s="4"/>
      <c r="AO171" s="4">
        <f t="shared" si="31"/>
        <v>0</v>
      </c>
      <c r="AP171" s="4">
        <f t="shared" si="32"/>
        <v>0</v>
      </c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spans="1:65" s="35" customFormat="1">
      <c r="A172" s="23" t="s">
        <v>1389</v>
      </c>
      <c r="B172" s="24" t="s">
        <v>1390</v>
      </c>
      <c r="C172" s="25" t="s">
        <v>455</v>
      </c>
      <c r="D172" s="36" t="s">
        <v>456</v>
      </c>
      <c r="E172" s="36"/>
      <c r="F172" s="27" t="s">
        <v>408</v>
      </c>
      <c r="G172" s="27" t="s">
        <v>408</v>
      </c>
      <c r="H172" s="46" t="s">
        <v>454</v>
      </c>
      <c r="I172" s="42">
        <v>43789</v>
      </c>
      <c r="J172" s="29" t="s">
        <v>6</v>
      </c>
      <c r="K172" s="38" t="s">
        <v>24</v>
      </c>
      <c r="L172" s="30">
        <f t="shared" si="27"/>
        <v>1850</v>
      </c>
      <c r="M172" s="4">
        <v>400</v>
      </c>
      <c r="N172" s="51">
        <v>1450</v>
      </c>
      <c r="O172" s="32">
        <v>0</v>
      </c>
      <c r="P172" s="4" t="s">
        <v>10</v>
      </c>
      <c r="Q172" s="4" t="s">
        <v>10</v>
      </c>
      <c r="R172" s="4" t="s">
        <v>8</v>
      </c>
      <c r="S172" s="4" t="s">
        <v>10</v>
      </c>
      <c r="T172" s="4" t="s">
        <v>1337</v>
      </c>
      <c r="U172" s="4" t="s">
        <v>1338</v>
      </c>
      <c r="V172" s="4" t="s">
        <v>10</v>
      </c>
      <c r="W172" s="27"/>
      <c r="X172" s="33" t="s">
        <v>1346</v>
      </c>
      <c r="Y172" s="4"/>
      <c r="Z172" s="4">
        <f t="shared" si="23"/>
        <v>0</v>
      </c>
      <c r="AA172" s="34"/>
      <c r="AB172" s="34"/>
      <c r="AC172" s="4"/>
      <c r="AD172" s="4">
        <f t="shared" si="28"/>
        <v>0</v>
      </c>
      <c r="AF172" s="4"/>
      <c r="AG172" s="4">
        <f t="shared" si="24"/>
        <v>0</v>
      </c>
      <c r="AH172" s="4"/>
      <c r="AI172" s="4">
        <f t="shared" si="25"/>
        <v>0</v>
      </c>
      <c r="AJ172" s="4"/>
      <c r="AK172" s="4"/>
      <c r="AL172" s="124">
        <f t="shared" si="29"/>
        <v>0</v>
      </c>
      <c r="AM172" s="4">
        <f t="shared" si="30"/>
        <v>0</v>
      </c>
      <c r="AN172" s="4"/>
      <c r="AO172" s="4">
        <f t="shared" si="31"/>
        <v>0</v>
      </c>
      <c r="AP172" s="4">
        <f t="shared" si="32"/>
        <v>0</v>
      </c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spans="1:65" s="35" customFormat="1">
      <c r="A173" s="23" t="s">
        <v>1389</v>
      </c>
      <c r="B173" s="24" t="s">
        <v>1390</v>
      </c>
      <c r="C173" s="25" t="s">
        <v>457</v>
      </c>
      <c r="D173" s="36" t="s">
        <v>458</v>
      </c>
      <c r="E173" s="36"/>
      <c r="F173" s="27" t="s">
        <v>408</v>
      </c>
      <c r="G173" s="27" t="s">
        <v>408</v>
      </c>
      <c r="H173" s="46" t="s">
        <v>324</v>
      </c>
      <c r="I173" s="46">
        <v>43789</v>
      </c>
      <c r="J173" s="29" t="s">
        <v>6</v>
      </c>
      <c r="K173" s="38" t="s">
        <v>7</v>
      </c>
      <c r="L173" s="30">
        <f t="shared" si="27"/>
        <v>800</v>
      </c>
      <c r="M173" s="4">
        <v>320</v>
      </c>
      <c r="N173" s="51">
        <v>480</v>
      </c>
      <c r="O173" s="32">
        <v>0</v>
      </c>
      <c r="P173" s="4" t="s">
        <v>10</v>
      </c>
      <c r="Q173" s="4" t="s">
        <v>10</v>
      </c>
      <c r="R173" s="4" t="s">
        <v>8</v>
      </c>
      <c r="S173" s="4" t="s">
        <v>10</v>
      </c>
      <c r="T173" s="4" t="s">
        <v>10</v>
      </c>
      <c r="U173" s="4" t="s">
        <v>10</v>
      </c>
      <c r="V173" s="4" t="s">
        <v>10</v>
      </c>
      <c r="W173" s="27"/>
      <c r="X173" s="33" t="s">
        <v>1345</v>
      </c>
      <c r="Y173" s="4"/>
      <c r="Z173" s="4">
        <f t="shared" si="23"/>
        <v>0</v>
      </c>
      <c r="AA173" s="34"/>
      <c r="AB173" s="34"/>
      <c r="AC173" s="4"/>
      <c r="AD173" s="4">
        <f t="shared" si="28"/>
        <v>0</v>
      </c>
      <c r="AF173" s="4"/>
      <c r="AG173" s="4">
        <f t="shared" si="24"/>
        <v>0</v>
      </c>
      <c r="AH173" s="4"/>
      <c r="AI173" s="4">
        <f t="shared" si="25"/>
        <v>0</v>
      </c>
      <c r="AJ173" s="4"/>
      <c r="AK173" s="4"/>
      <c r="AL173" s="124">
        <f t="shared" si="29"/>
        <v>0</v>
      </c>
      <c r="AM173" s="4">
        <f t="shared" si="30"/>
        <v>0</v>
      </c>
      <c r="AN173" s="4"/>
      <c r="AO173" s="4">
        <f t="shared" si="31"/>
        <v>0</v>
      </c>
      <c r="AP173" s="4">
        <f t="shared" si="32"/>
        <v>0</v>
      </c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spans="1:65" s="35" customFormat="1">
      <c r="A174" s="23" t="s">
        <v>1389</v>
      </c>
      <c r="B174" s="24" t="s">
        <v>1390</v>
      </c>
      <c r="C174" s="25" t="s">
        <v>459</v>
      </c>
      <c r="D174" s="36" t="s">
        <v>460</v>
      </c>
      <c r="E174" s="36"/>
      <c r="F174" s="27" t="s">
        <v>408</v>
      </c>
      <c r="G174" s="27" t="s">
        <v>408</v>
      </c>
      <c r="H174" s="28" t="s">
        <v>32</v>
      </c>
      <c r="I174" s="43">
        <v>43516</v>
      </c>
      <c r="J174" s="29" t="s">
        <v>6</v>
      </c>
      <c r="K174" s="38" t="s">
        <v>7</v>
      </c>
      <c r="L174" s="30">
        <f t="shared" si="27"/>
        <v>130</v>
      </c>
      <c r="M174" s="4">
        <v>65</v>
      </c>
      <c r="N174" s="51">
        <v>65</v>
      </c>
      <c r="O174" s="32">
        <v>0</v>
      </c>
      <c r="P174" s="4" t="s">
        <v>10</v>
      </c>
      <c r="Q174" s="4" t="s">
        <v>10</v>
      </c>
      <c r="R174" s="4" t="s">
        <v>8</v>
      </c>
      <c r="S174" s="4" t="s">
        <v>10</v>
      </c>
      <c r="T174" s="4" t="s">
        <v>10</v>
      </c>
      <c r="U174" s="4" t="s">
        <v>10</v>
      </c>
      <c r="V174" s="4" t="s">
        <v>10</v>
      </c>
      <c r="W174" s="27"/>
      <c r="X174" s="33" t="s">
        <v>1345</v>
      </c>
      <c r="Y174" s="4"/>
      <c r="Z174" s="4">
        <f t="shared" si="23"/>
        <v>0</v>
      </c>
      <c r="AA174" s="34"/>
      <c r="AB174" s="34"/>
      <c r="AC174" s="4"/>
      <c r="AD174" s="4">
        <f t="shared" si="28"/>
        <v>0</v>
      </c>
      <c r="AF174" s="4"/>
      <c r="AG174" s="4">
        <f t="shared" si="24"/>
        <v>0</v>
      </c>
      <c r="AH174" s="4"/>
      <c r="AI174" s="4">
        <f t="shared" si="25"/>
        <v>0</v>
      </c>
      <c r="AJ174" s="4"/>
      <c r="AK174" s="4"/>
      <c r="AL174" s="124">
        <f t="shared" si="29"/>
        <v>0</v>
      </c>
      <c r="AM174" s="4">
        <f t="shared" si="30"/>
        <v>0</v>
      </c>
      <c r="AN174" s="4"/>
      <c r="AO174" s="4">
        <f t="shared" si="31"/>
        <v>0</v>
      </c>
      <c r="AP174" s="4">
        <f t="shared" si="32"/>
        <v>0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1:65" s="35" customFormat="1">
      <c r="A175" s="23" t="s">
        <v>1389</v>
      </c>
      <c r="B175" s="24" t="s">
        <v>1390</v>
      </c>
      <c r="C175" s="25" t="s">
        <v>461</v>
      </c>
      <c r="D175" s="36" t="s">
        <v>462</v>
      </c>
      <c r="E175" s="36"/>
      <c r="F175" s="27" t="s">
        <v>408</v>
      </c>
      <c r="G175" s="27" t="s">
        <v>408</v>
      </c>
      <c r="H175" s="28" t="s">
        <v>114</v>
      </c>
      <c r="I175" s="28">
        <v>43514</v>
      </c>
      <c r="J175" s="29" t="s">
        <v>6</v>
      </c>
      <c r="K175" s="38" t="s">
        <v>24</v>
      </c>
      <c r="L175" s="30">
        <f t="shared" si="27"/>
        <v>300</v>
      </c>
      <c r="M175" s="51">
        <v>150</v>
      </c>
      <c r="N175" s="51">
        <v>150</v>
      </c>
      <c r="O175" s="32">
        <v>0</v>
      </c>
      <c r="P175" s="4" t="s">
        <v>10</v>
      </c>
      <c r="Q175" s="4" t="s">
        <v>10</v>
      </c>
      <c r="R175" s="4" t="s">
        <v>8</v>
      </c>
      <c r="S175" s="4" t="s">
        <v>10</v>
      </c>
      <c r="T175" s="4" t="s">
        <v>8</v>
      </c>
      <c r="U175" s="4" t="s">
        <v>10</v>
      </c>
      <c r="V175" s="4" t="s">
        <v>10</v>
      </c>
      <c r="W175" s="27"/>
      <c r="X175" s="33" t="s">
        <v>1345</v>
      </c>
      <c r="Y175" s="4"/>
      <c r="Z175" s="4">
        <f t="shared" si="23"/>
        <v>0</v>
      </c>
      <c r="AA175" s="34"/>
      <c r="AB175" s="34"/>
      <c r="AC175" s="4"/>
      <c r="AD175" s="4">
        <f t="shared" si="28"/>
        <v>0</v>
      </c>
      <c r="AF175" s="4"/>
      <c r="AG175" s="4">
        <f t="shared" si="24"/>
        <v>0</v>
      </c>
      <c r="AH175" s="4"/>
      <c r="AI175" s="4">
        <f t="shared" si="25"/>
        <v>0</v>
      </c>
      <c r="AJ175" s="4"/>
      <c r="AK175" s="4"/>
      <c r="AL175" s="124">
        <f t="shared" si="29"/>
        <v>0</v>
      </c>
      <c r="AM175" s="4">
        <f t="shared" si="30"/>
        <v>0</v>
      </c>
      <c r="AN175" s="4"/>
      <c r="AO175" s="4">
        <f t="shared" si="31"/>
        <v>0</v>
      </c>
      <c r="AP175" s="4">
        <f t="shared" si="32"/>
        <v>0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spans="1:65" s="35" customFormat="1">
      <c r="A176" s="23" t="s">
        <v>1389</v>
      </c>
      <c r="B176" s="24" t="s">
        <v>1390</v>
      </c>
      <c r="C176" s="25" t="s">
        <v>463</v>
      </c>
      <c r="D176" s="36" t="s">
        <v>464</v>
      </c>
      <c r="E176" s="36"/>
      <c r="F176" s="27" t="s">
        <v>408</v>
      </c>
      <c r="G176" s="27" t="s">
        <v>408</v>
      </c>
      <c r="H176" s="28" t="s">
        <v>111</v>
      </c>
      <c r="I176" s="28">
        <v>43640</v>
      </c>
      <c r="J176" s="29" t="s">
        <v>6</v>
      </c>
      <c r="K176" s="38" t="s">
        <v>7</v>
      </c>
      <c r="L176" s="30">
        <f t="shared" si="27"/>
        <v>180</v>
      </c>
      <c r="M176" s="51">
        <v>90</v>
      </c>
      <c r="N176" s="51">
        <v>90</v>
      </c>
      <c r="O176" s="32">
        <v>0</v>
      </c>
      <c r="P176" s="4" t="s">
        <v>10</v>
      </c>
      <c r="Q176" s="4" t="s">
        <v>10</v>
      </c>
      <c r="R176" s="4" t="s">
        <v>10</v>
      </c>
      <c r="S176" s="4" t="s">
        <v>10</v>
      </c>
      <c r="T176" s="4" t="s">
        <v>10</v>
      </c>
      <c r="U176" s="4" t="s">
        <v>10</v>
      </c>
      <c r="V176" s="4" t="s">
        <v>10</v>
      </c>
      <c r="W176" s="27"/>
      <c r="X176" s="33" t="s">
        <v>1347</v>
      </c>
      <c r="Y176" s="4"/>
      <c r="Z176" s="4">
        <f t="shared" si="23"/>
        <v>0</v>
      </c>
      <c r="AA176" s="34"/>
      <c r="AB176" s="34"/>
      <c r="AC176" s="4"/>
      <c r="AD176" s="4">
        <f t="shared" si="28"/>
        <v>0</v>
      </c>
      <c r="AF176" s="4"/>
      <c r="AG176" s="4">
        <f t="shared" si="24"/>
        <v>0</v>
      </c>
      <c r="AH176" s="4"/>
      <c r="AI176" s="4">
        <f t="shared" si="25"/>
        <v>0</v>
      </c>
      <c r="AJ176" s="4"/>
      <c r="AK176" s="4"/>
      <c r="AL176" s="124">
        <f t="shared" si="29"/>
        <v>0</v>
      </c>
      <c r="AM176" s="4">
        <f t="shared" si="30"/>
        <v>0</v>
      </c>
      <c r="AN176" s="4"/>
      <c r="AO176" s="4">
        <f t="shared" si="31"/>
        <v>0</v>
      </c>
      <c r="AP176" s="4">
        <f t="shared" si="32"/>
        <v>0</v>
      </c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spans="1:65" s="35" customFormat="1">
      <c r="A177" s="23" t="s">
        <v>1389</v>
      </c>
      <c r="B177" s="24" t="s">
        <v>1390</v>
      </c>
      <c r="C177" s="25" t="s">
        <v>466</v>
      </c>
      <c r="D177" s="36" t="s">
        <v>467</v>
      </c>
      <c r="E177" s="36"/>
      <c r="F177" s="27" t="s">
        <v>408</v>
      </c>
      <c r="G177" s="27" t="s">
        <v>408</v>
      </c>
      <c r="H177" s="42" t="s">
        <v>465</v>
      </c>
      <c r="I177" s="42">
        <v>43760</v>
      </c>
      <c r="J177" s="29" t="s">
        <v>6</v>
      </c>
      <c r="K177" s="38" t="s">
        <v>24</v>
      </c>
      <c r="L177" s="30">
        <f t="shared" si="27"/>
        <v>120</v>
      </c>
      <c r="M177" s="4">
        <v>115</v>
      </c>
      <c r="N177" s="51">
        <v>5</v>
      </c>
      <c r="O177" s="32">
        <v>0</v>
      </c>
      <c r="P177" s="4" t="s">
        <v>10</v>
      </c>
      <c r="Q177" s="4" t="s">
        <v>10</v>
      </c>
      <c r="R177" s="4" t="s">
        <v>8</v>
      </c>
      <c r="S177" s="4" t="s">
        <v>10</v>
      </c>
      <c r="T177" s="4" t="s">
        <v>8</v>
      </c>
      <c r="U177" s="4" t="s">
        <v>10</v>
      </c>
      <c r="V177" s="4" t="s">
        <v>10</v>
      </c>
      <c r="W177" s="27"/>
      <c r="X177" s="33" t="s">
        <v>1348</v>
      </c>
      <c r="Y177" s="4"/>
      <c r="Z177" s="4">
        <f t="shared" si="23"/>
        <v>0</v>
      </c>
      <c r="AA177" s="34"/>
      <c r="AB177" s="34"/>
      <c r="AC177" s="4"/>
      <c r="AD177" s="4">
        <f t="shared" si="28"/>
        <v>0</v>
      </c>
      <c r="AF177" s="4"/>
      <c r="AG177" s="4">
        <f t="shared" si="24"/>
        <v>0</v>
      </c>
      <c r="AH177" s="4"/>
      <c r="AI177" s="4">
        <f t="shared" si="25"/>
        <v>0</v>
      </c>
      <c r="AJ177" s="4"/>
      <c r="AK177" s="4"/>
      <c r="AL177" s="124">
        <f t="shared" si="29"/>
        <v>0</v>
      </c>
      <c r="AM177" s="4">
        <f t="shared" si="30"/>
        <v>0</v>
      </c>
      <c r="AN177" s="4"/>
      <c r="AO177" s="4">
        <f t="shared" si="31"/>
        <v>0</v>
      </c>
      <c r="AP177" s="4">
        <f t="shared" si="32"/>
        <v>0</v>
      </c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spans="1:65" s="35" customFormat="1">
      <c r="A178" s="23" t="s">
        <v>1389</v>
      </c>
      <c r="B178" s="24" t="s">
        <v>1390</v>
      </c>
      <c r="C178" s="25" t="s">
        <v>469</v>
      </c>
      <c r="D178" s="36" t="s">
        <v>470</v>
      </c>
      <c r="E178" s="36"/>
      <c r="F178" s="27" t="s">
        <v>408</v>
      </c>
      <c r="G178" s="27" t="s">
        <v>408</v>
      </c>
      <c r="H178" s="28" t="s">
        <v>468</v>
      </c>
      <c r="I178" s="43">
        <v>43594</v>
      </c>
      <c r="J178" s="29" t="s">
        <v>6</v>
      </c>
      <c r="K178" s="38" t="s">
        <v>24</v>
      </c>
      <c r="L178" s="30">
        <f t="shared" si="27"/>
        <v>475</v>
      </c>
      <c r="M178" s="4">
        <v>235</v>
      </c>
      <c r="N178" s="51">
        <v>240</v>
      </c>
      <c r="O178" s="32">
        <v>0</v>
      </c>
      <c r="P178" s="40" t="s">
        <v>10</v>
      </c>
      <c r="Q178" s="40" t="s">
        <v>10</v>
      </c>
      <c r="R178" s="40" t="s">
        <v>8</v>
      </c>
      <c r="S178" s="40" t="s">
        <v>10</v>
      </c>
      <c r="T178" s="40" t="s">
        <v>8</v>
      </c>
      <c r="U178" s="4" t="s">
        <v>10</v>
      </c>
      <c r="V178" s="4" t="s">
        <v>10</v>
      </c>
      <c r="W178" s="27"/>
      <c r="X178" s="33" t="s">
        <v>1349</v>
      </c>
      <c r="Y178" s="4"/>
      <c r="Z178" s="4">
        <f t="shared" si="23"/>
        <v>0</v>
      </c>
      <c r="AA178" s="34"/>
      <c r="AB178" s="34"/>
      <c r="AC178" s="4"/>
      <c r="AD178" s="4">
        <f t="shared" si="28"/>
        <v>0</v>
      </c>
      <c r="AF178" s="4"/>
      <c r="AG178" s="4">
        <f t="shared" si="24"/>
        <v>0</v>
      </c>
      <c r="AH178" s="4"/>
      <c r="AI178" s="4">
        <f t="shared" si="25"/>
        <v>0</v>
      </c>
      <c r="AJ178" s="4"/>
      <c r="AK178" s="4"/>
      <c r="AL178" s="124">
        <f t="shared" si="29"/>
        <v>0</v>
      </c>
      <c r="AM178" s="4">
        <f t="shared" si="30"/>
        <v>0</v>
      </c>
      <c r="AN178" s="4"/>
      <c r="AO178" s="4">
        <f t="shared" si="31"/>
        <v>0</v>
      </c>
      <c r="AP178" s="4">
        <f t="shared" si="32"/>
        <v>0</v>
      </c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spans="1:65" s="35" customFormat="1">
      <c r="A179" s="23" t="s">
        <v>1389</v>
      </c>
      <c r="B179" s="24" t="s">
        <v>1390</v>
      </c>
      <c r="C179" s="25" t="s">
        <v>472</v>
      </c>
      <c r="D179" s="36" t="s">
        <v>473</v>
      </c>
      <c r="E179" s="36"/>
      <c r="F179" s="27" t="s">
        <v>408</v>
      </c>
      <c r="G179" s="27" t="s">
        <v>408</v>
      </c>
      <c r="H179" s="28" t="s">
        <v>471</v>
      </c>
      <c r="I179" s="43">
        <v>43726</v>
      </c>
      <c r="J179" s="29" t="s">
        <v>6</v>
      </c>
      <c r="K179" s="38" t="s">
        <v>24</v>
      </c>
      <c r="L179" s="30">
        <f t="shared" si="27"/>
        <v>880</v>
      </c>
      <c r="M179" s="4">
        <v>185</v>
      </c>
      <c r="N179" s="51">
        <v>695</v>
      </c>
      <c r="O179" s="32">
        <v>0</v>
      </c>
      <c r="P179" s="40" t="s">
        <v>10</v>
      </c>
      <c r="Q179" s="40" t="s">
        <v>10</v>
      </c>
      <c r="R179" s="40" t="s">
        <v>8</v>
      </c>
      <c r="S179" s="40" t="s">
        <v>10</v>
      </c>
      <c r="T179" s="40" t="s">
        <v>8</v>
      </c>
      <c r="U179" s="4" t="s">
        <v>8</v>
      </c>
      <c r="V179" s="4" t="s">
        <v>10</v>
      </c>
      <c r="W179" s="27"/>
      <c r="X179" s="33" t="s">
        <v>1349</v>
      </c>
      <c r="Y179" s="4"/>
      <c r="Z179" s="4">
        <f t="shared" si="23"/>
        <v>0</v>
      </c>
      <c r="AA179" s="34"/>
      <c r="AB179" s="34"/>
      <c r="AC179" s="4"/>
      <c r="AD179" s="4">
        <f t="shared" si="28"/>
        <v>0</v>
      </c>
      <c r="AF179" s="4"/>
      <c r="AG179" s="4">
        <f t="shared" si="24"/>
        <v>0</v>
      </c>
      <c r="AH179" s="4"/>
      <c r="AI179" s="4">
        <f t="shared" si="25"/>
        <v>0</v>
      </c>
      <c r="AJ179" s="4"/>
      <c r="AK179" s="4"/>
      <c r="AL179" s="124">
        <f t="shared" si="29"/>
        <v>0</v>
      </c>
      <c r="AM179" s="4">
        <f t="shared" si="30"/>
        <v>0</v>
      </c>
      <c r="AN179" s="4"/>
      <c r="AO179" s="4">
        <f t="shared" si="31"/>
        <v>0</v>
      </c>
      <c r="AP179" s="4">
        <f t="shared" si="32"/>
        <v>0</v>
      </c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spans="1:65" s="35" customFormat="1">
      <c r="A180" s="23" t="s">
        <v>1389</v>
      </c>
      <c r="B180" s="24" t="s">
        <v>1390</v>
      </c>
      <c r="C180" s="25" t="s">
        <v>474</v>
      </c>
      <c r="D180" s="36" t="s">
        <v>475</v>
      </c>
      <c r="E180" s="36"/>
      <c r="F180" s="27" t="s">
        <v>408</v>
      </c>
      <c r="G180" s="27" t="s">
        <v>408</v>
      </c>
      <c r="H180" s="28" t="s">
        <v>471</v>
      </c>
      <c r="I180" s="43">
        <v>43726</v>
      </c>
      <c r="J180" s="29" t="s">
        <v>6</v>
      </c>
      <c r="K180" s="38" t="s">
        <v>7</v>
      </c>
      <c r="L180" s="30">
        <f t="shared" si="27"/>
        <v>340</v>
      </c>
      <c r="M180" s="68">
        <v>205</v>
      </c>
      <c r="N180" s="51">
        <v>135</v>
      </c>
      <c r="O180" s="32">
        <v>0</v>
      </c>
      <c r="P180" s="4" t="s">
        <v>10</v>
      </c>
      <c r="Q180" s="4" t="s">
        <v>10</v>
      </c>
      <c r="R180" s="4" t="s">
        <v>8</v>
      </c>
      <c r="S180" s="4" t="s">
        <v>10</v>
      </c>
      <c r="T180" s="4" t="s">
        <v>8</v>
      </c>
      <c r="U180" s="4" t="s">
        <v>10</v>
      </c>
      <c r="V180" s="4" t="s">
        <v>10</v>
      </c>
      <c r="W180" s="27"/>
      <c r="X180" s="33" t="s">
        <v>1350</v>
      </c>
      <c r="Y180" s="4"/>
      <c r="Z180" s="4">
        <f t="shared" si="23"/>
        <v>0</v>
      </c>
      <c r="AA180" s="34"/>
      <c r="AB180" s="34"/>
      <c r="AC180" s="4"/>
      <c r="AD180" s="4">
        <f t="shared" si="28"/>
        <v>0</v>
      </c>
      <c r="AF180" s="4"/>
      <c r="AG180" s="4">
        <f t="shared" si="24"/>
        <v>0</v>
      </c>
      <c r="AH180" s="4"/>
      <c r="AI180" s="4">
        <f t="shared" si="25"/>
        <v>0</v>
      </c>
      <c r="AJ180" s="4"/>
      <c r="AK180" s="4"/>
      <c r="AL180" s="124">
        <f t="shared" si="29"/>
        <v>0</v>
      </c>
      <c r="AM180" s="4">
        <f t="shared" si="30"/>
        <v>0</v>
      </c>
      <c r="AN180" s="4"/>
      <c r="AO180" s="4">
        <f t="shared" si="31"/>
        <v>0</v>
      </c>
      <c r="AP180" s="4">
        <f t="shared" si="32"/>
        <v>0</v>
      </c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spans="1:65" s="35" customFormat="1">
      <c r="A181" s="23" t="s">
        <v>1389</v>
      </c>
      <c r="B181" s="24" t="s">
        <v>1390</v>
      </c>
      <c r="C181" s="25" t="s">
        <v>476</v>
      </c>
      <c r="D181" s="36" t="s">
        <v>477</v>
      </c>
      <c r="E181" s="36"/>
      <c r="F181" s="27" t="s">
        <v>408</v>
      </c>
      <c r="G181" s="27" t="s">
        <v>408</v>
      </c>
      <c r="H181" s="28" t="s">
        <v>414</v>
      </c>
      <c r="I181" s="43">
        <v>43516</v>
      </c>
      <c r="J181" s="29" t="s">
        <v>6</v>
      </c>
      <c r="K181" s="38" t="s">
        <v>7</v>
      </c>
      <c r="L181" s="30">
        <f t="shared" si="27"/>
        <v>370</v>
      </c>
      <c r="M181" s="51">
        <v>185</v>
      </c>
      <c r="N181" s="51">
        <v>185</v>
      </c>
      <c r="O181" s="32">
        <v>0</v>
      </c>
      <c r="P181" s="4" t="s">
        <v>10</v>
      </c>
      <c r="Q181" s="4" t="s">
        <v>10</v>
      </c>
      <c r="R181" s="4" t="s">
        <v>8</v>
      </c>
      <c r="S181" s="4" t="s">
        <v>10</v>
      </c>
      <c r="T181" s="4" t="s">
        <v>8</v>
      </c>
      <c r="U181" s="4" t="s">
        <v>10</v>
      </c>
      <c r="V181" s="4" t="s">
        <v>10</v>
      </c>
      <c r="W181" s="27"/>
      <c r="X181" s="33" t="s">
        <v>1350</v>
      </c>
      <c r="Y181" s="4"/>
      <c r="Z181" s="4">
        <f t="shared" si="23"/>
        <v>0</v>
      </c>
      <c r="AA181" s="34"/>
      <c r="AB181" s="34"/>
      <c r="AC181" s="4"/>
      <c r="AD181" s="4">
        <f t="shared" si="28"/>
        <v>0</v>
      </c>
      <c r="AF181" s="4"/>
      <c r="AG181" s="4">
        <f t="shared" si="24"/>
        <v>0</v>
      </c>
      <c r="AH181" s="4"/>
      <c r="AI181" s="4">
        <f t="shared" si="25"/>
        <v>0</v>
      </c>
      <c r="AJ181" s="4"/>
      <c r="AK181" s="4"/>
      <c r="AL181" s="124">
        <f t="shared" si="29"/>
        <v>0</v>
      </c>
      <c r="AM181" s="4">
        <f t="shared" si="30"/>
        <v>0</v>
      </c>
      <c r="AN181" s="4"/>
      <c r="AO181" s="4">
        <f t="shared" si="31"/>
        <v>0</v>
      </c>
      <c r="AP181" s="4">
        <f t="shared" si="32"/>
        <v>0</v>
      </c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spans="1:65" s="35" customFormat="1">
      <c r="A182" s="23" t="s">
        <v>1389</v>
      </c>
      <c r="B182" s="24" t="s">
        <v>1390</v>
      </c>
      <c r="C182" s="25" t="s">
        <v>478</v>
      </c>
      <c r="D182" s="36" t="s">
        <v>479</v>
      </c>
      <c r="E182" s="36"/>
      <c r="F182" s="27" t="s">
        <v>408</v>
      </c>
      <c r="G182" s="27" t="s">
        <v>408</v>
      </c>
      <c r="H182" s="28" t="s">
        <v>142</v>
      </c>
      <c r="I182" s="28">
        <v>43237</v>
      </c>
      <c r="J182" s="29" t="s">
        <v>6</v>
      </c>
      <c r="K182" s="38" t="s">
        <v>7</v>
      </c>
      <c r="L182" s="30">
        <f t="shared" si="27"/>
        <v>300</v>
      </c>
      <c r="M182" s="51">
        <v>215</v>
      </c>
      <c r="N182" s="51">
        <v>85</v>
      </c>
      <c r="O182" s="32">
        <v>0</v>
      </c>
      <c r="P182" s="4" t="s">
        <v>10</v>
      </c>
      <c r="Q182" s="4" t="s">
        <v>10</v>
      </c>
      <c r="R182" s="4" t="s">
        <v>8</v>
      </c>
      <c r="S182" s="4" t="s">
        <v>10</v>
      </c>
      <c r="T182" s="4" t="s">
        <v>8</v>
      </c>
      <c r="U182" s="4" t="s">
        <v>10</v>
      </c>
      <c r="V182" s="4" t="s">
        <v>10</v>
      </c>
      <c r="W182" s="27"/>
      <c r="X182" s="33" t="s">
        <v>1350</v>
      </c>
      <c r="Y182" s="4"/>
      <c r="Z182" s="4">
        <f t="shared" si="23"/>
        <v>0</v>
      </c>
      <c r="AA182" s="34"/>
      <c r="AB182" s="34"/>
      <c r="AC182" s="4"/>
      <c r="AD182" s="4">
        <f t="shared" si="28"/>
        <v>0</v>
      </c>
      <c r="AF182" s="4"/>
      <c r="AG182" s="4">
        <f t="shared" si="24"/>
        <v>0</v>
      </c>
      <c r="AH182" s="4"/>
      <c r="AI182" s="4">
        <f t="shared" si="25"/>
        <v>0</v>
      </c>
      <c r="AJ182" s="4"/>
      <c r="AK182" s="4"/>
      <c r="AL182" s="124">
        <f t="shared" si="29"/>
        <v>0</v>
      </c>
      <c r="AM182" s="4">
        <f t="shared" si="30"/>
        <v>0</v>
      </c>
      <c r="AN182" s="4"/>
      <c r="AO182" s="4">
        <f t="shared" si="31"/>
        <v>0</v>
      </c>
      <c r="AP182" s="4">
        <f t="shared" si="32"/>
        <v>0</v>
      </c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spans="1:65" s="35" customFormat="1">
      <c r="A183" s="23" t="s">
        <v>1389</v>
      </c>
      <c r="B183" s="24" t="s">
        <v>1390</v>
      </c>
      <c r="C183" s="25" t="s">
        <v>480</v>
      </c>
      <c r="D183" s="36" t="s">
        <v>481</v>
      </c>
      <c r="E183" s="36"/>
      <c r="F183" s="27" t="s">
        <v>408</v>
      </c>
      <c r="G183" s="27" t="s">
        <v>408</v>
      </c>
      <c r="H183" s="28" t="s">
        <v>471</v>
      </c>
      <c r="I183" s="43">
        <v>43516</v>
      </c>
      <c r="J183" s="29" t="s">
        <v>6</v>
      </c>
      <c r="K183" s="38" t="s">
        <v>7</v>
      </c>
      <c r="L183" s="30">
        <f t="shared" si="27"/>
        <v>125</v>
      </c>
      <c r="M183" s="51">
        <v>125</v>
      </c>
      <c r="N183" s="51">
        <v>0</v>
      </c>
      <c r="O183" s="32">
        <v>0</v>
      </c>
      <c r="P183" s="4" t="s">
        <v>10</v>
      </c>
      <c r="Q183" s="4" t="s">
        <v>10</v>
      </c>
      <c r="R183" s="4" t="s">
        <v>8</v>
      </c>
      <c r="S183" s="4" t="s">
        <v>10</v>
      </c>
      <c r="T183" s="4" t="s">
        <v>8</v>
      </c>
      <c r="U183" s="4" t="s">
        <v>10</v>
      </c>
      <c r="V183" s="4" t="s">
        <v>10</v>
      </c>
      <c r="W183" s="27"/>
      <c r="X183" s="33" t="s">
        <v>1351</v>
      </c>
      <c r="Y183" s="4"/>
      <c r="Z183" s="4">
        <f t="shared" si="23"/>
        <v>0</v>
      </c>
      <c r="AA183" s="34"/>
      <c r="AB183" s="34"/>
      <c r="AC183" s="4"/>
      <c r="AD183" s="4">
        <f t="shared" si="28"/>
        <v>0</v>
      </c>
      <c r="AF183" s="4"/>
      <c r="AG183" s="4">
        <f t="shared" si="24"/>
        <v>0</v>
      </c>
      <c r="AH183" s="4"/>
      <c r="AI183" s="4">
        <f t="shared" si="25"/>
        <v>0</v>
      </c>
      <c r="AJ183" s="4"/>
      <c r="AK183" s="4"/>
      <c r="AL183" s="124">
        <f t="shared" si="29"/>
        <v>0</v>
      </c>
      <c r="AM183" s="4">
        <f t="shared" si="30"/>
        <v>0</v>
      </c>
      <c r="AN183" s="4"/>
      <c r="AO183" s="4">
        <f t="shared" si="31"/>
        <v>0</v>
      </c>
      <c r="AP183" s="4">
        <f t="shared" si="32"/>
        <v>0</v>
      </c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spans="1:65" s="35" customFormat="1">
      <c r="A184" s="23" t="s">
        <v>1389</v>
      </c>
      <c r="B184" s="24" t="s">
        <v>1390</v>
      </c>
      <c r="C184" s="25" t="s">
        <v>482</v>
      </c>
      <c r="D184" s="36" t="s">
        <v>483</v>
      </c>
      <c r="E184" s="36"/>
      <c r="F184" s="27" t="s">
        <v>408</v>
      </c>
      <c r="G184" s="27" t="s">
        <v>408</v>
      </c>
      <c r="H184" s="28" t="s">
        <v>19</v>
      </c>
      <c r="I184" s="43">
        <v>43516</v>
      </c>
      <c r="J184" s="29" t="s">
        <v>6</v>
      </c>
      <c r="K184" s="38" t="s">
        <v>7</v>
      </c>
      <c r="L184" s="30">
        <f t="shared" si="27"/>
        <v>465</v>
      </c>
      <c r="M184" s="68">
        <v>465</v>
      </c>
      <c r="N184" s="51">
        <v>0</v>
      </c>
      <c r="O184" s="32">
        <v>0</v>
      </c>
      <c r="P184" s="4" t="s">
        <v>10</v>
      </c>
      <c r="Q184" s="4" t="s">
        <v>10</v>
      </c>
      <c r="R184" s="4" t="s">
        <v>10</v>
      </c>
      <c r="S184" s="4" t="s">
        <v>10</v>
      </c>
      <c r="T184" s="4" t="s">
        <v>10</v>
      </c>
      <c r="U184" s="4" t="s">
        <v>10</v>
      </c>
      <c r="V184" s="4" t="s">
        <v>10</v>
      </c>
      <c r="W184" s="27"/>
      <c r="X184" s="33" t="s">
        <v>1351</v>
      </c>
      <c r="Y184" s="4"/>
      <c r="Z184" s="4">
        <f t="shared" si="23"/>
        <v>0</v>
      </c>
      <c r="AA184" s="34"/>
      <c r="AB184" s="34"/>
      <c r="AC184" s="4"/>
      <c r="AD184" s="4">
        <f t="shared" si="28"/>
        <v>0</v>
      </c>
      <c r="AF184" s="4"/>
      <c r="AG184" s="4">
        <f t="shared" si="24"/>
        <v>0</v>
      </c>
      <c r="AH184" s="4"/>
      <c r="AI184" s="4">
        <f t="shared" si="25"/>
        <v>0</v>
      </c>
      <c r="AJ184" s="4"/>
      <c r="AK184" s="4"/>
      <c r="AL184" s="124">
        <f t="shared" si="29"/>
        <v>0</v>
      </c>
      <c r="AM184" s="4">
        <f t="shared" si="30"/>
        <v>0</v>
      </c>
      <c r="AN184" s="4"/>
      <c r="AO184" s="4">
        <f t="shared" si="31"/>
        <v>0</v>
      </c>
      <c r="AP184" s="4">
        <f t="shared" si="32"/>
        <v>0</v>
      </c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spans="1:65" s="35" customFormat="1">
      <c r="A185" s="23" t="s">
        <v>1389</v>
      </c>
      <c r="B185" s="24" t="s">
        <v>1390</v>
      </c>
      <c r="C185" s="25" t="s">
        <v>484</v>
      </c>
      <c r="D185" s="36" t="s">
        <v>485</v>
      </c>
      <c r="E185" s="36"/>
      <c r="F185" s="27" t="s">
        <v>408</v>
      </c>
      <c r="G185" s="27" t="s">
        <v>408</v>
      </c>
      <c r="H185" s="28" t="s">
        <v>454</v>
      </c>
      <c r="I185" s="43">
        <v>43516</v>
      </c>
      <c r="J185" s="29" t="s">
        <v>6</v>
      </c>
      <c r="K185" s="38" t="s">
        <v>24</v>
      </c>
      <c r="L185" s="30">
        <f t="shared" si="27"/>
        <v>115</v>
      </c>
      <c r="M185" s="68">
        <v>115</v>
      </c>
      <c r="N185" s="51">
        <v>0</v>
      </c>
      <c r="O185" s="32">
        <v>0</v>
      </c>
      <c r="P185" s="4" t="s">
        <v>10</v>
      </c>
      <c r="Q185" s="4" t="s">
        <v>10</v>
      </c>
      <c r="R185" s="4" t="s">
        <v>8</v>
      </c>
      <c r="S185" s="4" t="s">
        <v>10</v>
      </c>
      <c r="T185" s="4" t="s">
        <v>8</v>
      </c>
      <c r="U185" s="4" t="s">
        <v>10</v>
      </c>
      <c r="V185" s="4" t="s">
        <v>10</v>
      </c>
      <c r="W185" s="27"/>
      <c r="X185" s="33" t="s">
        <v>1351</v>
      </c>
      <c r="Y185" s="4"/>
      <c r="Z185" s="4">
        <f t="shared" si="23"/>
        <v>0</v>
      </c>
      <c r="AA185" s="34"/>
      <c r="AB185" s="34"/>
      <c r="AC185" s="4"/>
      <c r="AD185" s="4">
        <f t="shared" si="28"/>
        <v>0</v>
      </c>
      <c r="AF185" s="4"/>
      <c r="AG185" s="4">
        <f t="shared" si="24"/>
        <v>0</v>
      </c>
      <c r="AH185" s="4"/>
      <c r="AI185" s="4">
        <f t="shared" si="25"/>
        <v>0</v>
      </c>
      <c r="AJ185" s="4"/>
      <c r="AK185" s="4"/>
      <c r="AL185" s="124">
        <f t="shared" si="29"/>
        <v>0</v>
      </c>
      <c r="AM185" s="4">
        <f t="shared" si="30"/>
        <v>0</v>
      </c>
      <c r="AN185" s="4"/>
      <c r="AO185" s="4">
        <f t="shared" si="31"/>
        <v>0</v>
      </c>
      <c r="AP185" s="4">
        <f t="shared" si="32"/>
        <v>0</v>
      </c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spans="1:65" s="35" customFormat="1">
      <c r="A186" s="23" t="s">
        <v>1389</v>
      </c>
      <c r="B186" s="24" t="s">
        <v>1390</v>
      </c>
      <c r="C186" s="25" t="s">
        <v>487</v>
      </c>
      <c r="D186" s="36" t="s">
        <v>488</v>
      </c>
      <c r="E186" s="36"/>
      <c r="F186" s="27" t="s">
        <v>408</v>
      </c>
      <c r="G186" s="27" t="s">
        <v>408</v>
      </c>
      <c r="H186" s="46" t="s">
        <v>486</v>
      </c>
      <c r="I186" s="42">
        <v>43769</v>
      </c>
      <c r="J186" s="29" t="s">
        <v>6</v>
      </c>
      <c r="K186" s="38" t="s">
        <v>7</v>
      </c>
      <c r="L186" s="30">
        <f t="shared" si="27"/>
        <v>170</v>
      </c>
      <c r="M186" s="51">
        <v>170</v>
      </c>
      <c r="N186" s="51">
        <v>0</v>
      </c>
      <c r="O186" s="32">
        <v>0</v>
      </c>
      <c r="P186" s="4" t="s">
        <v>10</v>
      </c>
      <c r="Q186" s="4" t="s">
        <v>10</v>
      </c>
      <c r="R186" s="4" t="s">
        <v>8</v>
      </c>
      <c r="S186" s="4" t="s">
        <v>10</v>
      </c>
      <c r="T186" s="4" t="s">
        <v>8</v>
      </c>
      <c r="U186" s="4" t="s">
        <v>10</v>
      </c>
      <c r="V186" s="4" t="s">
        <v>10</v>
      </c>
      <c r="W186" s="27"/>
      <c r="X186" s="33" t="s">
        <v>1351</v>
      </c>
      <c r="Y186" s="4"/>
      <c r="Z186" s="4">
        <f t="shared" si="23"/>
        <v>0</v>
      </c>
      <c r="AA186" s="34"/>
      <c r="AB186" s="34"/>
      <c r="AC186" s="4"/>
      <c r="AD186" s="4">
        <f t="shared" si="28"/>
        <v>0</v>
      </c>
      <c r="AF186" s="4"/>
      <c r="AG186" s="4">
        <f t="shared" si="24"/>
        <v>0</v>
      </c>
      <c r="AH186" s="4"/>
      <c r="AI186" s="4">
        <f t="shared" si="25"/>
        <v>0</v>
      </c>
      <c r="AJ186" s="4"/>
      <c r="AK186" s="4"/>
      <c r="AL186" s="124">
        <f t="shared" si="29"/>
        <v>0</v>
      </c>
      <c r="AM186" s="4">
        <f t="shared" si="30"/>
        <v>0</v>
      </c>
      <c r="AN186" s="4"/>
      <c r="AO186" s="4">
        <f t="shared" si="31"/>
        <v>0</v>
      </c>
      <c r="AP186" s="4">
        <f t="shared" si="32"/>
        <v>0</v>
      </c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spans="1:65" s="35" customFormat="1">
      <c r="A187" s="23" t="s">
        <v>1389</v>
      </c>
      <c r="B187" s="24" t="s">
        <v>1390</v>
      </c>
      <c r="C187" s="25" t="s">
        <v>489</v>
      </c>
      <c r="D187" s="36" t="s">
        <v>490</v>
      </c>
      <c r="E187" s="36"/>
      <c r="F187" s="27" t="s">
        <v>408</v>
      </c>
      <c r="G187" s="27" t="s">
        <v>408</v>
      </c>
      <c r="H187" s="28" t="s">
        <v>35</v>
      </c>
      <c r="I187" s="43">
        <v>43516</v>
      </c>
      <c r="J187" s="29" t="s">
        <v>6</v>
      </c>
      <c r="K187" s="38" t="s">
        <v>7</v>
      </c>
      <c r="L187" s="30">
        <f t="shared" si="27"/>
        <v>75</v>
      </c>
      <c r="M187" s="51">
        <v>75</v>
      </c>
      <c r="N187" s="51">
        <v>0</v>
      </c>
      <c r="O187" s="32">
        <v>0</v>
      </c>
      <c r="P187" s="4" t="s">
        <v>10</v>
      </c>
      <c r="Q187" s="4" t="s">
        <v>10</v>
      </c>
      <c r="R187" s="4" t="s">
        <v>8</v>
      </c>
      <c r="S187" s="4" t="s">
        <v>10</v>
      </c>
      <c r="T187" s="4" t="s">
        <v>8</v>
      </c>
      <c r="U187" s="4" t="s">
        <v>8</v>
      </c>
      <c r="V187" s="4" t="s">
        <v>8</v>
      </c>
      <c r="W187" s="27"/>
      <c r="X187" s="33" t="s">
        <v>1351</v>
      </c>
      <c r="Y187" s="4"/>
      <c r="Z187" s="4">
        <f t="shared" si="23"/>
        <v>0</v>
      </c>
      <c r="AA187" s="34"/>
      <c r="AB187" s="34"/>
      <c r="AC187" s="4"/>
      <c r="AD187" s="4">
        <f t="shared" si="28"/>
        <v>0</v>
      </c>
      <c r="AF187" s="4"/>
      <c r="AG187" s="4">
        <f t="shared" si="24"/>
        <v>0</v>
      </c>
      <c r="AH187" s="4"/>
      <c r="AI187" s="4">
        <f t="shared" si="25"/>
        <v>0</v>
      </c>
      <c r="AJ187" s="4"/>
      <c r="AK187" s="4"/>
      <c r="AL187" s="124">
        <f t="shared" si="29"/>
        <v>0</v>
      </c>
      <c r="AM187" s="4">
        <f t="shared" si="30"/>
        <v>0</v>
      </c>
      <c r="AN187" s="4"/>
      <c r="AO187" s="4">
        <f t="shared" si="31"/>
        <v>0</v>
      </c>
      <c r="AP187" s="4">
        <f t="shared" si="32"/>
        <v>0</v>
      </c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spans="1:65" s="35" customFormat="1">
      <c r="A188" s="23" t="s">
        <v>1389</v>
      </c>
      <c r="B188" s="24" t="s">
        <v>1390</v>
      </c>
      <c r="C188" s="25" t="s">
        <v>491</v>
      </c>
      <c r="D188" s="36" t="s">
        <v>492</v>
      </c>
      <c r="E188" s="36"/>
      <c r="F188" s="27" t="s">
        <v>408</v>
      </c>
      <c r="G188" s="27" t="s">
        <v>408</v>
      </c>
      <c r="H188" s="28" t="s">
        <v>59</v>
      </c>
      <c r="I188" s="43">
        <v>43516</v>
      </c>
      <c r="J188" s="29" t="s">
        <v>6</v>
      </c>
      <c r="K188" s="38" t="s">
        <v>24</v>
      </c>
      <c r="L188" s="30">
        <f t="shared" si="27"/>
        <v>165</v>
      </c>
      <c r="M188" s="51">
        <v>165</v>
      </c>
      <c r="N188" s="51">
        <v>0</v>
      </c>
      <c r="O188" s="32">
        <v>0</v>
      </c>
      <c r="P188" s="4" t="s">
        <v>10</v>
      </c>
      <c r="Q188" s="4" t="s">
        <v>10</v>
      </c>
      <c r="R188" s="4" t="s">
        <v>8</v>
      </c>
      <c r="S188" s="4" t="s">
        <v>10</v>
      </c>
      <c r="T188" s="4" t="s">
        <v>8</v>
      </c>
      <c r="U188" s="4" t="s">
        <v>10</v>
      </c>
      <c r="V188" s="4" t="s">
        <v>10</v>
      </c>
      <c r="W188" s="27"/>
      <c r="X188" s="33" t="s">
        <v>1350</v>
      </c>
      <c r="Y188" s="4"/>
      <c r="Z188" s="4">
        <f t="shared" si="23"/>
        <v>0</v>
      </c>
      <c r="AA188" s="34"/>
      <c r="AB188" s="34"/>
      <c r="AC188" s="4"/>
      <c r="AD188" s="4">
        <f t="shared" si="28"/>
        <v>0</v>
      </c>
      <c r="AF188" s="4"/>
      <c r="AG188" s="4">
        <f t="shared" si="24"/>
        <v>0</v>
      </c>
      <c r="AH188" s="4"/>
      <c r="AI188" s="4">
        <f t="shared" si="25"/>
        <v>0</v>
      </c>
      <c r="AJ188" s="4"/>
      <c r="AK188" s="4"/>
      <c r="AL188" s="124">
        <f t="shared" si="29"/>
        <v>0</v>
      </c>
      <c r="AM188" s="4">
        <f t="shared" si="30"/>
        <v>0</v>
      </c>
      <c r="AN188" s="4"/>
      <c r="AO188" s="4">
        <f t="shared" si="31"/>
        <v>0</v>
      </c>
      <c r="AP188" s="4">
        <f t="shared" si="32"/>
        <v>0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spans="1:65" s="35" customFormat="1">
      <c r="A189" s="23" t="s">
        <v>1389</v>
      </c>
      <c r="B189" s="24" t="s">
        <v>1390</v>
      </c>
      <c r="C189" s="25" t="s">
        <v>493</v>
      </c>
      <c r="D189" s="36" t="s">
        <v>494</v>
      </c>
      <c r="E189" s="36"/>
      <c r="F189" s="27" t="s">
        <v>408</v>
      </c>
      <c r="G189" s="27" t="s">
        <v>408</v>
      </c>
      <c r="H189" s="28" t="s">
        <v>59</v>
      </c>
      <c r="I189" s="43">
        <v>43516</v>
      </c>
      <c r="J189" s="29" t="s">
        <v>6</v>
      </c>
      <c r="K189" s="38" t="s">
        <v>7</v>
      </c>
      <c r="L189" s="30">
        <f t="shared" si="27"/>
        <v>175</v>
      </c>
      <c r="M189" s="51">
        <v>175</v>
      </c>
      <c r="N189" s="51">
        <v>0</v>
      </c>
      <c r="O189" s="32">
        <v>0</v>
      </c>
      <c r="P189" s="4" t="s">
        <v>10</v>
      </c>
      <c r="Q189" s="4" t="s">
        <v>10</v>
      </c>
      <c r="R189" s="4" t="s">
        <v>8</v>
      </c>
      <c r="S189" s="4" t="s">
        <v>10</v>
      </c>
      <c r="T189" s="4" t="s">
        <v>8</v>
      </c>
      <c r="U189" s="4" t="s">
        <v>10</v>
      </c>
      <c r="V189" s="4" t="s">
        <v>10</v>
      </c>
      <c r="W189" s="27"/>
      <c r="X189" s="33" t="s">
        <v>1350</v>
      </c>
      <c r="Y189" s="4"/>
      <c r="Z189" s="4">
        <f t="shared" si="23"/>
        <v>0</v>
      </c>
      <c r="AA189" s="34"/>
      <c r="AB189" s="34"/>
      <c r="AC189" s="4"/>
      <c r="AD189" s="4">
        <f t="shared" si="28"/>
        <v>0</v>
      </c>
      <c r="AF189" s="4"/>
      <c r="AG189" s="4">
        <f t="shared" si="24"/>
        <v>0</v>
      </c>
      <c r="AH189" s="4"/>
      <c r="AI189" s="4">
        <f t="shared" si="25"/>
        <v>0</v>
      </c>
      <c r="AJ189" s="4"/>
      <c r="AK189" s="4"/>
      <c r="AL189" s="124">
        <f t="shared" si="29"/>
        <v>0</v>
      </c>
      <c r="AM189" s="4">
        <f t="shared" si="30"/>
        <v>0</v>
      </c>
      <c r="AN189" s="4"/>
      <c r="AO189" s="4">
        <f t="shared" si="31"/>
        <v>0</v>
      </c>
      <c r="AP189" s="4">
        <f t="shared" si="32"/>
        <v>0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spans="1:65" s="35" customFormat="1">
      <c r="A190" s="23" t="s">
        <v>1389</v>
      </c>
      <c r="B190" s="24" t="s">
        <v>1390</v>
      </c>
      <c r="C190" s="25" t="s">
        <v>496</v>
      </c>
      <c r="D190" s="36" t="s">
        <v>497</v>
      </c>
      <c r="E190" s="36"/>
      <c r="F190" s="27" t="s">
        <v>408</v>
      </c>
      <c r="G190" s="27" t="s">
        <v>408</v>
      </c>
      <c r="H190" s="28" t="s">
        <v>495</v>
      </c>
      <c r="I190" s="28">
        <v>43594</v>
      </c>
      <c r="J190" s="29" t="s">
        <v>6</v>
      </c>
      <c r="K190" s="38" t="s">
        <v>7</v>
      </c>
      <c r="L190" s="30">
        <f t="shared" si="27"/>
        <v>95</v>
      </c>
      <c r="M190" s="51">
        <v>95</v>
      </c>
      <c r="N190" s="51">
        <v>0</v>
      </c>
      <c r="O190" s="32">
        <v>0</v>
      </c>
      <c r="P190" s="4" t="s">
        <v>10</v>
      </c>
      <c r="Q190" s="4" t="s">
        <v>10</v>
      </c>
      <c r="R190" s="4" t="s">
        <v>8</v>
      </c>
      <c r="S190" s="4" t="s">
        <v>10</v>
      </c>
      <c r="T190" s="4" t="s">
        <v>8</v>
      </c>
      <c r="U190" s="4" t="s">
        <v>8</v>
      </c>
      <c r="V190" s="4" t="s">
        <v>8</v>
      </c>
      <c r="W190" s="27"/>
      <c r="X190" s="33" t="s">
        <v>1350</v>
      </c>
      <c r="Y190" s="4"/>
      <c r="Z190" s="4">
        <f t="shared" si="23"/>
        <v>0</v>
      </c>
      <c r="AA190" s="34"/>
      <c r="AB190" s="34"/>
      <c r="AC190" s="4"/>
      <c r="AD190" s="4">
        <f t="shared" si="28"/>
        <v>0</v>
      </c>
      <c r="AF190" s="4"/>
      <c r="AG190" s="4">
        <f t="shared" si="24"/>
        <v>0</v>
      </c>
      <c r="AH190" s="4"/>
      <c r="AI190" s="4">
        <f t="shared" si="25"/>
        <v>0</v>
      </c>
      <c r="AJ190" s="4"/>
      <c r="AK190" s="4"/>
      <c r="AL190" s="124">
        <f t="shared" si="29"/>
        <v>0</v>
      </c>
      <c r="AM190" s="4">
        <f t="shared" si="30"/>
        <v>0</v>
      </c>
      <c r="AN190" s="4"/>
      <c r="AO190" s="4">
        <f t="shared" si="31"/>
        <v>0</v>
      </c>
      <c r="AP190" s="4">
        <f t="shared" si="32"/>
        <v>0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spans="1:65" s="35" customFormat="1">
      <c r="A191" s="23" t="s">
        <v>1389</v>
      </c>
      <c r="B191" s="24" t="s">
        <v>1390</v>
      </c>
      <c r="C191" s="25" t="s">
        <v>498</v>
      </c>
      <c r="D191" s="36" t="s">
        <v>499</v>
      </c>
      <c r="E191" s="36"/>
      <c r="F191" s="27" t="s">
        <v>408</v>
      </c>
      <c r="G191" s="27" t="s">
        <v>408</v>
      </c>
      <c r="H191" s="28" t="s">
        <v>258</v>
      </c>
      <c r="I191" s="43">
        <v>43516</v>
      </c>
      <c r="J191" s="29" t="s">
        <v>6</v>
      </c>
      <c r="K191" s="38" t="s">
        <v>7</v>
      </c>
      <c r="L191" s="30">
        <f t="shared" si="27"/>
        <v>225</v>
      </c>
      <c r="M191" s="51">
        <v>225</v>
      </c>
      <c r="N191" s="51">
        <v>0</v>
      </c>
      <c r="O191" s="32">
        <v>0</v>
      </c>
      <c r="P191" s="4" t="s">
        <v>10</v>
      </c>
      <c r="Q191" s="4" t="s">
        <v>10</v>
      </c>
      <c r="R191" s="4" t="s">
        <v>8</v>
      </c>
      <c r="S191" s="4" t="s">
        <v>10</v>
      </c>
      <c r="T191" s="4" t="s">
        <v>8</v>
      </c>
      <c r="U191" s="4" t="s">
        <v>10</v>
      </c>
      <c r="V191" s="4" t="s">
        <v>10</v>
      </c>
      <c r="W191" s="27"/>
      <c r="X191" s="33" t="s">
        <v>1350</v>
      </c>
      <c r="Y191" s="4"/>
      <c r="Z191" s="4">
        <f t="shared" si="23"/>
        <v>0</v>
      </c>
      <c r="AA191" s="34"/>
      <c r="AB191" s="34"/>
      <c r="AC191" s="4"/>
      <c r="AD191" s="4">
        <f t="shared" si="28"/>
        <v>0</v>
      </c>
      <c r="AF191" s="4"/>
      <c r="AG191" s="4">
        <f t="shared" si="24"/>
        <v>0</v>
      </c>
      <c r="AH191" s="4"/>
      <c r="AI191" s="4">
        <f t="shared" si="25"/>
        <v>0</v>
      </c>
      <c r="AJ191" s="4"/>
      <c r="AK191" s="4"/>
      <c r="AL191" s="124">
        <f t="shared" si="29"/>
        <v>0</v>
      </c>
      <c r="AM191" s="4">
        <f t="shared" si="30"/>
        <v>0</v>
      </c>
      <c r="AN191" s="4"/>
      <c r="AO191" s="4">
        <f t="shared" si="31"/>
        <v>0</v>
      </c>
      <c r="AP191" s="4">
        <f t="shared" si="32"/>
        <v>0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spans="1:65" s="35" customFormat="1">
      <c r="A192" s="23" t="s">
        <v>1389</v>
      </c>
      <c r="B192" s="24" t="s">
        <v>1390</v>
      </c>
      <c r="C192" s="25" t="s">
        <v>500</v>
      </c>
      <c r="D192" s="36" t="s">
        <v>501</v>
      </c>
      <c r="E192" s="36"/>
      <c r="F192" s="27" t="s">
        <v>408</v>
      </c>
      <c r="G192" s="27" t="s">
        <v>408</v>
      </c>
      <c r="H192" s="28" t="s">
        <v>114</v>
      </c>
      <c r="I192" s="43">
        <v>43516</v>
      </c>
      <c r="J192" s="29" t="s">
        <v>6</v>
      </c>
      <c r="K192" s="38" t="s">
        <v>7</v>
      </c>
      <c r="L192" s="30">
        <f t="shared" si="27"/>
        <v>225</v>
      </c>
      <c r="M192" s="51">
        <v>225</v>
      </c>
      <c r="N192" s="51">
        <v>0</v>
      </c>
      <c r="O192" s="32">
        <v>0</v>
      </c>
      <c r="P192" s="4" t="s">
        <v>10</v>
      </c>
      <c r="Q192" s="4" t="s">
        <v>10</v>
      </c>
      <c r="R192" s="4" t="s">
        <v>8</v>
      </c>
      <c r="S192" s="4" t="s">
        <v>10</v>
      </c>
      <c r="T192" s="4" t="s">
        <v>8</v>
      </c>
      <c r="U192" s="4" t="s">
        <v>10</v>
      </c>
      <c r="V192" s="4" t="s">
        <v>10</v>
      </c>
      <c r="W192" s="27"/>
      <c r="X192" s="33" t="s">
        <v>1350</v>
      </c>
      <c r="Y192" s="4"/>
      <c r="Z192" s="4">
        <f t="shared" si="23"/>
        <v>0</v>
      </c>
      <c r="AA192" s="34"/>
      <c r="AB192" s="34"/>
      <c r="AC192" s="4"/>
      <c r="AD192" s="4">
        <f t="shared" si="28"/>
        <v>0</v>
      </c>
      <c r="AF192" s="4"/>
      <c r="AG192" s="4">
        <f t="shared" si="24"/>
        <v>0</v>
      </c>
      <c r="AH192" s="4"/>
      <c r="AI192" s="4">
        <f t="shared" si="25"/>
        <v>0</v>
      </c>
      <c r="AJ192" s="4"/>
      <c r="AK192" s="4"/>
      <c r="AL192" s="124">
        <f t="shared" si="29"/>
        <v>0</v>
      </c>
      <c r="AM192" s="4">
        <f t="shared" si="30"/>
        <v>0</v>
      </c>
      <c r="AN192" s="4"/>
      <c r="AO192" s="4">
        <f t="shared" si="31"/>
        <v>0</v>
      </c>
      <c r="AP192" s="4">
        <f t="shared" si="32"/>
        <v>0</v>
      </c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spans="1:65" s="35" customFormat="1">
      <c r="A193" s="23" t="s">
        <v>1389</v>
      </c>
      <c r="B193" s="24" t="s">
        <v>1390</v>
      </c>
      <c r="C193" s="25" t="s">
        <v>502</v>
      </c>
      <c r="D193" s="36" t="s">
        <v>503</v>
      </c>
      <c r="E193" s="36"/>
      <c r="F193" s="27" t="s">
        <v>408</v>
      </c>
      <c r="G193" s="27" t="s">
        <v>408</v>
      </c>
      <c r="H193" s="28" t="s">
        <v>114</v>
      </c>
      <c r="I193" s="43">
        <v>43516</v>
      </c>
      <c r="J193" s="29" t="s">
        <v>6</v>
      </c>
      <c r="K193" s="38" t="s">
        <v>24</v>
      </c>
      <c r="L193" s="30">
        <f t="shared" si="27"/>
        <v>173</v>
      </c>
      <c r="M193" s="4">
        <v>170</v>
      </c>
      <c r="N193" s="51">
        <v>3</v>
      </c>
      <c r="O193" s="32">
        <v>0</v>
      </c>
      <c r="P193" s="4" t="s">
        <v>10</v>
      </c>
      <c r="Q193" s="4" t="s">
        <v>10</v>
      </c>
      <c r="R193" s="4" t="s">
        <v>8</v>
      </c>
      <c r="S193" s="4" t="s">
        <v>10</v>
      </c>
      <c r="T193" s="4" t="s">
        <v>8</v>
      </c>
      <c r="U193" s="4" t="s">
        <v>10</v>
      </c>
      <c r="V193" s="4" t="s">
        <v>10</v>
      </c>
      <c r="W193" s="27"/>
      <c r="X193" s="33" t="s">
        <v>1350</v>
      </c>
      <c r="Y193" s="4"/>
      <c r="Z193" s="4">
        <f t="shared" si="23"/>
        <v>0</v>
      </c>
      <c r="AA193" s="34"/>
      <c r="AB193" s="34"/>
      <c r="AC193" s="4"/>
      <c r="AD193" s="4">
        <f t="shared" si="28"/>
        <v>0</v>
      </c>
      <c r="AF193" s="4"/>
      <c r="AG193" s="4">
        <f t="shared" si="24"/>
        <v>0</v>
      </c>
      <c r="AH193" s="4"/>
      <c r="AI193" s="4">
        <f t="shared" si="25"/>
        <v>0</v>
      </c>
      <c r="AJ193" s="4"/>
      <c r="AK193" s="4"/>
      <c r="AL193" s="124">
        <f t="shared" si="29"/>
        <v>0</v>
      </c>
      <c r="AM193" s="4">
        <f t="shared" si="30"/>
        <v>0</v>
      </c>
      <c r="AN193" s="4"/>
      <c r="AO193" s="4">
        <f t="shared" si="31"/>
        <v>0</v>
      </c>
      <c r="AP193" s="4">
        <f t="shared" si="32"/>
        <v>0</v>
      </c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spans="1:65" s="35" customFormat="1">
      <c r="A194" s="23" t="s">
        <v>1389</v>
      </c>
      <c r="B194" s="24" t="s">
        <v>1390</v>
      </c>
      <c r="C194" s="25" t="s">
        <v>504</v>
      </c>
      <c r="D194" s="36" t="s">
        <v>505</v>
      </c>
      <c r="E194" s="36"/>
      <c r="F194" s="27" t="s">
        <v>408</v>
      </c>
      <c r="G194" s="27" t="s">
        <v>408</v>
      </c>
      <c r="H194" s="28" t="s">
        <v>150</v>
      </c>
      <c r="I194" s="28">
        <v>43185</v>
      </c>
      <c r="J194" s="29" t="s">
        <v>507</v>
      </c>
      <c r="K194" s="38" t="s">
        <v>24</v>
      </c>
      <c r="L194" s="30">
        <f t="shared" si="27"/>
        <v>330</v>
      </c>
      <c r="M194" s="4">
        <v>165</v>
      </c>
      <c r="N194" s="51">
        <v>165</v>
      </c>
      <c r="O194" s="32">
        <v>0</v>
      </c>
      <c r="P194" s="4" t="s">
        <v>10</v>
      </c>
      <c r="Q194" s="4" t="s">
        <v>10</v>
      </c>
      <c r="R194" s="4" t="s">
        <v>8</v>
      </c>
      <c r="S194" s="4" t="s">
        <v>10</v>
      </c>
      <c r="T194" s="4" t="s">
        <v>8</v>
      </c>
      <c r="U194" s="40" t="s">
        <v>8</v>
      </c>
      <c r="V194" s="40" t="s">
        <v>10</v>
      </c>
      <c r="W194" s="27"/>
      <c r="X194" s="33" t="s">
        <v>1350</v>
      </c>
      <c r="Y194" s="4"/>
      <c r="Z194" s="4">
        <f t="shared" ref="Z194:Z257" si="33">SUMIF(Y194,"Y",M194)</f>
        <v>0</v>
      </c>
      <c r="AA194" s="34"/>
      <c r="AB194" s="34"/>
      <c r="AC194" s="4"/>
      <c r="AD194" s="4">
        <f t="shared" si="28"/>
        <v>0</v>
      </c>
      <c r="AF194" s="4"/>
      <c r="AG194" s="4">
        <f t="shared" ref="AG194:AG257" si="34">SUMIF(AF194,"Y",O194)*AC194</f>
        <v>0</v>
      </c>
      <c r="AH194" s="4"/>
      <c r="AI194" s="4">
        <f t="shared" ref="AI194:AI257" si="35">(M194-AG194)*COUNTIF(AQ194:AZ194,"L")</f>
        <v>0</v>
      </c>
      <c r="AJ194" s="4"/>
      <c r="AK194" s="4"/>
      <c r="AL194" s="124">
        <f t="shared" si="29"/>
        <v>0</v>
      </c>
      <c r="AM194" s="4">
        <f t="shared" si="30"/>
        <v>0</v>
      </c>
      <c r="AN194" s="4"/>
      <c r="AO194" s="4">
        <f t="shared" si="31"/>
        <v>0</v>
      </c>
      <c r="AP194" s="4">
        <f t="shared" si="32"/>
        <v>0</v>
      </c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spans="1:65" s="35" customFormat="1">
      <c r="A195" s="23" t="s">
        <v>1389</v>
      </c>
      <c r="B195" s="24" t="s">
        <v>1390</v>
      </c>
      <c r="C195" s="25" t="s">
        <v>508</v>
      </c>
      <c r="D195" s="36" t="s">
        <v>509</v>
      </c>
      <c r="E195" s="36"/>
      <c r="F195" s="27" t="s">
        <v>408</v>
      </c>
      <c r="G195" s="27" t="s">
        <v>408</v>
      </c>
      <c r="H195" s="28" t="s">
        <v>506</v>
      </c>
      <c r="I195" s="28">
        <v>43608</v>
      </c>
      <c r="J195" s="29" t="s">
        <v>507</v>
      </c>
      <c r="K195" s="38" t="s">
        <v>24</v>
      </c>
      <c r="L195" s="30">
        <f t="shared" si="27"/>
        <v>320</v>
      </c>
      <c r="M195" s="4">
        <v>160</v>
      </c>
      <c r="N195" s="51">
        <v>160</v>
      </c>
      <c r="O195" s="32">
        <v>0</v>
      </c>
      <c r="P195" s="4" t="s">
        <v>10</v>
      </c>
      <c r="Q195" s="4" t="s">
        <v>10</v>
      </c>
      <c r="R195" s="4" t="s">
        <v>8</v>
      </c>
      <c r="S195" s="4" t="s">
        <v>10</v>
      </c>
      <c r="T195" s="4" t="s">
        <v>8</v>
      </c>
      <c r="U195" s="40" t="s">
        <v>8</v>
      </c>
      <c r="V195" s="40" t="s">
        <v>10</v>
      </c>
      <c r="W195" s="27"/>
      <c r="X195" s="33" t="s">
        <v>1350</v>
      </c>
      <c r="Y195" s="4"/>
      <c r="Z195" s="4">
        <f t="shared" si="33"/>
        <v>0</v>
      </c>
      <c r="AA195" s="34"/>
      <c r="AB195" s="34"/>
      <c r="AC195" s="4"/>
      <c r="AD195" s="4">
        <f t="shared" si="28"/>
        <v>0</v>
      </c>
      <c r="AF195" s="4"/>
      <c r="AG195" s="4">
        <f t="shared" si="34"/>
        <v>0</v>
      </c>
      <c r="AH195" s="4"/>
      <c r="AI195" s="4">
        <f t="shared" si="35"/>
        <v>0</v>
      </c>
      <c r="AJ195" s="4"/>
      <c r="AK195" s="4"/>
      <c r="AL195" s="124">
        <f t="shared" si="29"/>
        <v>0</v>
      </c>
      <c r="AM195" s="4">
        <f t="shared" si="30"/>
        <v>0</v>
      </c>
      <c r="AN195" s="4"/>
      <c r="AO195" s="4">
        <f t="shared" si="31"/>
        <v>0</v>
      </c>
      <c r="AP195" s="4">
        <f t="shared" si="32"/>
        <v>0</v>
      </c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spans="1:65" s="35" customFormat="1">
      <c r="A196" s="23" t="s">
        <v>1389</v>
      </c>
      <c r="B196" s="24" t="s">
        <v>1390</v>
      </c>
      <c r="C196" s="25" t="s">
        <v>510</v>
      </c>
      <c r="D196" s="26" t="s">
        <v>511</v>
      </c>
      <c r="E196" s="36"/>
      <c r="F196" s="27" t="s">
        <v>408</v>
      </c>
      <c r="G196" s="27" t="s">
        <v>408</v>
      </c>
      <c r="H196" s="28" t="s">
        <v>506</v>
      </c>
      <c r="I196" s="28">
        <v>43608</v>
      </c>
      <c r="J196" s="29" t="s">
        <v>6</v>
      </c>
      <c r="K196" s="38" t="s">
        <v>7</v>
      </c>
      <c r="L196" s="30">
        <f t="shared" si="27"/>
        <v>145</v>
      </c>
      <c r="M196" s="51">
        <v>145</v>
      </c>
      <c r="N196" s="51">
        <v>0</v>
      </c>
      <c r="O196" s="32">
        <v>0</v>
      </c>
      <c r="P196" s="4" t="s">
        <v>10</v>
      </c>
      <c r="Q196" s="4" t="s">
        <v>10</v>
      </c>
      <c r="R196" s="4" t="s">
        <v>8</v>
      </c>
      <c r="S196" s="4" t="s">
        <v>10</v>
      </c>
      <c r="T196" s="4" t="s">
        <v>8</v>
      </c>
      <c r="U196" s="4" t="s">
        <v>10</v>
      </c>
      <c r="V196" s="4" t="s">
        <v>10</v>
      </c>
      <c r="W196" s="27"/>
      <c r="X196" s="33" t="s">
        <v>1350</v>
      </c>
      <c r="Y196" s="4"/>
      <c r="Z196" s="4">
        <f t="shared" si="33"/>
        <v>0</v>
      </c>
      <c r="AA196" s="34"/>
      <c r="AB196" s="34"/>
      <c r="AC196" s="4"/>
      <c r="AD196" s="4">
        <f t="shared" si="28"/>
        <v>0</v>
      </c>
      <c r="AF196" s="4"/>
      <c r="AG196" s="4">
        <f t="shared" si="34"/>
        <v>0</v>
      </c>
      <c r="AH196" s="4"/>
      <c r="AI196" s="4">
        <f t="shared" si="35"/>
        <v>0</v>
      </c>
      <c r="AJ196" s="4"/>
      <c r="AK196" s="4"/>
      <c r="AL196" s="124">
        <f t="shared" si="29"/>
        <v>0</v>
      </c>
      <c r="AM196" s="4">
        <f t="shared" si="30"/>
        <v>0</v>
      </c>
      <c r="AN196" s="4"/>
      <c r="AO196" s="4">
        <f t="shared" si="31"/>
        <v>0</v>
      </c>
      <c r="AP196" s="4">
        <f t="shared" si="32"/>
        <v>0</v>
      </c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spans="1:65" s="35" customFormat="1">
      <c r="A197" s="23" t="s">
        <v>1389</v>
      </c>
      <c r="B197" s="24" t="s">
        <v>1390</v>
      </c>
      <c r="C197" s="25" t="s">
        <v>512</v>
      </c>
      <c r="D197" s="26" t="s">
        <v>513</v>
      </c>
      <c r="E197" s="26"/>
      <c r="F197" s="27" t="s">
        <v>408</v>
      </c>
      <c r="G197" s="27" t="s">
        <v>408</v>
      </c>
      <c r="H197" s="28" t="s">
        <v>161</v>
      </c>
      <c r="I197" s="28">
        <v>43237</v>
      </c>
      <c r="J197" s="29" t="s">
        <v>6</v>
      </c>
      <c r="K197" s="38" t="s">
        <v>7</v>
      </c>
      <c r="L197" s="30">
        <f t="shared" si="27"/>
        <v>175</v>
      </c>
      <c r="M197" s="68">
        <v>175</v>
      </c>
      <c r="N197" s="51">
        <v>0</v>
      </c>
      <c r="O197" s="32">
        <v>0</v>
      </c>
      <c r="P197" s="4" t="s">
        <v>10</v>
      </c>
      <c r="Q197" s="4" t="s">
        <v>10</v>
      </c>
      <c r="R197" s="4" t="s">
        <v>8</v>
      </c>
      <c r="S197" s="4" t="s">
        <v>10</v>
      </c>
      <c r="T197" s="4" t="s">
        <v>8</v>
      </c>
      <c r="U197" s="4" t="s">
        <v>10</v>
      </c>
      <c r="V197" s="4" t="s">
        <v>10</v>
      </c>
      <c r="W197" s="27"/>
      <c r="X197" s="33" t="s">
        <v>1351</v>
      </c>
      <c r="Y197" s="4"/>
      <c r="Z197" s="4">
        <f t="shared" si="33"/>
        <v>0</v>
      </c>
      <c r="AA197" s="34"/>
      <c r="AB197" s="34"/>
      <c r="AC197" s="4"/>
      <c r="AD197" s="4">
        <f t="shared" si="28"/>
        <v>0</v>
      </c>
      <c r="AF197" s="4"/>
      <c r="AG197" s="4">
        <f t="shared" si="34"/>
        <v>0</v>
      </c>
      <c r="AH197" s="4"/>
      <c r="AI197" s="4">
        <f t="shared" si="35"/>
        <v>0</v>
      </c>
      <c r="AJ197" s="4"/>
      <c r="AK197" s="4"/>
      <c r="AL197" s="124">
        <f t="shared" si="29"/>
        <v>0</v>
      </c>
      <c r="AM197" s="4">
        <f t="shared" si="30"/>
        <v>0</v>
      </c>
      <c r="AN197" s="4"/>
      <c r="AO197" s="4">
        <f t="shared" si="31"/>
        <v>0</v>
      </c>
      <c r="AP197" s="4">
        <f t="shared" si="32"/>
        <v>0</v>
      </c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spans="1:65" s="35" customFormat="1">
      <c r="A198" s="23" t="s">
        <v>1389</v>
      </c>
      <c r="B198" s="24" t="s">
        <v>1390</v>
      </c>
      <c r="C198" s="25" t="s">
        <v>514</v>
      </c>
      <c r="D198" s="26" t="s">
        <v>515</v>
      </c>
      <c r="E198" s="26"/>
      <c r="F198" s="27" t="s">
        <v>408</v>
      </c>
      <c r="G198" s="27" t="s">
        <v>408</v>
      </c>
      <c r="H198" s="28" t="s">
        <v>35</v>
      </c>
      <c r="I198" s="43">
        <v>43516</v>
      </c>
      <c r="J198" s="29" t="s">
        <v>6</v>
      </c>
      <c r="K198" s="38"/>
      <c r="L198" s="30">
        <f t="shared" si="27"/>
        <v>665</v>
      </c>
      <c r="M198" s="68">
        <v>275</v>
      </c>
      <c r="N198" s="51">
        <v>390</v>
      </c>
      <c r="O198" s="32">
        <v>0</v>
      </c>
      <c r="P198" s="4" t="s">
        <v>10</v>
      </c>
      <c r="Q198" s="4" t="s">
        <v>10</v>
      </c>
      <c r="R198" s="4" t="s">
        <v>8</v>
      </c>
      <c r="S198" s="4" t="s">
        <v>10</v>
      </c>
      <c r="T198" s="4" t="s">
        <v>8</v>
      </c>
      <c r="U198" s="4" t="s">
        <v>10</v>
      </c>
      <c r="V198" s="4" t="s">
        <v>10</v>
      </c>
      <c r="W198" s="27"/>
      <c r="X198" s="33" t="s">
        <v>1352</v>
      </c>
      <c r="Y198" s="4"/>
      <c r="Z198" s="4">
        <f t="shared" si="33"/>
        <v>0</v>
      </c>
      <c r="AA198" s="34"/>
      <c r="AB198" s="34"/>
      <c r="AC198" s="4"/>
      <c r="AD198" s="4">
        <f t="shared" si="28"/>
        <v>0</v>
      </c>
      <c r="AF198" s="4"/>
      <c r="AG198" s="4">
        <f t="shared" si="34"/>
        <v>0</v>
      </c>
      <c r="AH198" s="4"/>
      <c r="AI198" s="4">
        <f t="shared" si="35"/>
        <v>0</v>
      </c>
      <c r="AJ198" s="4"/>
      <c r="AK198" s="4"/>
      <c r="AL198" s="124">
        <f t="shared" si="29"/>
        <v>0</v>
      </c>
      <c r="AM198" s="4">
        <f t="shared" si="30"/>
        <v>0</v>
      </c>
      <c r="AN198" s="4"/>
      <c r="AO198" s="4">
        <f t="shared" si="31"/>
        <v>0</v>
      </c>
      <c r="AP198" s="4">
        <f t="shared" si="32"/>
        <v>0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spans="1:65" s="35" customFormat="1">
      <c r="A199" s="23" t="s">
        <v>1389</v>
      </c>
      <c r="B199" s="24" t="s">
        <v>1390</v>
      </c>
      <c r="C199" s="25" t="s">
        <v>516</v>
      </c>
      <c r="D199" s="26" t="s">
        <v>517</v>
      </c>
      <c r="E199" s="26"/>
      <c r="F199" s="27" t="s">
        <v>408</v>
      </c>
      <c r="G199" s="27" t="s">
        <v>408</v>
      </c>
      <c r="H199" s="28" t="s">
        <v>506</v>
      </c>
      <c r="I199" s="28">
        <v>43371</v>
      </c>
      <c r="J199" s="29" t="s">
        <v>6</v>
      </c>
      <c r="K199" s="38"/>
      <c r="L199" s="30">
        <f t="shared" si="27"/>
        <v>1715</v>
      </c>
      <c r="M199" s="68">
        <v>395</v>
      </c>
      <c r="N199" s="51">
        <v>1320</v>
      </c>
      <c r="O199" s="32">
        <v>0</v>
      </c>
      <c r="P199" s="4" t="s">
        <v>10</v>
      </c>
      <c r="Q199" s="4" t="s">
        <v>10</v>
      </c>
      <c r="R199" s="4" t="s">
        <v>8</v>
      </c>
      <c r="S199" s="4" t="s">
        <v>10</v>
      </c>
      <c r="T199" s="4" t="s">
        <v>8</v>
      </c>
      <c r="U199" s="4" t="s">
        <v>10</v>
      </c>
      <c r="V199" s="4" t="s">
        <v>10</v>
      </c>
      <c r="W199" s="27"/>
      <c r="X199" s="33" t="s">
        <v>1353</v>
      </c>
      <c r="Y199" s="4"/>
      <c r="Z199" s="4">
        <f t="shared" si="33"/>
        <v>0</v>
      </c>
      <c r="AA199" s="34"/>
      <c r="AB199" s="34"/>
      <c r="AC199" s="4"/>
      <c r="AD199" s="4">
        <f t="shared" si="28"/>
        <v>0</v>
      </c>
      <c r="AF199" s="4"/>
      <c r="AG199" s="4">
        <f t="shared" si="34"/>
        <v>0</v>
      </c>
      <c r="AH199" s="4"/>
      <c r="AI199" s="4">
        <f t="shared" si="35"/>
        <v>0</v>
      </c>
      <c r="AJ199" s="4"/>
      <c r="AK199" s="4"/>
      <c r="AL199" s="124">
        <f t="shared" si="29"/>
        <v>0</v>
      </c>
      <c r="AM199" s="4">
        <f t="shared" si="30"/>
        <v>0</v>
      </c>
      <c r="AN199" s="4"/>
      <c r="AO199" s="4">
        <f t="shared" si="31"/>
        <v>0</v>
      </c>
      <c r="AP199" s="4">
        <f t="shared" si="32"/>
        <v>0</v>
      </c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spans="1:65" s="35" customFormat="1">
      <c r="A200" s="23" t="s">
        <v>1389</v>
      </c>
      <c r="B200" s="24" t="s">
        <v>1390</v>
      </c>
      <c r="C200" s="25" t="s">
        <v>518</v>
      </c>
      <c r="D200" s="26" t="s">
        <v>519</v>
      </c>
      <c r="E200" s="26"/>
      <c r="F200" s="27" t="s">
        <v>408</v>
      </c>
      <c r="G200" s="27" t="s">
        <v>408</v>
      </c>
      <c r="H200" s="28" t="s">
        <v>108</v>
      </c>
      <c r="I200" s="28">
        <v>43521</v>
      </c>
      <c r="J200" s="29" t="s">
        <v>6</v>
      </c>
      <c r="K200" s="38" t="s">
        <v>24</v>
      </c>
      <c r="L200" s="30">
        <f t="shared" si="27"/>
        <v>60</v>
      </c>
      <c r="M200" s="51">
        <v>60</v>
      </c>
      <c r="N200" s="51">
        <v>0</v>
      </c>
      <c r="O200" s="32">
        <v>0</v>
      </c>
      <c r="P200" s="4" t="s">
        <v>10</v>
      </c>
      <c r="Q200" s="4" t="s">
        <v>10</v>
      </c>
      <c r="R200" s="4" t="s">
        <v>8</v>
      </c>
      <c r="S200" s="4" t="s">
        <v>10</v>
      </c>
      <c r="T200" s="4" t="s">
        <v>8</v>
      </c>
      <c r="U200" s="4" t="s">
        <v>10</v>
      </c>
      <c r="V200" s="4" t="s">
        <v>10</v>
      </c>
      <c r="W200" s="27"/>
      <c r="X200" s="33" t="s">
        <v>678</v>
      </c>
      <c r="Y200" s="4"/>
      <c r="Z200" s="4">
        <f t="shared" si="33"/>
        <v>0</v>
      </c>
      <c r="AA200" s="34"/>
      <c r="AB200" s="34"/>
      <c r="AC200" s="4"/>
      <c r="AD200" s="4">
        <f t="shared" si="28"/>
        <v>0</v>
      </c>
      <c r="AF200" s="4"/>
      <c r="AG200" s="4">
        <f t="shared" si="34"/>
        <v>0</v>
      </c>
      <c r="AH200" s="4"/>
      <c r="AI200" s="4">
        <f t="shared" si="35"/>
        <v>0</v>
      </c>
      <c r="AJ200" s="4"/>
      <c r="AK200" s="4"/>
      <c r="AL200" s="124">
        <f t="shared" si="29"/>
        <v>0</v>
      </c>
      <c r="AM200" s="4">
        <f t="shared" si="30"/>
        <v>0</v>
      </c>
      <c r="AN200" s="4"/>
      <c r="AO200" s="4">
        <f t="shared" si="31"/>
        <v>0</v>
      </c>
      <c r="AP200" s="4">
        <f t="shared" si="32"/>
        <v>0</v>
      </c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spans="1:65" s="35" customFormat="1" ht="39">
      <c r="A201" s="23" t="s">
        <v>1389</v>
      </c>
      <c r="B201" s="24" t="s">
        <v>1390</v>
      </c>
      <c r="C201" s="25" t="s">
        <v>520</v>
      </c>
      <c r="D201" s="26" t="s">
        <v>521</v>
      </c>
      <c r="E201" s="26"/>
      <c r="F201" s="27" t="s">
        <v>408</v>
      </c>
      <c r="G201" s="27" t="s">
        <v>408</v>
      </c>
      <c r="H201" s="28" t="s">
        <v>19</v>
      </c>
      <c r="I201" s="43">
        <v>43516</v>
      </c>
      <c r="J201" s="29" t="s">
        <v>6</v>
      </c>
      <c r="K201" s="38" t="s">
        <v>7</v>
      </c>
      <c r="L201" s="30">
        <f t="shared" si="27"/>
        <v>241</v>
      </c>
      <c r="M201" s="51">
        <v>241</v>
      </c>
      <c r="N201" s="51">
        <v>0</v>
      </c>
      <c r="O201" s="60">
        <v>180</v>
      </c>
      <c r="P201" s="4" t="s">
        <v>10</v>
      </c>
      <c r="Q201" s="4" t="s">
        <v>10</v>
      </c>
      <c r="R201" s="4" t="s">
        <v>8</v>
      </c>
      <c r="S201" s="4" t="s">
        <v>10</v>
      </c>
      <c r="T201" s="44" t="s">
        <v>152</v>
      </c>
      <c r="U201" s="4" t="s">
        <v>10</v>
      </c>
      <c r="V201" s="4" t="s">
        <v>10</v>
      </c>
      <c r="W201" s="27"/>
      <c r="X201" s="33" t="s">
        <v>1354</v>
      </c>
      <c r="Y201" s="4"/>
      <c r="Z201" s="4">
        <f t="shared" si="33"/>
        <v>0</v>
      </c>
      <c r="AA201" s="34"/>
      <c r="AB201" s="34"/>
      <c r="AC201" s="4"/>
      <c r="AD201" s="4">
        <f t="shared" si="28"/>
        <v>0</v>
      </c>
      <c r="AF201" s="4"/>
      <c r="AG201" s="4">
        <f t="shared" si="34"/>
        <v>0</v>
      </c>
      <c r="AH201" s="4"/>
      <c r="AI201" s="4">
        <f t="shared" si="35"/>
        <v>0</v>
      </c>
      <c r="AJ201" s="4"/>
      <c r="AK201" s="4"/>
      <c r="AL201" s="124">
        <f t="shared" si="29"/>
        <v>0</v>
      </c>
      <c r="AM201" s="4">
        <f t="shared" si="30"/>
        <v>0</v>
      </c>
      <c r="AN201" s="4"/>
      <c r="AO201" s="4">
        <f t="shared" si="31"/>
        <v>0</v>
      </c>
      <c r="AP201" s="4">
        <f t="shared" si="32"/>
        <v>0</v>
      </c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spans="1:65" s="35" customFormat="1" ht="39">
      <c r="A202" s="23" t="s">
        <v>1389</v>
      </c>
      <c r="B202" s="24" t="s">
        <v>1390</v>
      </c>
      <c r="C202" s="25" t="s">
        <v>523</v>
      </c>
      <c r="D202" s="26" t="s">
        <v>524</v>
      </c>
      <c r="E202" s="26"/>
      <c r="F202" s="27" t="s">
        <v>408</v>
      </c>
      <c r="G202" s="27" t="s">
        <v>408</v>
      </c>
      <c r="H202" s="46" t="s">
        <v>522</v>
      </c>
      <c r="I202" s="42">
        <v>43775</v>
      </c>
      <c r="J202" s="29" t="s">
        <v>6</v>
      </c>
      <c r="K202" s="38" t="s">
        <v>7</v>
      </c>
      <c r="L202" s="30">
        <f t="shared" si="27"/>
        <v>2721</v>
      </c>
      <c r="M202" s="4">
        <v>586</v>
      </c>
      <c r="N202" s="51">
        <v>2135</v>
      </c>
      <c r="O202" s="60">
        <v>120</v>
      </c>
      <c r="P202" s="4" t="s">
        <v>10</v>
      </c>
      <c r="Q202" s="4" t="s">
        <v>10</v>
      </c>
      <c r="R202" s="4" t="s">
        <v>8</v>
      </c>
      <c r="S202" s="4" t="s">
        <v>10</v>
      </c>
      <c r="T202" s="4" t="s">
        <v>8</v>
      </c>
      <c r="U202" s="4" t="s">
        <v>10</v>
      </c>
      <c r="V202" s="4" t="s">
        <v>1340</v>
      </c>
      <c r="W202" s="27"/>
      <c r="X202" s="33" t="s">
        <v>1355</v>
      </c>
      <c r="Y202" s="4"/>
      <c r="Z202" s="4">
        <f t="shared" si="33"/>
        <v>0</v>
      </c>
      <c r="AA202" s="34"/>
      <c r="AB202" s="34"/>
      <c r="AC202" s="4"/>
      <c r="AD202" s="4">
        <f t="shared" si="28"/>
        <v>0</v>
      </c>
      <c r="AF202" s="44"/>
      <c r="AG202" s="4">
        <f t="shared" si="34"/>
        <v>0</v>
      </c>
      <c r="AH202" s="4"/>
      <c r="AI202" s="4">
        <f t="shared" si="35"/>
        <v>0</v>
      </c>
      <c r="AJ202" s="4"/>
      <c r="AK202" s="4"/>
      <c r="AL202" s="124">
        <f t="shared" si="29"/>
        <v>0</v>
      </c>
      <c r="AM202" s="4">
        <f t="shared" si="30"/>
        <v>0</v>
      </c>
      <c r="AN202" s="4"/>
      <c r="AO202" s="4">
        <f t="shared" si="31"/>
        <v>0</v>
      </c>
      <c r="AP202" s="61">
        <f t="shared" si="32"/>
        <v>0</v>
      </c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spans="1:65" s="35" customFormat="1" ht="39">
      <c r="A203" s="23" t="s">
        <v>1389</v>
      </c>
      <c r="B203" s="24" t="s">
        <v>1390</v>
      </c>
      <c r="C203" s="25" t="s">
        <v>526</v>
      </c>
      <c r="D203" s="36" t="s">
        <v>527</v>
      </c>
      <c r="E203" s="26"/>
      <c r="F203" s="27" t="s">
        <v>408</v>
      </c>
      <c r="G203" s="27" t="s">
        <v>408</v>
      </c>
      <c r="H203" s="46" t="s">
        <v>525</v>
      </c>
      <c r="I203" s="42">
        <v>43791</v>
      </c>
      <c r="J203" s="29" t="s">
        <v>6</v>
      </c>
      <c r="K203" s="38" t="s">
        <v>7</v>
      </c>
      <c r="L203" s="30">
        <f t="shared" si="27"/>
        <v>791</v>
      </c>
      <c r="M203" s="4">
        <v>141</v>
      </c>
      <c r="N203" s="51">
        <v>650</v>
      </c>
      <c r="O203" s="60">
        <v>55</v>
      </c>
      <c r="P203" s="4" t="s">
        <v>10</v>
      </c>
      <c r="Q203" s="4" t="s">
        <v>20</v>
      </c>
      <c r="R203" s="4" t="s">
        <v>8</v>
      </c>
      <c r="S203" s="4" t="s">
        <v>10</v>
      </c>
      <c r="T203" s="44" t="s">
        <v>152</v>
      </c>
      <c r="U203" s="4" t="s">
        <v>10</v>
      </c>
      <c r="V203" s="4" t="s">
        <v>10</v>
      </c>
      <c r="W203" s="27"/>
      <c r="X203" s="33" t="s">
        <v>1356</v>
      </c>
      <c r="Y203" s="4"/>
      <c r="Z203" s="4">
        <f t="shared" si="33"/>
        <v>0</v>
      </c>
      <c r="AA203" s="34"/>
      <c r="AB203" s="34"/>
      <c r="AC203" s="4"/>
      <c r="AD203" s="4">
        <f t="shared" si="28"/>
        <v>0</v>
      </c>
      <c r="AF203" s="44"/>
      <c r="AG203" s="4">
        <f t="shared" si="34"/>
        <v>0</v>
      </c>
      <c r="AH203" s="4"/>
      <c r="AI203" s="4">
        <f t="shared" si="35"/>
        <v>0</v>
      </c>
      <c r="AJ203" s="4"/>
      <c r="AK203" s="4"/>
      <c r="AL203" s="124">
        <f t="shared" si="29"/>
        <v>0</v>
      </c>
      <c r="AM203" s="4">
        <f t="shared" si="30"/>
        <v>0</v>
      </c>
      <c r="AN203" s="4"/>
      <c r="AO203" s="4">
        <f t="shared" si="31"/>
        <v>0</v>
      </c>
      <c r="AP203" s="61">
        <f t="shared" si="32"/>
        <v>0</v>
      </c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spans="1:65" s="35" customFormat="1">
      <c r="A204" s="23" t="s">
        <v>1389</v>
      </c>
      <c r="B204" s="24" t="s">
        <v>1390</v>
      </c>
      <c r="C204" s="25" t="s">
        <v>528</v>
      </c>
      <c r="D204" s="36" t="s">
        <v>529</v>
      </c>
      <c r="E204" s="36"/>
      <c r="F204" s="27" t="s">
        <v>408</v>
      </c>
      <c r="G204" s="27" t="s">
        <v>408</v>
      </c>
      <c r="H204" s="28" t="s">
        <v>495</v>
      </c>
      <c r="I204" s="43">
        <v>43516</v>
      </c>
      <c r="J204" s="29" t="s">
        <v>6</v>
      </c>
      <c r="K204" s="38" t="s">
        <v>7</v>
      </c>
      <c r="L204" s="30">
        <f t="shared" si="27"/>
        <v>1117</v>
      </c>
      <c r="M204" s="51">
        <v>197</v>
      </c>
      <c r="N204" s="51">
        <v>920</v>
      </c>
      <c r="O204" s="32">
        <v>0</v>
      </c>
      <c r="P204" s="4" t="s">
        <v>10</v>
      </c>
      <c r="Q204" s="4" t="s">
        <v>8</v>
      </c>
      <c r="R204" s="4" t="s">
        <v>8</v>
      </c>
      <c r="S204" s="4" t="s">
        <v>1337</v>
      </c>
      <c r="T204" s="4" t="s">
        <v>1344</v>
      </c>
      <c r="U204" s="4" t="s">
        <v>10</v>
      </c>
      <c r="V204" s="4" t="s">
        <v>20</v>
      </c>
      <c r="W204" s="27"/>
      <c r="X204" s="33" t="s">
        <v>1357</v>
      </c>
      <c r="Y204" s="4"/>
      <c r="Z204" s="4">
        <f t="shared" si="33"/>
        <v>0</v>
      </c>
      <c r="AA204" s="34"/>
      <c r="AB204" s="34"/>
      <c r="AC204" s="4"/>
      <c r="AD204" s="4">
        <f t="shared" si="28"/>
        <v>0</v>
      </c>
      <c r="AF204" s="44"/>
      <c r="AG204" s="4">
        <f t="shared" si="34"/>
        <v>0</v>
      </c>
      <c r="AH204" s="4"/>
      <c r="AI204" s="4">
        <f t="shared" si="35"/>
        <v>0</v>
      </c>
      <c r="AJ204" s="4"/>
      <c r="AK204" s="4"/>
      <c r="AL204" s="124">
        <f t="shared" si="29"/>
        <v>0</v>
      </c>
      <c r="AM204" s="4">
        <f t="shared" si="30"/>
        <v>0</v>
      </c>
      <c r="AN204" s="4"/>
      <c r="AO204" s="4">
        <f t="shared" si="31"/>
        <v>0</v>
      </c>
      <c r="AP204" s="61">
        <f t="shared" si="32"/>
        <v>0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spans="1:65" s="35" customFormat="1" ht="52">
      <c r="A205" s="23" t="s">
        <v>1389</v>
      </c>
      <c r="B205" s="24" t="s">
        <v>1390</v>
      </c>
      <c r="C205" s="25" t="s">
        <v>530</v>
      </c>
      <c r="D205" s="36" t="s">
        <v>531</v>
      </c>
      <c r="E205" s="36"/>
      <c r="F205" s="27" t="s">
        <v>408</v>
      </c>
      <c r="G205" s="27" t="s">
        <v>408</v>
      </c>
      <c r="H205" s="28" t="s">
        <v>495</v>
      </c>
      <c r="I205" s="43">
        <v>43734</v>
      </c>
      <c r="J205" s="29" t="s">
        <v>6</v>
      </c>
      <c r="K205" s="38" t="s">
        <v>24</v>
      </c>
      <c r="L205" s="30">
        <f t="shared" si="27"/>
        <v>182</v>
      </c>
      <c r="M205" s="51">
        <v>60</v>
      </c>
      <c r="N205" s="51">
        <v>122</v>
      </c>
      <c r="O205" s="32">
        <v>0</v>
      </c>
      <c r="P205" s="4" t="s">
        <v>10</v>
      </c>
      <c r="Q205" s="4" t="s">
        <v>8</v>
      </c>
      <c r="R205" s="4" t="s">
        <v>8</v>
      </c>
      <c r="S205" s="4" t="s">
        <v>8</v>
      </c>
      <c r="T205" s="4" t="s">
        <v>8</v>
      </c>
      <c r="U205" s="4" t="s">
        <v>10</v>
      </c>
      <c r="V205" s="4" t="s">
        <v>1340</v>
      </c>
      <c r="W205" s="27"/>
      <c r="X205" s="33" t="s">
        <v>1358</v>
      </c>
      <c r="Y205" s="4"/>
      <c r="Z205" s="4">
        <f t="shared" si="33"/>
        <v>0</v>
      </c>
      <c r="AA205" s="34"/>
      <c r="AB205" s="34"/>
      <c r="AC205" s="4"/>
      <c r="AD205" s="4">
        <f t="shared" si="28"/>
        <v>0</v>
      </c>
      <c r="AF205" s="4"/>
      <c r="AG205" s="4">
        <f t="shared" si="34"/>
        <v>0</v>
      </c>
      <c r="AH205" s="4"/>
      <c r="AI205" s="4">
        <f t="shared" si="35"/>
        <v>0</v>
      </c>
      <c r="AJ205" s="4"/>
      <c r="AK205" s="4"/>
      <c r="AL205" s="124">
        <f t="shared" si="29"/>
        <v>0</v>
      </c>
      <c r="AM205" s="4">
        <f t="shared" si="30"/>
        <v>0</v>
      </c>
      <c r="AN205" s="4"/>
      <c r="AO205" s="4">
        <f t="shared" si="31"/>
        <v>0</v>
      </c>
      <c r="AP205" s="4">
        <f t="shared" si="32"/>
        <v>0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spans="1:65" s="35" customFormat="1">
      <c r="A206" s="23" t="s">
        <v>1389</v>
      </c>
      <c r="B206" s="24" t="s">
        <v>1390</v>
      </c>
      <c r="C206" s="25" t="s">
        <v>532</v>
      </c>
      <c r="D206" s="36" t="s">
        <v>533</v>
      </c>
      <c r="E206" s="36"/>
      <c r="F206" s="27" t="s">
        <v>408</v>
      </c>
      <c r="G206" s="27" t="s">
        <v>408</v>
      </c>
      <c r="H206" s="28" t="s">
        <v>114</v>
      </c>
      <c r="I206" s="43">
        <v>43516</v>
      </c>
      <c r="J206" s="29" t="s">
        <v>6</v>
      </c>
      <c r="K206" s="38" t="s">
        <v>24</v>
      </c>
      <c r="L206" s="30">
        <f t="shared" si="27"/>
        <v>1811</v>
      </c>
      <c r="M206" s="4">
        <v>296</v>
      </c>
      <c r="N206" s="51">
        <v>1515</v>
      </c>
      <c r="O206" s="32">
        <v>0</v>
      </c>
      <c r="P206" s="4" t="s">
        <v>10</v>
      </c>
      <c r="Q206" s="4" t="s">
        <v>10</v>
      </c>
      <c r="R206" s="4" t="s">
        <v>8</v>
      </c>
      <c r="S206" s="4" t="s">
        <v>10</v>
      </c>
      <c r="T206" s="4" t="s">
        <v>8</v>
      </c>
      <c r="U206" s="4" t="s">
        <v>10</v>
      </c>
      <c r="V206" s="4" t="s">
        <v>1340</v>
      </c>
      <c r="W206" s="27"/>
      <c r="X206" s="33" t="s">
        <v>1359</v>
      </c>
      <c r="Y206" s="4"/>
      <c r="Z206" s="4">
        <f t="shared" si="33"/>
        <v>0</v>
      </c>
      <c r="AA206" s="34"/>
      <c r="AB206" s="34"/>
      <c r="AC206" s="4"/>
      <c r="AD206" s="4">
        <f t="shared" si="28"/>
        <v>0</v>
      </c>
      <c r="AF206" s="4"/>
      <c r="AG206" s="4">
        <f t="shared" si="34"/>
        <v>0</v>
      </c>
      <c r="AH206" s="4"/>
      <c r="AI206" s="4">
        <f t="shared" si="35"/>
        <v>0</v>
      </c>
      <c r="AJ206" s="4"/>
      <c r="AK206" s="4"/>
      <c r="AL206" s="124">
        <f t="shared" si="29"/>
        <v>0</v>
      </c>
      <c r="AM206" s="4">
        <f t="shared" si="30"/>
        <v>0</v>
      </c>
      <c r="AN206" s="4"/>
      <c r="AO206" s="4">
        <f t="shared" si="31"/>
        <v>0</v>
      </c>
      <c r="AP206" s="4">
        <f t="shared" si="32"/>
        <v>0</v>
      </c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spans="1:65" s="35" customFormat="1">
      <c r="A207" s="23" t="s">
        <v>1389</v>
      </c>
      <c r="B207" s="24" t="s">
        <v>1390</v>
      </c>
      <c r="C207" s="25" t="s">
        <v>535</v>
      </c>
      <c r="D207" s="36" t="s">
        <v>536</v>
      </c>
      <c r="E207" s="36"/>
      <c r="F207" s="27" t="s">
        <v>408</v>
      </c>
      <c r="G207" s="27" t="s">
        <v>408</v>
      </c>
      <c r="H207" s="28" t="s">
        <v>534</v>
      </c>
      <c r="I207" s="43">
        <v>43726</v>
      </c>
      <c r="J207" s="29" t="s">
        <v>6</v>
      </c>
      <c r="K207" s="38" t="s">
        <v>7</v>
      </c>
      <c r="L207" s="30">
        <f t="shared" si="27"/>
        <v>2040</v>
      </c>
      <c r="M207" s="51">
        <v>180</v>
      </c>
      <c r="N207" s="51">
        <v>1860</v>
      </c>
      <c r="O207" s="32">
        <v>0</v>
      </c>
      <c r="P207" s="4" t="s">
        <v>10</v>
      </c>
      <c r="Q207" s="4" t="s">
        <v>8</v>
      </c>
      <c r="R207" s="4" t="s">
        <v>8</v>
      </c>
      <c r="S207" s="4" t="s">
        <v>8</v>
      </c>
      <c r="T207" s="4" t="s">
        <v>8</v>
      </c>
      <c r="U207" s="4" t="s">
        <v>10</v>
      </c>
      <c r="V207" s="4" t="s">
        <v>1340</v>
      </c>
      <c r="W207" s="27"/>
      <c r="X207" s="33" t="s">
        <v>1360</v>
      </c>
      <c r="Y207" s="4"/>
      <c r="Z207" s="4">
        <f t="shared" si="33"/>
        <v>0</v>
      </c>
      <c r="AA207" s="34"/>
      <c r="AB207" s="34"/>
      <c r="AC207" s="4"/>
      <c r="AD207" s="4">
        <f t="shared" si="28"/>
        <v>0</v>
      </c>
      <c r="AF207" s="4"/>
      <c r="AG207" s="4">
        <f t="shared" si="34"/>
        <v>0</v>
      </c>
      <c r="AH207" s="4"/>
      <c r="AI207" s="4">
        <f t="shared" si="35"/>
        <v>0</v>
      </c>
      <c r="AJ207" s="4"/>
      <c r="AK207" s="4"/>
      <c r="AL207" s="124">
        <f t="shared" si="29"/>
        <v>0</v>
      </c>
      <c r="AM207" s="4">
        <f t="shared" si="30"/>
        <v>0</v>
      </c>
      <c r="AN207" s="4"/>
      <c r="AO207" s="4">
        <f t="shared" si="31"/>
        <v>0</v>
      </c>
      <c r="AP207" s="4">
        <f t="shared" si="32"/>
        <v>0</v>
      </c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spans="1:65" s="35" customFormat="1" ht="26">
      <c r="A208" s="23" t="s">
        <v>1389</v>
      </c>
      <c r="B208" s="24" t="s">
        <v>1390</v>
      </c>
      <c r="C208" s="25" t="s">
        <v>537</v>
      </c>
      <c r="D208" s="36" t="s">
        <v>538</v>
      </c>
      <c r="E208" s="36"/>
      <c r="F208" s="27" t="s">
        <v>408</v>
      </c>
      <c r="G208" s="27" t="s">
        <v>408</v>
      </c>
      <c r="H208" s="28" t="s">
        <v>276</v>
      </c>
      <c r="I208" s="43">
        <v>43516</v>
      </c>
      <c r="J208" s="29" t="s">
        <v>6</v>
      </c>
      <c r="K208" s="38" t="s">
        <v>7</v>
      </c>
      <c r="L208" s="30">
        <f t="shared" si="27"/>
        <v>940</v>
      </c>
      <c r="M208" s="4">
        <v>290</v>
      </c>
      <c r="N208" s="51">
        <v>650</v>
      </c>
      <c r="O208" s="32">
        <v>0</v>
      </c>
      <c r="P208" s="4" t="s">
        <v>10</v>
      </c>
      <c r="Q208" s="4" t="s">
        <v>9</v>
      </c>
      <c r="R208" s="4" t="s">
        <v>8</v>
      </c>
      <c r="S208" s="4" t="s">
        <v>8</v>
      </c>
      <c r="T208" s="4" t="s">
        <v>8</v>
      </c>
      <c r="U208" s="4" t="s">
        <v>10</v>
      </c>
      <c r="V208" s="4" t="s">
        <v>10</v>
      </c>
      <c r="W208" s="27"/>
      <c r="X208" s="33" t="s">
        <v>1361</v>
      </c>
      <c r="Y208" s="4"/>
      <c r="Z208" s="4">
        <f t="shared" si="33"/>
        <v>0</v>
      </c>
      <c r="AA208" s="34"/>
      <c r="AB208" s="34"/>
      <c r="AC208" s="4"/>
      <c r="AD208" s="4">
        <f t="shared" si="28"/>
        <v>0</v>
      </c>
      <c r="AF208" s="4"/>
      <c r="AG208" s="4">
        <f t="shared" si="34"/>
        <v>0</v>
      </c>
      <c r="AH208" s="4"/>
      <c r="AI208" s="4">
        <f t="shared" si="35"/>
        <v>0</v>
      </c>
      <c r="AJ208" s="4"/>
      <c r="AK208" s="4"/>
      <c r="AL208" s="124">
        <f t="shared" si="29"/>
        <v>0</v>
      </c>
      <c r="AM208" s="4">
        <f t="shared" si="30"/>
        <v>0</v>
      </c>
      <c r="AN208" s="4"/>
      <c r="AO208" s="4">
        <f t="shared" si="31"/>
        <v>0</v>
      </c>
      <c r="AP208" s="4">
        <f t="shared" si="32"/>
        <v>0</v>
      </c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spans="1:65" s="35" customFormat="1" ht="39">
      <c r="A209" s="23" t="s">
        <v>1389</v>
      </c>
      <c r="B209" s="24" t="s">
        <v>1390</v>
      </c>
      <c r="C209" s="25" t="s">
        <v>539</v>
      </c>
      <c r="D209" s="36" t="s">
        <v>540</v>
      </c>
      <c r="E209" s="36"/>
      <c r="F209" s="27" t="s">
        <v>408</v>
      </c>
      <c r="G209" s="27" t="s">
        <v>408</v>
      </c>
      <c r="H209" s="28" t="s">
        <v>276</v>
      </c>
      <c r="I209" s="43">
        <v>43713</v>
      </c>
      <c r="J209" s="29" t="s">
        <v>6</v>
      </c>
      <c r="K209" s="38" t="s">
        <v>7</v>
      </c>
      <c r="L209" s="30">
        <f t="shared" si="27"/>
        <v>310</v>
      </c>
      <c r="M209" s="4">
        <v>70</v>
      </c>
      <c r="N209" s="51">
        <v>240</v>
      </c>
      <c r="O209" s="32">
        <v>0</v>
      </c>
      <c r="P209" s="4" t="s">
        <v>10</v>
      </c>
      <c r="Q209" s="4" t="s">
        <v>8</v>
      </c>
      <c r="R209" s="4" t="s">
        <v>8</v>
      </c>
      <c r="S209" s="4" t="s">
        <v>8</v>
      </c>
      <c r="T209" s="4" t="s">
        <v>8</v>
      </c>
      <c r="U209" s="4" t="s">
        <v>10</v>
      </c>
      <c r="V209" s="4" t="s">
        <v>1340</v>
      </c>
      <c r="W209" s="27"/>
      <c r="X209" s="33" t="s">
        <v>1362</v>
      </c>
      <c r="Y209" s="4"/>
      <c r="Z209" s="4">
        <f t="shared" si="33"/>
        <v>0</v>
      </c>
      <c r="AA209" s="34"/>
      <c r="AB209" s="34"/>
      <c r="AC209" s="4"/>
      <c r="AD209" s="4">
        <f t="shared" si="28"/>
        <v>0</v>
      </c>
      <c r="AF209" s="4"/>
      <c r="AG209" s="4">
        <f t="shared" si="34"/>
        <v>0</v>
      </c>
      <c r="AH209" s="4"/>
      <c r="AI209" s="4">
        <f t="shared" si="35"/>
        <v>0</v>
      </c>
      <c r="AJ209" s="4"/>
      <c r="AK209" s="4"/>
      <c r="AL209" s="124">
        <f t="shared" si="29"/>
        <v>0</v>
      </c>
      <c r="AM209" s="4">
        <f t="shared" si="30"/>
        <v>0</v>
      </c>
      <c r="AN209" s="4"/>
      <c r="AO209" s="4">
        <f t="shared" si="31"/>
        <v>0</v>
      </c>
      <c r="AP209" s="4">
        <f t="shared" si="32"/>
        <v>0</v>
      </c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spans="1:65" s="35" customFormat="1">
      <c r="A210" s="23" t="s">
        <v>1389</v>
      </c>
      <c r="B210" s="24" t="s">
        <v>1390</v>
      </c>
      <c r="C210" s="69" t="s">
        <v>542</v>
      </c>
      <c r="D210" s="70" t="s">
        <v>543</v>
      </c>
      <c r="E210" s="36"/>
      <c r="F210" s="27" t="s">
        <v>541</v>
      </c>
      <c r="G210" s="27" t="s">
        <v>541</v>
      </c>
      <c r="H210" s="36" t="s">
        <v>73</v>
      </c>
      <c r="I210" s="43">
        <v>43516</v>
      </c>
      <c r="J210" s="71"/>
      <c r="K210" s="72"/>
      <c r="L210" s="73"/>
      <c r="M210" s="73"/>
      <c r="N210" s="73"/>
      <c r="O210" s="74">
        <v>0</v>
      </c>
      <c r="P210" s="75"/>
      <c r="Q210" s="75"/>
      <c r="R210" s="75"/>
      <c r="S210" s="75"/>
      <c r="T210" s="75"/>
      <c r="U210" s="75"/>
      <c r="V210" s="75"/>
      <c r="W210" s="27"/>
      <c r="X210" s="76"/>
      <c r="Y210" s="4"/>
      <c r="Z210" s="4">
        <f t="shared" si="33"/>
        <v>0</v>
      </c>
      <c r="AA210" s="34"/>
      <c r="AB210" s="34"/>
      <c r="AC210" s="4"/>
      <c r="AD210" s="4">
        <f t="shared" si="28"/>
        <v>0</v>
      </c>
      <c r="AF210" s="4"/>
      <c r="AG210" s="4">
        <f t="shared" si="34"/>
        <v>0</v>
      </c>
      <c r="AH210" s="4"/>
      <c r="AI210" s="4">
        <f t="shared" si="35"/>
        <v>0</v>
      </c>
      <c r="AJ210" s="4"/>
      <c r="AK210" s="4"/>
      <c r="AL210" s="124">
        <f t="shared" si="29"/>
        <v>0</v>
      </c>
      <c r="AM210" s="4">
        <f t="shared" si="30"/>
        <v>0</v>
      </c>
      <c r="AN210" s="4"/>
      <c r="AO210" s="4">
        <f t="shared" si="31"/>
        <v>0</v>
      </c>
      <c r="AP210" s="4">
        <f t="shared" si="32"/>
        <v>0</v>
      </c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spans="1:65" s="35" customFormat="1">
      <c r="A211" s="23" t="s">
        <v>1389</v>
      </c>
      <c r="B211" s="24" t="s">
        <v>1390</v>
      </c>
      <c r="C211" s="64" t="s">
        <v>547</v>
      </c>
      <c r="D211" s="26" t="s">
        <v>548</v>
      </c>
      <c r="E211" s="77"/>
      <c r="F211" s="27" t="s">
        <v>541</v>
      </c>
      <c r="G211" s="27" t="s">
        <v>541</v>
      </c>
      <c r="H211" s="78" t="s">
        <v>544</v>
      </c>
      <c r="I211" s="70">
        <v>43783</v>
      </c>
      <c r="J211" s="29" t="s">
        <v>6</v>
      </c>
      <c r="K211" s="38" t="s">
        <v>7</v>
      </c>
      <c r="L211" s="30">
        <f t="shared" ref="L211:L274" si="36">M211+N211</f>
        <v>30</v>
      </c>
      <c r="M211" s="79">
        <v>20</v>
      </c>
      <c r="N211" s="79">
        <v>10</v>
      </c>
      <c r="O211" s="60">
        <v>20</v>
      </c>
      <c r="P211" s="44" t="s">
        <v>152</v>
      </c>
      <c r="Q211" s="44" t="s">
        <v>152</v>
      </c>
      <c r="R211" s="4" t="s">
        <v>8</v>
      </c>
      <c r="S211" s="44" t="s">
        <v>152</v>
      </c>
      <c r="T211" s="4" t="s">
        <v>8</v>
      </c>
      <c r="U211" s="44" t="s">
        <v>152</v>
      </c>
      <c r="V211" s="44" t="s">
        <v>1363</v>
      </c>
      <c r="W211" s="27"/>
      <c r="X211" s="33" t="s">
        <v>1364</v>
      </c>
      <c r="Y211" s="72"/>
      <c r="Z211" s="4">
        <f t="shared" si="33"/>
        <v>0</v>
      </c>
      <c r="AA211" s="76"/>
      <c r="AB211" s="76"/>
      <c r="AC211" s="72"/>
      <c r="AD211" s="72">
        <f t="shared" ref="AD211:AD268" si="37">Z211*AC211</f>
        <v>0</v>
      </c>
      <c r="AF211" s="72"/>
      <c r="AG211" s="4">
        <f t="shared" si="34"/>
        <v>0</v>
      </c>
      <c r="AH211" s="72"/>
      <c r="AI211" s="4">
        <f t="shared" si="35"/>
        <v>0</v>
      </c>
      <c r="AJ211" s="4"/>
      <c r="AK211" s="72"/>
      <c r="AL211" s="126">
        <f t="shared" ref="AL211:AL268" si="38">IFERROR(COUNTIF(AQ211:AZ211,"S")/(COUNTIF(AQ211:AZ211,"V")+COUNTIF(AQ211:AZ211,"S")),0)</f>
        <v>0</v>
      </c>
      <c r="AM211" s="4">
        <f t="shared" ref="AM211:AM268" si="39">(AD211-AG211-AI211)*AL211</f>
        <v>0</v>
      </c>
      <c r="AN211" s="72"/>
      <c r="AO211" s="4">
        <f t="shared" ref="AO211:AO268" si="40">COUNTIF(AQ211:AZ211,"V")</f>
        <v>0</v>
      </c>
      <c r="AP211" s="4">
        <f t="shared" ref="AP211:AP268" si="41">AD211-AG211-AI211-AM211</f>
        <v>0</v>
      </c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4"/>
      <c r="BL211" s="4"/>
      <c r="BM211" s="4"/>
    </row>
    <row r="212" spans="1:65" s="35" customFormat="1">
      <c r="A212" s="23" t="s">
        <v>1389</v>
      </c>
      <c r="B212" s="24" t="s">
        <v>1390</v>
      </c>
      <c r="C212" s="64" t="s">
        <v>549</v>
      </c>
      <c r="D212" s="26" t="s">
        <v>550</v>
      </c>
      <c r="E212" s="26"/>
      <c r="F212" s="27" t="s">
        <v>541</v>
      </c>
      <c r="G212" s="27" t="s">
        <v>541</v>
      </c>
      <c r="H212" s="28" t="s">
        <v>15</v>
      </c>
      <c r="I212" s="28">
        <v>43343</v>
      </c>
      <c r="J212" s="29" t="s">
        <v>6</v>
      </c>
      <c r="K212" s="38" t="s">
        <v>7</v>
      </c>
      <c r="L212" s="30">
        <f t="shared" si="36"/>
        <v>750</v>
      </c>
      <c r="M212" s="79">
        <v>35</v>
      </c>
      <c r="N212" s="79">
        <v>715</v>
      </c>
      <c r="O212" s="60">
        <v>35</v>
      </c>
      <c r="P212" s="44" t="s">
        <v>152</v>
      </c>
      <c r="Q212" s="44" t="s">
        <v>366</v>
      </c>
      <c r="R212" s="4" t="s">
        <v>8</v>
      </c>
      <c r="S212" s="44" t="s">
        <v>152</v>
      </c>
      <c r="T212" s="4" t="s">
        <v>8</v>
      </c>
      <c r="U212" s="44" t="s">
        <v>152</v>
      </c>
      <c r="V212" s="44" t="s">
        <v>152</v>
      </c>
      <c r="W212" s="27"/>
      <c r="X212" s="33" t="s">
        <v>1365</v>
      </c>
      <c r="Y212" s="4"/>
      <c r="Z212" s="4">
        <f t="shared" si="33"/>
        <v>0</v>
      </c>
      <c r="AA212" s="34"/>
      <c r="AB212" s="34"/>
      <c r="AC212" s="4"/>
      <c r="AD212" s="4">
        <f t="shared" si="37"/>
        <v>0</v>
      </c>
      <c r="AF212" s="44"/>
      <c r="AG212" s="4">
        <f t="shared" si="34"/>
        <v>0</v>
      </c>
      <c r="AH212" s="4"/>
      <c r="AI212" s="4">
        <f t="shared" si="35"/>
        <v>0</v>
      </c>
      <c r="AJ212" s="4"/>
      <c r="AK212" s="4"/>
      <c r="AL212" s="124">
        <f t="shared" si="38"/>
        <v>0</v>
      </c>
      <c r="AM212" s="4">
        <f t="shared" si="39"/>
        <v>0</v>
      </c>
      <c r="AN212" s="4"/>
      <c r="AO212" s="4">
        <f t="shared" si="40"/>
        <v>0</v>
      </c>
      <c r="AP212" s="4">
        <f t="shared" si="41"/>
        <v>0</v>
      </c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spans="1:65" s="35" customFormat="1">
      <c r="A213" s="23" t="s">
        <v>1389</v>
      </c>
      <c r="B213" s="24" t="s">
        <v>1390</v>
      </c>
      <c r="C213" s="64" t="s">
        <v>551</v>
      </c>
      <c r="D213" s="26" t="s">
        <v>552</v>
      </c>
      <c r="E213" s="26"/>
      <c r="F213" s="27" t="s">
        <v>541</v>
      </c>
      <c r="G213" s="27" t="s">
        <v>541</v>
      </c>
      <c r="H213" s="28" t="s">
        <v>356</v>
      </c>
      <c r="I213" s="28">
        <v>43343</v>
      </c>
      <c r="J213" s="29" t="s">
        <v>6</v>
      </c>
      <c r="K213" s="38" t="s">
        <v>24</v>
      </c>
      <c r="L213" s="30">
        <f t="shared" si="36"/>
        <v>1340</v>
      </c>
      <c r="M213" s="79">
        <v>195</v>
      </c>
      <c r="N213" s="79">
        <v>1145</v>
      </c>
      <c r="O213" s="60">
        <v>195</v>
      </c>
      <c r="P213" s="4" t="s">
        <v>10</v>
      </c>
      <c r="Q213" s="4" t="s">
        <v>10</v>
      </c>
      <c r="R213" s="4" t="s">
        <v>8</v>
      </c>
      <c r="S213" s="4" t="s">
        <v>1340</v>
      </c>
      <c r="T213" s="4" t="s">
        <v>1344</v>
      </c>
      <c r="U213" s="4" t="s">
        <v>8</v>
      </c>
      <c r="V213" s="4" t="s">
        <v>20</v>
      </c>
      <c r="W213" s="27"/>
      <c r="X213" s="33" t="s">
        <v>1365</v>
      </c>
      <c r="Y213" s="4"/>
      <c r="Z213" s="4">
        <f t="shared" si="33"/>
        <v>0</v>
      </c>
      <c r="AA213" s="34"/>
      <c r="AB213" s="34"/>
      <c r="AC213" s="4"/>
      <c r="AD213" s="4">
        <f t="shared" si="37"/>
        <v>0</v>
      </c>
      <c r="AF213" s="44"/>
      <c r="AG213" s="4">
        <f t="shared" si="34"/>
        <v>0</v>
      </c>
      <c r="AH213" s="4"/>
      <c r="AI213" s="4">
        <f t="shared" si="35"/>
        <v>0</v>
      </c>
      <c r="AJ213" s="4"/>
      <c r="AK213" s="4"/>
      <c r="AL213" s="124">
        <f t="shared" si="38"/>
        <v>0</v>
      </c>
      <c r="AM213" s="4">
        <f t="shared" si="39"/>
        <v>0</v>
      </c>
      <c r="AN213" s="4"/>
      <c r="AO213" s="4">
        <f t="shared" si="40"/>
        <v>0</v>
      </c>
      <c r="AP213" s="4">
        <f t="shared" si="41"/>
        <v>0</v>
      </c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spans="1:65" s="35" customFormat="1">
      <c r="A214" s="23" t="s">
        <v>1389</v>
      </c>
      <c r="B214" s="24" t="s">
        <v>1390</v>
      </c>
      <c r="C214" s="64" t="s">
        <v>553</v>
      </c>
      <c r="D214" s="26" t="s">
        <v>554</v>
      </c>
      <c r="E214" s="26"/>
      <c r="F214" s="27" t="s">
        <v>541</v>
      </c>
      <c r="G214" s="27" t="s">
        <v>541</v>
      </c>
      <c r="H214" s="28" t="s">
        <v>328</v>
      </c>
      <c r="I214" s="28">
        <v>43343</v>
      </c>
      <c r="J214" s="29" t="s">
        <v>6</v>
      </c>
      <c r="K214" s="38" t="s">
        <v>7</v>
      </c>
      <c r="L214" s="30">
        <f t="shared" si="36"/>
        <v>40</v>
      </c>
      <c r="M214" s="38">
        <v>20</v>
      </c>
      <c r="N214" s="38">
        <v>20</v>
      </c>
      <c r="O214" s="60">
        <v>20</v>
      </c>
      <c r="P214" s="4" t="s">
        <v>10</v>
      </c>
      <c r="Q214" s="4" t="s">
        <v>10</v>
      </c>
      <c r="R214" s="4" t="s">
        <v>8</v>
      </c>
      <c r="S214" s="4" t="s">
        <v>10</v>
      </c>
      <c r="T214" s="4" t="s">
        <v>8</v>
      </c>
      <c r="U214" s="4" t="s">
        <v>8</v>
      </c>
      <c r="V214" s="4" t="s">
        <v>10</v>
      </c>
      <c r="W214" s="27"/>
      <c r="X214" s="33" t="s">
        <v>1365</v>
      </c>
      <c r="Y214" s="4"/>
      <c r="Z214" s="4">
        <f t="shared" si="33"/>
        <v>0</v>
      </c>
      <c r="AA214" s="34"/>
      <c r="AB214" s="34"/>
      <c r="AC214" s="4"/>
      <c r="AD214" s="4">
        <f t="shared" si="37"/>
        <v>0</v>
      </c>
      <c r="AF214" s="44"/>
      <c r="AG214" s="4">
        <f t="shared" si="34"/>
        <v>0</v>
      </c>
      <c r="AH214" s="4"/>
      <c r="AI214" s="4">
        <f t="shared" si="35"/>
        <v>0</v>
      </c>
      <c r="AJ214" s="4"/>
      <c r="AK214" s="4"/>
      <c r="AL214" s="124">
        <f t="shared" si="38"/>
        <v>0</v>
      </c>
      <c r="AM214" s="4">
        <f t="shared" si="39"/>
        <v>0</v>
      </c>
      <c r="AN214" s="4"/>
      <c r="AO214" s="4">
        <f t="shared" si="40"/>
        <v>0</v>
      </c>
      <c r="AP214" s="4">
        <f t="shared" si="41"/>
        <v>0</v>
      </c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spans="1:65" s="35" customFormat="1">
      <c r="A215" s="23" t="s">
        <v>1389</v>
      </c>
      <c r="B215" s="24" t="s">
        <v>1390</v>
      </c>
      <c r="C215" s="64" t="s">
        <v>555</v>
      </c>
      <c r="D215" s="26" t="s">
        <v>554</v>
      </c>
      <c r="E215" s="26"/>
      <c r="F215" s="27" t="s">
        <v>541</v>
      </c>
      <c r="G215" s="27" t="s">
        <v>541</v>
      </c>
      <c r="H215" s="28" t="s">
        <v>328</v>
      </c>
      <c r="I215" s="28">
        <v>43355</v>
      </c>
      <c r="J215" s="29" t="s">
        <v>6</v>
      </c>
      <c r="K215" s="38" t="s">
        <v>7</v>
      </c>
      <c r="L215" s="30">
        <f t="shared" si="36"/>
        <v>10</v>
      </c>
      <c r="M215" s="38">
        <v>0</v>
      </c>
      <c r="N215" s="38">
        <v>10</v>
      </c>
      <c r="O215" s="60">
        <v>0</v>
      </c>
      <c r="P215" s="4" t="s">
        <v>1340</v>
      </c>
      <c r="Q215" s="4" t="s">
        <v>1338</v>
      </c>
      <c r="R215" s="4" t="s">
        <v>8</v>
      </c>
      <c r="S215" s="4" t="s">
        <v>20</v>
      </c>
      <c r="T215" s="4" t="s">
        <v>8</v>
      </c>
      <c r="U215" s="4" t="s">
        <v>8</v>
      </c>
      <c r="V215" s="4" t="s">
        <v>10</v>
      </c>
      <c r="W215" s="27"/>
      <c r="X215" s="33" t="s">
        <v>1365</v>
      </c>
      <c r="Y215" s="4"/>
      <c r="Z215" s="4">
        <f t="shared" si="33"/>
        <v>0</v>
      </c>
      <c r="AA215" s="34"/>
      <c r="AB215" s="34"/>
      <c r="AC215" s="4"/>
      <c r="AD215" s="4">
        <f t="shared" si="37"/>
        <v>0</v>
      </c>
      <c r="AF215" s="44"/>
      <c r="AG215" s="4">
        <f t="shared" si="34"/>
        <v>0</v>
      </c>
      <c r="AH215" s="4"/>
      <c r="AI215" s="4">
        <f t="shared" si="35"/>
        <v>0</v>
      </c>
      <c r="AJ215" s="4"/>
      <c r="AK215" s="4"/>
      <c r="AL215" s="124">
        <f t="shared" si="38"/>
        <v>0</v>
      </c>
      <c r="AM215" s="4">
        <f t="shared" si="39"/>
        <v>0</v>
      </c>
      <c r="AN215" s="4"/>
      <c r="AO215" s="4">
        <f t="shared" si="40"/>
        <v>0</v>
      </c>
      <c r="AP215" s="4">
        <f t="shared" si="41"/>
        <v>0</v>
      </c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spans="1:65" s="35" customFormat="1">
      <c r="A216" s="23" t="s">
        <v>1389</v>
      </c>
      <c r="B216" s="24" t="s">
        <v>1390</v>
      </c>
      <c r="C216" s="64" t="s">
        <v>557</v>
      </c>
      <c r="D216" s="26" t="s">
        <v>558</v>
      </c>
      <c r="E216" s="26"/>
      <c r="F216" s="27" t="s">
        <v>541</v>
      </c>
      <c r="G216" s="27" t="s">
        <v>541</v>
      </c>
      <c r="H216" s="28" t="s">
        <v>556</v>
      </c>
      <c r="I216" s="28">
        <v>43498</v>
      </c>
      <c r="J216" s="29" t="s">
        <v>6</v>
      </c>
      <c r="K216" s="38" t="s">
        <v>24</v>
      </c>
      <c r="L216" s="30">
        <f t="shared" si="36"/>
        <v>50</v>
      </c>
      <c r="M216" s="38">
        <v>25</v>
      </c>
      <c r="N216" s="38">
        <v>25</v>
      </c>
      <c r="O216" s="60">
        <v>25</v>
      </c>
      <c r="P216" s="44" t="s">
        <v>152</v>
      </c>
      <c r="Q216" s="44" t="s">
        <v>152</v>
      </c>
      <c r="R216" s="4" t="s">
        <v>8</v>
      </c>
      <c r="S216" s="44" t="s">
        <v>1363</v>
      </c>
      <c r="T216" s="4" t="s">
        <v>1344</v>
      </c>
      <c r="U216" s="44" t="s">
        <v>8</v>
      </c>
      <c r="V216" s="44" t="s">
        <v>366</v>
      </c>
      <c r="W216" s="27"/>
      <c r="X216" s="33" t="s">
        <v>1365</v>
      </c>
      <c r="Y216" s="4"/>
      <c r="Z216" s="4">
        <f t="shared" si="33"/>
        <v>0</v>
      </c>
      <c r="AA216" s="34"/>
      <c r="AB216" s="34"/>
      <c r="AC216" s="4"/>
      <c r="AD216" s="4">
        <f t="shared" si="37"/>
        <v>0</v>
      </c>
      <c r="AF216" s="44"/>
      <c r="AG216" s="4">
        <f t="shared" si="34"/>
        <v>0</v>
      </c>
      <c r="AH216" s="4"/>
      <c r="AI216" s="4">
        <f t="shared" si="35"/>
        <v>0</v>
      </c>
      <c r="AJ216" s="4"/>
      <c r="AK216" s="4"/>
      <c r="AL216" s="124">
        <f t="shared" si="38"/>
        <v>0</v>
      </c>
      <c r="AM216" s="4">
        <f t="shared" si="39"/>
        <v>0</v>
      </c>
      <c r="AN216" s="4"/>
      <c r="AO216" s="4">
        <f t="shared" si="40"/>
        <v>0</v>
      </c>
      <c r="AP216" s="4">
        <f t="shared" si="41"/>
        <v>0</v>
      </c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spans="1:65" s="35" customFormat="1">
      <c r="A217" s="23" t="s">
        <v>1389</v>
      </c>
      <c r="B217" s="24" t="s">
        <v>1390</v>
      </c>
      <c r="C217" s="64" t="s">
        <v>559</v>
      </c>
      <c r="D217" s="26" t="s">
        <v>560</v>
      </c>
      <c r="E217" s="26"/>
      <c r="F217" s="27" t="s">
        <v>541</v>
      </c>
      <c r="G217" s="27" t="s">
        <v>541</v>
      </c>
      <c r="H217" s="28" t="s">
        <v>356</v>
      </c>
      <c r="I217" s="28">
        <v>43343</v>
      </c>
      <c r="J217" s="29" t="s">
        <v>6</v>
      </c>
      <c r="K217" s="38" t="s">
        <v>24</v>
      </c>
      <c r="L217" s="30">
        <f t="shared" si="36"/>
        <v>1350</v>
      </c>
      <c r="M217" s="38">
        <v>195</v>
      </c>
      <c r="N217" s="38">
        <v>1155</v>
      </c>
      <c r="O217" s="60">
        <v>0</v>
      </c>
      <c r="P217" s="4" t="s">
        <v>10</v>
      </c>
      <c r="Q217" s="4" t="s">
        <v>10</v>
      </c>
      <c r="R217" s="4" t="s">
        <v>8</v>
      </c>
      <c r="S217" s="4" t="s">
        <v>10</v>
      </c>
      <c r="T217" s="4" t="s">
        <v>8</v>
      </c>
      <c r="U217" s="4" t="s">
        <v>8</v>
      </c>
      <c r="V217" s="4" t="s">
        <v>10</v>
      </c>
      <c r="W217" s="27"/>
      <c r="X217" s="33" t="s">
        <v>1365</v>
      </c>
      <c r="Y217" s="4"/>
      <c r="Z217" s="4">
        <f t="shared" si="33"/>
        <v>0</v>
      </c>
      <c r="AA217" s="34"/>
      <c r="AB217" s="34"/>
      <c r="AC217" s="4"/>
      <c r="AD217" s="4">
        <f t="shared" si="37"/>
        <v>0</v>
      </c>
      <c r="AF217" s="44"/>
      <c r="AG217" s="4">
        <f t="shared" si="34"/>
        <v>0</v>
      </c>
      <c r="AH217" s="4"/>
      <c r="AI217" s="4">
        <f t="shared" si="35"/>
        <v>0</v>
      </c>
      <c r="AJ217" s="4"/>
      <c r="AK217" s="4"/>
      <c r="AL217" s="124">
        <f t="shared" si="38"/>
        <v>0</v>
      </c>
      <c r="AM217" s="4">
        <f t="shared" si="39"/>
        <v>0</v>
      </c>
      <c r="AN217" s="4"/>
      <c r="AO217" s="4">
        <f t="shared" si="40"/>
        <v>0</v>
      </c>
      <c r="AP217" s="4">
        <f t="shared" si="41"/>
        <v>0</v>
      </c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spans="1:65" s="35" customFormat="1">
      <c r="A218" s="23" t="s">
        <v>1389</v>
      </c>
      <c r="B218" s="24" t="s">
        <v>1390</v>
      </c>
      <c r="C218" s="64" t="s">
        <v>561</v>
      </c>
      <c r="D218" s="26" t="s">
        <v>562</v>
      </c>
      <c r="E218" s="26"/>
      <c r="F218" s="27" t="s">
        <v>541</v>
      </c>
      <c r="G218" s="27" t="s">
        <v>541</v>
      </c>
      <c r="H218" s="28" t="s">
        <v>27</v>
      </c>
      <c r="I218" s="28">
        <v>43343</v>
      </c>
      <c r="J218" s="29" t="s">
        <v>6</v>
      </c>
      <c r="K218" s="38" t="s">
        <v>7</v>
      </c>
      <c r="L218" s="30">
        <f t="shared" si="36"/>
        <v>230</v>
      </c>
      <c r="M218" s="38">
        <v>45</v>
      </c>
      <c r="N218" s="38">
        <v>185</v>
      </c>
      <c r="O218" s="60">
        <v>45</v>
      </c>
      <c r="P218" s="4" t="s">
        <v>1340</v>
      </c>
      <c r="Q218" s="4" t="s">
        <v>1338</v>
      </c>
      <c r="R218" s="4" t="s">
        <v>8</v>
      </c>
      <c r="S218" s="4" t="s">
        <v>20</v>
      </c>
      <c r="T218" s="4" t="s">
        <v>8</v>
      </c>
      <c r="U218" s="4" t="s">
        <v>10</v>
      </c>
      <c r="V218" s="4" t="s">
        <v>10</v>
      </c>
      <c r="W218" s="27"/>
      <c r="X218" s="33" t="s">
        <v>1365</v>
      </c>
      <c r="Y218" s="4"/>
      <c r="Z218" s="4">
        <f t="shared" si="33"/>
        <v>0</v>
      </c>
      <c r="AA218" s="34"/>
      <c r="AB218" s="34"/>
      <c r="AC218" s="4"/>
      <c r="AD218" s="4">
        <f t="shared" si="37"/>
        <v>0</v>
      </c>
      <c r="AF218" s="44"/>
      <c r="AG218" s="4">
        <f t="shared" si="34"/>
        <v>0</v>
      </c>
      <c r="AH218" s="4"/>
      <c r="AI218" s="4">
        <f t="shared" si="35"/>
        <v>0</v>
      </c>
      <c r="AJ218" s="4"/>
      <c r="AK218" s="4"/>
      <c r="AL218" s="124">
        <f t="shared" si="38"/>
        <v>0</v>
      </c>
      <c r="AM218" s="4">
        <f t="shared" si="39"/>
        <v>0</v>
      </c>
      <c r="AN218" s="4"/>
      <c r="AO218" s="4">
        <f t="shared" si="40"/>
        <v>0</v>
      </c>
      <c r="AP218" s="4">
        <f t="shared" si="41"/>
        <v>0</v>
      </c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spans="1:65" s="35" customFormat="1">
      <c r="A219" s="23" t="s">
        <v>1389</v>
      </c>
      <c r="B219" s="24" t="s">
        <v>1390</v>
      </c>
      <c r="C219" s="64" t="s">
        <v>564</v>
      </c>
      <c r="D219" s="26" t="s">
        <v>562</v>
      </c>
      <c r="E219" s="26"/>
      <c r="F219" s="27" t="s">
        <v>541</v>
      </c>
      <c r="G219" s="27" t="s">
        <v>541</v>
      </c>
      <c r="H219" s="28" t="s">
        <v>59</v>
      </c>
      <c r="I219" s="28">
        <v>43343</v>
      </c>
      <c r="J219" s="29" t="s">
        <v>6</v>
      </c>
      <c r="K219" s="38" t="s">
        <v>7</v>
      </c>
      <c r="L219" s="30">
        <f t="shared" si="36"/>
        <v>65</v>
      </c>
      <c r="M219" s="38">
        <v>0</v>
      </c>
      <c r="N219" s="38">
        <v>65</v>
      </c>
      <c r="O219" s="60">
        <v>0</v>
      </c>
      <c r="P219" s="4" t="s">
        <v>10</v>
      </c>
      <c r="Q219" s="4" t="s">
        <v>10</v>
      </c>
      <c r="R219" s="4" t="s">
        <v>8</v>
      </c>
      <c r="S219" s="4" t="s">
        <v>10</v>
      </c>
      <c r="T219" s="4" t="s">
        <v>8</v>
      </c>
      <c r="U219" s="4" t="s">
        <v>10</v>
      </c>
      <c r="V219" s="4" t="s">
        <v>10</v>
      </c>
      <c r="W219" s="27"/>
      <c r="X219" s="33" t="s">
        <v>1365</v>
      </c>
      <c r="Y219" s="4" t="s">
        <v>563</v>
      </c>
      <c r="Z219" s="4">
        <f t="shared" si="33"/>
        <v>0</v>
      </c>
      <c r="AA219" s="34"/>
      <c r="AB219" s="34"/>
      <c r="AC219" s="4"/>
      <c r="AD219" s="4">
        <f t="shared" si="37"/>
        <v>0</v>
      </c>
      <c r="AF219" s="44"/>
      <c r="AG219" s="4">
        <f t="shared" si="34"/>
        <v>0</v>
      </c>
      <c r="AH219" s="4"/>
      <c r="AI219" s="4">
        <f t="shared" si="35"/>
        <v>0</v>
      </c>
      <c r="AJ219" s="4"/>
      <c r="AK219" s="4"/>
      <c r="AL219" s="124">
        <f t="shared" si="38"/>
        <v>0</v>
      </c>
      <c r="AM219" s="4">
        <f t="shared" si="39"/>
        <v>0</v>
      </c>
      <c r="AN219" s="4"/>
      <c r="AO219" s="4">
        <f t="shared" si="40"/>
        <v>0</v>
      </c>
      <c r="AP219" s="4">
        <f t="shared" si="41"/>
        <v>0</v>
      </c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spans="1:65" s="35" customFormat="1">
      <c r="A220" s="23" t="s">
        <v>1389</v>
      </c>
      <c r="B220" s="24" t="s">
        <v>1390</v>
      </c>
      <c r="C220" s="64" t="s">
        <v>565</v>
      </c>
      <c r="D220" s="26" t="s">
        <v>566</v>
      </c>
      <c r="E220" s="26"/>
      <c r="F220" s="27" t="s">
        <v>541</v>
      </c>
      <c r="G220" s="27" t="s">
        <v>541</v>
      </c>
      <c r="H220" s="28" t="s">
        <v>556</v>
      </c>
      <c r="I220" s="28">
        <v>43498</v>
      </c>
      <c r="J220" s="29" t="s">
        <v>6</v>
      </c>
      <c r="K220" s="38" t="s">
        <v>7</v>
      </c>
      <c r="L220" s="30">
        <f t="shared" si="36"/>
        <v>50</v>
      </c>
      <c r="M220" s="38">
        <v>0</v>
      </c>
      <c r="N220" s="38">
        <v>50</v>
      </c>
      <c r="O220" s="60">
        <v>0</v>
      </c>
      <c r="P220" s="4" t="s">
        <v>10</v>
      </c>
      <c r="Q220" s="4" t="s">
        <v>10</v>
      </c>
      <c r="R220" s="4" t="s">
        <v>8</v>
      </c>
      <c r="S220" s="4" t="s">
        <v>10</v>
      </c>
      <c r="T220" s="4" t="s">
        <v>8</v>
      </c>
      <c r="U220" s="4" t="s">
        <v>10</v>
      </c>
      <c r="V220" s="4" t="s">
        <v>10</v>
      </c>
      <c r="W220" s="27"/>
      <c r="X220" s="33" t="s">
        <v>1365</v>
      </c>
      <c r="Y220" s="4"/>
      <c r="Z220" s="4">
        <f t="shared" si="33"/>
        <v>0</v>
      </c>
      <c r="AA220" s="34"/>
      <c r="AB220" s="34"/>
      <c r="AC220" s="4"/>
      <c r="AD220" s="4">
        <f t="shared" si="37"/>
        <v>0</v>
      </c>
      <c r="AF220" s="44"/>
      <c r="AG220" s="4">
        <f t="shared" si="34"/>
        <v>0</v>
      </c>
      <c r="AH220" s="4"/>
      <c r="AI220" s="4">
        <f t="shared" si="35"/>
        <v>0</v>
      </c>
      <c r="AJ220" s="4"/>
      <c r="AK220" s="4"/>
      <c r="AL220" s="124">
        <f t="shared" si="38"/>
        <v>0</v>
      </c>
      <c r="AM220" s="4">
        <f t="shared" si="39"/>
        <v>0</v>
      </c>
      <c r="AN220" s="4"/>
      <c r="AO220" s="4">
        <f t="shared" si="40"/>
        <v>0</v>
      </c>
      <c r="AP220" s="4">
        <f t="shared" si="41"/>
        <v>0</v>
      </c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spans="1:65" s="35" customFormat="1">
      <c r="A221" s="23" t="s">
        <v>1389</v>
      </c>
      <c r="B221" s="24" t="s">
        <v>1390</v>
      </c>
      <c r="C221" s="64" t="s">
        <v>567</v>
      </c>
      <c r="D221" s="26" t="s">
        <v>568</v>
      </c>
      <c r="E221" s="26"/>
      <c r="F221" s="27" t="s">
        <v>541</v>
      </c>
      <c r="G221" s="27" t="s">
        <v>541</v>
      </c>
      <c r="H221" s="28" t="s">
        <v>556</v>
      </c>
      <c r="I221" s="28">
        <v>43498</v>
      </c>
      <c r="J221" s="29" t="s">
        <v>6</v>
      </c>
      <c r="K221" s="38" t="s">
        <v>7</v>
      </c>
      <c r="L221" s="30">
        <f t="shared" si="36"/>
        <v>80</v>
      </c>
      <c r="M221" s="38">
        <v>0</v>
      </c>
      <c r="N221" s="38">
        <v>80</v>
      </c>
      <c r="O221" s="60">
        <v>0</v>
      </c>
      <c r="P221" s="4" t="s">
        <v>10</v>
      </c>
      <c r="Q221" s="4" t="s">
        <v>10</v>
      </c>
      <c r="R221" s="4" t="s">
        <v>8</v>
      </c>
      <c r="S221" s="4" t="s">
        <v>10</v>
      </c>
      <c r="T221" s="4" t="s">
        <v>8</v>
      </c>
      <c r="U221" s="4" t="s">
        <v>10</v>
      </c>
      <c r="V221" s="4" t="s">
        <v>10</v>
      </c>
      <c r="W221" s="27"/>
      <c r="X221" s="33" t="s">
        <v>1365</v>
      </c>
      <c r="Y221" s="4"/>
      <c r="Z221" s="4">
        <f t="shared" si="33"/>
        <v>0</v>
      </c>
      <c r="AA221" s="34"/>
      <c r="AB221" s="34"/>
      <c r="AC221" s="4"/>
      <c r="AD221" s="4">
        <f t="shared" si="37"/>
        <v>0</v>
      </c>
      <c r="AF221" s="44"/>
      <c r="AG221" s="4">
        <f t="shared" si="34"/>
        <v>0</v>
      </c>
      <c r="AH221" s="4"/>
      <c r="AI221" s="4">
        <f t="shared" si="35"/>
        <v>0</v>
      </c>
      <c r="AJ221" s="4"/>
      <c r="AK221" s="4"/>
      <c r="AL221" s="124">
        <f t="shared" si="38"/>
        <v>0</v>
      </c>
      <c r="AM221" s="4">
        <f t="shared" si="39"/>
        <v>0</v>
      </c>
      <c r="AN221" s="4"/>
      <c r="AO221" s="4">
        <f t="shared" si="40"/>
        <v>0</v>
      </c>
      <c r="AP221" s="4">
        <f t="shared" si="41"/>
        <v>0</v>
      </c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spans="1:65" s="35" customFormat="1">
      <c r="A222" s="23" t="s">
        <v>1389</v>
      </c>
      <c r="B222" s="24" t="s">
        <v>1390</v>
      </c>
      <c r="C222" s="64" t="s">
        <v>569</v>
      </c>
      <c r="D222" s="26" t="s">
        <v>570</v>
      </c>
      <c r="E222" s="26"/>
      <c r="F222" s="27" t="s">
        <v>541</v>
      </c>
      <c r="G222" s="27" t="s">
        <v>541</v>
      </c>
      <c r="H222" s="28" t="s">
        <v>556</v>
      </c>
      <c r="I222" s="28">
        <v>43498</v>
      </c>
      <c r="J222" s="29" t="s">
        <v>6</v>
      </c>
      <c r="K222" s="38" t="s">
        <v>24</v>
      </c>
      <c r="L222" s="30">
        <f t="shared" si="36"/>
        <v>50</v>
      </c>
      <c r="M222" s="38">
        <v>30</v>
      </c>
      <c r="N222" s="38">
        <v>20</v>
      </c>
      <c r="O222" s="60">
        <v>30</v>
      </c>
      <c r="P222" s="4" t="s">
        <v>10</v>
      </c>
      <c r="Q222" s="4" t="s">
        <v>10</v>
      </c>
      <c r="R222" s="4" t="s">
        <v>8</v>
      </c>
      <c r="S222" s="4" t="s">
        <v>10</v>
      </c>
      <c r="T222" s="4" t="s">
        <v>8</v>
      </c>
      <c r="U222" s="4" t="s">
        <v>8</v>
      </c>
      <c r="V222" s="4" t="s">
        <v>10</v>
      </c>
      <c r="W222" s="27"/>
      <c r="X222" s="33" t="s">
        <v>1365</v>
      </c>
      <c r="Y222" s="4"/>
      <c r="Z222" s="4">
        <f t="shared" si="33"/>
        <v>0</v>
      </c>
      <c r="AA222" s="34"/>
      <c r="AB222" s="34"/>
      <c r="AC222" s="4"/>
      <c r="AD222" s="4">
        <f t="shared" si="37"/>
        <v>0</v>
      </c>
      <c r="AF222" s="44"/>
      <c r="AG222" s="4">
        <f t="shared" si="34"/>
        <v>0</v>
      </c>
      <c r="AH222" s="4"/>
      <c r="AI222" s="4">
        <f t="shared" si="35"/>
        <v>0</v>
      </c>
      <c r="AJ222" s="4"/>
      <c r="AK222" s="4"/>
      <c r="AL222" s="124">
        <f t="shared" si="38"/>
        <v>0</v>
      </c>
      <c r="AM222" s="4">
        <f t="shared" si="39"/>
        <v>0</v>
      </c>
      <c r="AN222" s="4"/>
      <c r="AO222" s="4">
        <f t="shared" si="40"/>
        <v>0</v>
      </c>
      <c r="AP222" s="4">
        <f t="shared" si="41"/>
        <v>0</v>
      </c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spans="1:65" s="35" customFormat="1">
      <c r="A223" s="23" t="s">
        <v>1389</v>
      </c>
      <c r="B223" s="24" t="s">
        <v>1390</v>
      </c>
      <c r="C223" s="64" t="s">
        <v>571</v>
      </c>
      <c r="D223" s="26" t="s">
        <v>570</v>
      </c>
      <c r="E223" s="26"/>
      <c r="F223" s="27" t="s">
        <v>541</v>
      </c>
      <c r="G223" s="27" t="s">
        <v>541</v>
      </c>
      <c r="H223" s="28" t="s">
        <v>99</v>
      </c>
      <c r="I223" s="28">
        <v>43343</v>
      </c>
      <c r="J223" s="29" t="s">
        <v>6</v>
      </c>
      <c r="K223" s="38" t="s">
        <v>24</v>
      </c>
      <c r="L223" s="30">
        <f t="shared" si="36"/>
        <v>15</v>
      </c>
      <c r="M223" s="38">
        <v>0</v>
      </c>
      <c r="N223" s="38">
        <v>15</v>
      </c>
      <c r="O223" s="60">
        <v>0</v>
      </c>
      <c r="P223" s="4" t="s">
        <v>10</v>
      </c>
      <c r="Q223" s="4" t="s">
        <v>10</v>
      </c>
      <c r="R223" s="4" t="s">
        <v>8</v>
      </c>
      <c r="S223" s="4" t="s">
        <v>10</v>
      </c>
      <c r="T223" s="4" t="s">
        <v>8</v>
      </c>
      <c r="U223" s="4" t="s">
        <v>8</v>
      </c>
      <c r="V223" s="4" t="s">
        <v>10</v>
      </c>
      <c r="W223" s="27"/>
      <c r="X223" s="33" t="s">
        <v>1365</v>
      </c>
      <c r="Y223" s="4"/>
      <c r="Z223" s="4">
        <f t="shared" si="33"/>
        <v>0</v>
      </c>
      <c r="AA223" s="34"/>
      <c r="AB223" s="34"/>
      <c r="AC223" s="4"/>
      <c r="AD223" s="4">
        <f t="shared" si="37"/>
        <v>0</v>
      </c>
      <c r="AF223" s="44"/>
      <c r="AG223" s="4">
        <f t="shared" si="34"/>
        <v>0</v>
      </c>
      <c r="AH223" s="4"/>
      <c r="AI223" s="4">
        <f t="shared" si="35"/>
        <v>0</v>
      </c>
      <c r="AJ223" s="4"/>
      <c r="AK223" s="4"/>
      <c r="AL223" s="124">
        <f t="shared" si="38"/>
        <v>0</v>
      </c>
      <c r="AM223" s="4">
        <f t="shared" si="39"/>
        <v>0</v>
      </c>
      <c r="AN223" s="4"/>
      <c r="AO223" s="4">
        <f t="shared" si="40"/>
        <v>0</v>
      </c>
      <c r="AP223" s="4">
        <f t="shared" si="41"/>
        <v>0</v>
      </c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spans="1:65" s="35" customFormat="1">
      <c r="A224" s="23" t="s">
        <v>1389</v>
      </c>
      <c r="B224" s="24" t="s">
        <v>1390</v>
      </c>
      <c r="C224" s="64" t="s">
        <v>573</v>
      </c>
      <c r="D224" s="26" t="s">
        <v>574</v>
      </c>
      <c r="E224" s="26"/>
      <c r="F224" s="27" t="s">
        <v>541</v>
      </c>
      <c r="G224" s="27" t="s">
        <v>541</v>
      </c>
      <c r="H224" s="28" t="s">
        <v>572</v>
      </c>
      <c r="I224" s="28">
        <v>43509</v>
      </c>
      <c r="J224" s="29" t="s">
        <v>6</v>
      </c>
      <c r="K224" s="38" t="s">
        <v>7</v>
      </c>
      <c r="L224" s="30">
        <f t="shared" si="36"/>
        <v>55</v>
      </c>
      <c r="M224" s="38">
        <v>20</v>
      </c>
      <c r="N224" s="38">
        <v>35</v>
      </c>
      <c r="O224" s="60">
        <v>20</v>
      </c>
      <c r="P224" s="4" t="s">
        <v>10</v>
      </c>
      <c r="Q224" s="4" t="s">
        <v>10</v>
      </c>
      <c r="R224" s="4" t="s">
        <v>8</v>
      </c>
      <c r="S224" s="4" t="s">
        <v>10</v>
      </c>
      <c r="T224" s="4" t="s">
        <v>8</v>
      </c>
      <c r="U224" s="4" t="s">
        <v>8</v>
      </c>
      <c r="V224" s="4" t="s">
        <v>10</v>
      </c>
      <c r="W224" s="27"/>
      <c r="X224" s="33" t="s">
        <v>1365</v>
      </c>
      <c r="Y224" s="4"/>
      <c r="Z224" s="4">
        <f t="shared" si="33"/>
        <v>0</v>
      </c>
      <c r="AA224" s="34"/>
      <c r="AB224" s="34"/>
      <c r="AC224" s="4"/>
      <c r="AD224" s="4">
        <f t="shared" si="37"/>
        <v>0</v>
      </c>
      <c r="AF224" s="44"/>
      <c r="AG224" s="4">
        <f t="shared" si="34"/>
        <v>0</v>
      </c>
      <c r="AH224" s="4"/>
      <c r="AI224" s="4">
        <f t="shared" si="35"/>
        <v>0</v>
      </c>
      <c r="AJ224" s="4"/>
      <c r="AK224" s="4"/>
      <c r="AL224" s="124">
        <f t="shared" si="38"/>
        <v>0</v>
      </c>
      <c r="AM224" s="4">
        <f t="shared" si="39"/>
        <v>0</v>
      </c>
      <c r="AN224" s="4"/>
      <c r="AO224" s="4">
        <f t="shared" si="40"/>
        <v>0</v>
      </c>
      <c r="AP224" s="4">
        <f t="shared" si="41"/>
        <v>0</v>
      </c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spans="1:65" s="35" customFormat="1">
      <c r="A225" s="23" t="s">
        <v>1389</v>
      </c>
      <c r="B225" s="24" t="s">
        <v>1390</v>
      </c>
      <c r="C225" s="64" t="s">
        <v>575</v>
      </c>
      <c r="D225" s="26" t="s">
        <v>576</v>
      </c>
      <c r="E225" s="26"/>
      <c r="F225" s="27" t="s">
        <v>541</v>
      </c>
      <c r="G225" s="27" t="s">
        <v>541</v>
      </c>
      <c r="H225" s="43" t="s">
        <v>51</v>
      </c>
      <c r="I225" s="43">
        <v>43559</v>
      </c>
      <c r="J225" s="29" t="s">
        <v>6</v>
      </c>
      <c r="K225" s="38" t="s">
        <v>7</v>
      </c>
      <c r="L225" s="30">
        <f t="shared" si="36"/>
        <v>10</v>
      </c>
      <c r="M225" s="38">
        <v>0</v>
      </c>
      <c r="N225" s="38">
        <v>10</v>
      </c>
      <c r="O225" s="60">
        <v>0</v>
      </c>
      <c r="P225" s="4" t="s">
        <v>10</v>
      </c>
      <c r="Q225" s="4" t="s">
        <v>10</v>
      </c>
      <c r="R225" s="4" t="s">
        <v>8</v>
      </c>
      <c r="S225" s="4" t="s">
        <v>10</v>
      </c>
      <c r="T225" s="4" t="s">
        <v>8</v>
      </c>
      <c r="U225" s="4" t="s">
        <v>8</v>
      </c>
      <c r="V225" s="4" t="s">
        <v>10</v>
      </c>
      <c r="W225" s="27"/>
      <c r="X225" s="33" t="s">
        <v>1365</v>
      </c>
      <c r="Y225" s="4" t="s">
        <v>563</v>
      </c>
      <c r="Z225" s="4">
        <f t="shared" si="33"/>
        <v>0</v>
      </c>
      <c r="AA225" s="34"/>
      <c r="AB225" s="34"/>
      <c r="AC225" s="4"/>
      <c r="AD225" s="4">
        <f t="shared" si="37"/>
        <v>0</v>
      </c>
      <c r="AF225" s="44"/>
      <c r="AG225" s="4">
        <f t="shared" si="34"/>
        <v>0</v>
      </c>
      <c r="AH225" s="4"/>
      <c r="AI225" s="4">
        <f t="shared" si="35"/>
        <v>0</v>
      </c>
      <c r="AJ225" s="4"/>
      <c r="AK225" s="4"/>
      <c r="AL225" s="124">
        <f t="shared" si="38"/>
        <v>0</v>
      </c>
      <c r="AM225" s="4">
        <f t="shared" si="39"/>
        <v>0</v>
      </c>
      <c r="AN225" s="4"/>
      <c r="AO225" s="4">
        <f t="shared" si="40"/>
        <v>0</v>
      </c>
      <c r="AP225" s="4">
        <f t="shared" si="41"/>
        <v>0</v>
      </c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spans="1:65" s="35" customFormat="1">
      <c r="A226" s="23" t="s">
        <v>1389</v>
      </c>
      <c r="B226" s="24" t="s">
        <v>1390</v>
      </c>
      <c r="C226" s="64" t="s">
        <v>577</v>
      </c>
      <c r="D226" s="26" t="s">
        <v>578</v>
      </c>
      <c r="E226" s="26"/>
      <c r="F226" s="27" t="s">
        <v>541</v>
      </c>
      <c r="G226" s="27" t="s">
        <v>541</v>
      </c>
      <c r="H226" s="43" t="s">
        <v>572</v>
      </c>
      <c r="I226" s="43">
        <v>43627</v>
      </c>
      <c r="J226" s="29" t="s">
        <v>6</v>
      </c>
      <c r="K226" s="38" t="s">
        <v>7</v>
      </c>
      <c r="L226" s="30">
        <f t="shared" si="36"/>
        <v>10</v>
      </c>
      <c r="M226" s="38">
        <v>0</v>
      </c>
      <c r="N226" s="38">
        <v>10</v>
      </c>
      <c r="O226" s="60">
        <v>0</v>
      </c>
      <c r="P226" s="4" t="s">
        <v>10</v>
      </c>
      <c r="Q226" s="4" t="s">
        <v>10</v>
      </c>
      <c r="R226" s="4" t="s">
        <v>8</v>
      </c>
      <c r="S226" s="4" t="s">
        <v>10</v>
      </c>
      <c r="T226" s="4" t="s">
        <v>8</v>
      </c>
      <c r="U226" s="4" t="s">
        <v>8</v>
      </c>
      <c r="V226" s="4" t="s">
        <v>10</v>
      </c>
      <c r="W226" s="27"/>
      <c r="X226" s="33" t="s">
        <v>1365</v>
      </c>
      <c r="Y226" s="4"/>
      <c r="Z226" s="4">
        <f t="shared" si="33"/>
        <v>0</v>
      </c>
      <c r="AA226" s="34"/>
      <c r="AB226" s="34"/>
      <c r="AC226" s="4"/>
      <c r="AD226" s="4">
        <f t="shared" si="37"/>
        <v>0</v>
      </c>
      <c r="AF226" s="44"/>
      <c r="AG226" s="4">
        <f t="shared" si="34"/>
        <v>0</v>
      </c>
      <c r="AH226" s="4"/>
      <c r="AI226" s="4">
        <f t="shared" si="35"/>
        <v>0</v>
      </c>
      <c r="AJ226" s="4"/>
      <c r="AK226" s="4"/>
      <c r="AL226" s="124">
        <f t="shared" si="38"/>
        <v>0</v>
      </c>
      <c r="AM226" s="4">
        <f t="shared" si="39"/>
        <v>0</v>
      </c>
      <c r="AN226" s="4"/>
      <c r="AO226" s="4">
        <f t="shared" si="40"/>
        <v>0</v>
      </c>
      <c r="AP226" s="4">
        <f t="shared" si="41"/>
        <v>0</v>
      </c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spans="1:65" s="35" customFormat="1">
      <c r="A227" s="23" t="s">
        <v>1389</v>
      </c>
      <c r="B227" s="24" t="s">
        <v>1390</v>
      </c>
      <c r="C227" s="64" t="s">
        <v>579</v>
      </c>
      <c r="D227" s="26" t="s">
        <v>580</v>
      </c>
      <c r="E227" s="26"/>
      <c r="F227" s="27" t="s">
        <v>541</v>
      </c>
      <c r="G227" s="27" t="s">
        <v>541</v>
      </c>
      <c r="H227" s="43" t="s">
        <v>556</v>
      </c>
      <c r="I227" s="43">
        <v>43627</v>
      </c>
      <c r="J227" s="29" t="s">
        <v>6</v>
      </c>
      <c r="K227" s="38" t="s">
        <v>7</v>
      </c>
      <c r="L227" s="30">
        <f t="shared" si="36"/>
        <v>10</v>
      </c>
      <c r="M227" s="38">
        <v>0</v>
      </c>
      <c r="N227" s="38">
        <v>10</v>
      </c>
      <c r="O227" s="60">
        <v>0</v>
      </c>
      <c r="P227" s="4" t="s">
        <v>10</v>
      </c>
      <c r="Q227" s="4" t="s">
        <v>10</v>
      </c>
      <c r="R227" s="4" t="s">
        <v>8</v>
      </c>
      <c r="S227" s="4" t="s">
        <v>10</v>
      </c>
      <c r="T227" s="4" t="s">
        <v>8</v>
      </c>
      <c r="U227" s="4" t="s">
        <v>8</v>
      </c>
      <c r="V227" s="4" t="s">
        <v>10</v>
      </c>
      <c r="W227" s="27"/>
      <c r="X227" s="33" t="s">
        <v>1365</v>
      </c>
      <c r="Y227" s="4"/>
      <c r="Z227" s="4">
        <f t="shared" si="33"/>
        <v>0</v>
      </c>
      <c r="AA227" s="34"/>
      <c r="AB227" s="34"/>
      <c r="AC227" s="4"/>
      <c r="AD227" s="4">
        <f t="shared" si="37"/>
        <v>0</v>
      </c>
      <c r="AF227" s="44"/>
      <c r="AG227" s="4">
        <f t="shared" si="34"/>
        <v>0</v>
      </c>
      <c r="AH227" s="4"/>
      <c r="AI227" s="4">
        <f t="shared" si="35"/>
        <v>0</v>
      </c>
      <c r="AJ227" s="4"/>
      <c r="AK227" s="4"/>
      <c r="AL227" s="124">
        <f t="shared" si="38"/>
        <v>0</v>
      </c>
      <c r="AM227" s="4">
        <f t="shared" si="39"/>
        <v>0</v>
      </c>
      <c r="AN227" s="4"/>
      <c r="AO227" s="4">
        <f t="shared" si="40"/>
        <v>0</v>
      </c>
      <c r="AP227" s="4">
        <f t="shared" si="41"/>
        <v>0</v>
      </c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spans="1:65" s="35" customFormat="1">
      <c r="A228" s="23" t="s">
        <v>1389</v>
      </c>
      <c r="B228" s="24" t="s">
        <v>1390</v>
      </c>
      <c r="C228" s="64" t="s">
        <v>581</v>
      </c>
      <c r="D228" s="45" t="s">
        <v>582</v>
      </c>
      <c r="E228" s="26"/>
      <c r="F228" s="27" t="s">
        <v>541</v>
      </c>
      <c r="G228" s="27" t="s">
        <v>541</v>
      </c>
      <c r="H228" s="43" t="s">
        <v>556</v>
      </c>
      <c r="I228" s="43">
        <v>43627</v>
      </c>
      <c r="J228" s="29" t="s">
        <v>6</v>
      </c>
      <c r="K228" s="38"/>
      <c r="L228" s="30">
        <f t="shared" si="36"/>
        <v>920</v>
      </c>
      <c r="M228" s="38">
        <v>195</v>
      </c>
      <c r="N228" s="38">
        <v>725</v>
      </c>
      <c r="O228" s="60">
        <v>0</v>
      </c>
      <c r="P228" s="4" t="s">
        <v>10</v>
      </c>
      <c r="Q228" s="4" t="s">
        <v>10</v>
      </c>
      <c r="R228" s="4" t="s">
        <v>8</v>
      </c>
      <c r="S228" s="4" t="s">
        <v>10</v>
      </c>
      <c r="T228" s="4" t="s">
        <v>8</v>
      </c>
      <c r="U228" s="4" t="s">
        <v>8</v>
      </c>
      <c r="V228" s="4" t="s">
        <v>10</v>
      </c>
      <c r="W228" s="27"/>
      <c r="X228" s="33" t="s">
        <v>1365</v>
      </c>
      <c r="Y228" s="4"/>
      <c r="Z228" s="4">
        <f t="shared" si="33"/>
        <v>0</v>
      </c>
      <c r="AA228" s="34"/>
      <c r="AB228" s="34"/>
      <c r="AC228" s="4"/>
      <c r="AD228" s="4">
        <f t="shared" si="37"/>
        <v>0</v>
      </c>
      <c r="AF228" s="44"/>
      <c r="AG228" s="4">
        <f t="shared" si="34"/>
        <v>0</v>
      </c>
      <c r="AH228" s="4"/>
      <c r="AI228" s="4">
        <f t="shared" si="35"/>
        <v>0</v>
      </c>
      <c r="AJ228" s="4"/>
      <c r="AK228" s="4"/>
      <c r="AL228" s="124">
        <f t="shared" si="38"/>
        <v>0</v>
      </c>
      <c r="AM228" s="4">
        <f t="shared" si="39"/>
        <v>0</v>
      </c>
      <c r="AN228" s="4"/>
      <c r="AO228" s="4">
        <f t="shared" si="40"/>
        <v>0</v>
      </c>
      <c r="AP228" s="4">
        <f t="shared" si="41"/>
        <v>0</v>
      </c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spans="1:65" s="35" customFormat="1">
      <c r="A229" s="23" t="s">
        <v>1389</v>
      </c>
      <c r="B229" s="24" t="s">
        <v>1390</v>
      </c>
      <c r="C229" s="64" t="s">
        <v>583</v>
      </c>
      <c r="D229" s="26" t="s">
        <v>584</v>
      </c>
      <c r="E229" s="26"/>
      <c r="F229" s="27" t="s">
        <v>541</v>
      </c>
      <c r="G229" s="27" t="s">
        <v>541</v>
      </c>
      <c r="H229" s="43" t="s">
        <v>572</v>
      </c>
      <c r="I229" s="43">
        <v>43733</v>
      </c>
      <c r="J229" s="29" t="s">
        <v>6</v>
      </c>
      <c r="K229" s="38" t="s">
        <v>7</v>
      </c>
      <c r="L229" s="30">
        <f t="shared" si="36"/>
        <v>160</v>
      </c>
      <c r="M229" s="38">
        <v>35</v>
      </c>
      <c r="N229" s="38">
        <v>125</v>
      </c>
      <c r="O229" s="60">
        <v>35</v>
      </c>
      <c r="P229" s="4" t="s">
        <v>10</v>
      </c>
      <c r="Q229" s="4" t="s">
        <v>10</v>
      </c>
      <c r="R229" s="4" t="s">
        <v>8</v>
      </c>
      <c r="S229" s="4" t="s">
        <v>10</v>
      </c>
      <c r="T229" s="4" t="s">
        <v>8</v>
      </c>
      <c r="U229" s="4" t="s">
        <v>10</v>
      </c>
      <c r="V229" s="4" t="s">
        <v>10</v>
      </c>
      <c r="W229" s="27"/>
      <c r="X229" s="33" t="s">
        <v>1365</v>
      </c>
      <c r="Y229" s="4"/>
      <c r="Z229" s="4">
        <f t="shared" si="33"/>
        <v>0</v>
      </c>
      <c r="AA229" s="34"/>
      <c r="AB229" s="34"/>
      <c r="AC229" s="4"/>
      <c r="AD229" s="4">
        <f t="shared" si="37"/>
        <v>0</v>
      </c>
      <c r="AF229" s="4"/>
      <c r="AG229" s="4">
        <f t="shared" si="34"/>
        <v>0</v>
      </c>
      <c r="AH229" s="4"/>
      <c r="AI229" s="4">
        <f t="shared" si="35"/>
        <v>0</v>
      </c>
      <c r="AJ229" s="4"/>
      <c r="AK229" s="4"/>
      <c r="AL229" s="124">
        <f t="shared" si="38"/>
        <v>0</v>
      </c>
      <c r="AM229" s="4">
        <f t="shared" si="39"/>
        <v>0</v>
      </c>
      <c r="AN229" s="4"/>
      <c r="AO229" s="4">
        <f t="shared" si="40"/>
        <v>0</v>
      </c>
      <c r="AP229" s="4">
        <f t="shared" si="41"/>
        <v>0</v>
      </c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spans="1:65" s="35" customFormat="1">
      <c r="A230" s="23" t="s">
        <v>1389</v>
      </c>
      <c r="B230" s="24" t="s">
        <v>1390</v>
      </c>
      <c r="C230" s="64" t="s">
        <v>585</v>
      </c>
      <c r="D230" s="26" t="s">
        <v>584</v>
      </c>
      <c r="E230" s="26"/>
      <c r="F230" s="27" t="s">
        <v>541</v>
      </c>
      <c r="G230" s="27" t="s">
        <v>541</v>
      </c>
      <c r="H230" s="43" t="s">
        <v>173</v>
      </c>
      <c r="I230" s="43">
        <v>43542</v>
      </c>
      <c r="J230" s="29" t="s">
        <v>6</v>
      </c>
      <c r="K230" s="38" t="s">
        <v>7</v>
      </c>
      <c r="L230" s="30">
        <f t="shared" si="36"/>
        <v>75</v>
      </c>
      <c r="M230" s="38">
        <v>0</v>
      </c>
      <c r="N230" s="38">
        <v>75</v>
      </c>
      <c r="O230" s="60">
        <v>0</v>
      </c>
      <c r="P230" s="4" t="s">
        <v>10</v>
      </c>
      <c r="Q230" s="4" t="s">
        <v>10</v>
      </c>
      <c r="R230" s="4" t="s">
        <v>8</v>
      </c>
      <c r="S230" s="4" t="s">
        <v>10</v>
      </c>
      <c r="T230" s="4" t="s">
        <v>8</v>
      </c>
      <c r="U230" s="4" t="s">
        <v>10</v>
      </c>
      <c r="V230" s="4" t="s">
        <v>10</v>
      </c>
      <c r="W230" s="27"/>
      <c r="X230" s="33" t="s">
        <v>1365</v>
      </c>
      <c r="Y230" s="4"/>
      <c r="Z230" s="4">
        <f t="shared" si="33"/>
        <v>0</v>
      </c>
      <c r="AA230" s="34"/>
      <c r="AB230" s="34"/>
      <c r="AC230" s="4"/>
      <c r="AD230" s="4">
        <f t="shared" si="37"/>
        <v>0</v>
      </c>
      <c r="AF230" s="44"/>
      <c r="AG230" s="4">
        <f t="shared" si="34"/>
        <v>0</v>
      </c>
      <c r="AH230" s="4"/>
      <c r="AI230" s="4">
        <f t="shared" si="35"/>
        <v>0</v>
      </c>
      <c r="AJ230" s="4"/>
      <c r="AK230" s="4"/>
      <c r="AL230" s="124">
        <f t="shared" si="38"/>
        <v>0</v>
      </c>
      <c r="AM230" s="4">
        <f t="shared" si="39"/>
        <v>0</v>
      </c>
      <c r="AN230" s="4"/>
      <c r="AO230" s="4">
        <f t="shared" si="40"/>
        <v>0</v>
      </c>
      <c r="AP230" s="4">
        <f t="shared" si="41"/>
        <v>0</v>
      </c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spans="1:65" s="35" customFormat="1">
      <c r="A231" s="23" t="s">
        <v>1389</v>
      </c>
      <c r="B231" s="24" t="s">
        <v>1390</v>
      </c>
      <c r="C231" s="64" t="s">
        <v>586</v>
      </c>
      <c r="D231" s="26" t="s">
        <v>587</v>
      </c>
      <c r="E231" s="26"/>
      <c r="F231" s="27" t="s">
        <v>541</v>
      </c>
      <c r="G231" s="27" t="s">
        <v>541</v>
      </c>
      <c r="H231" s="43" t="s">
        <v>556</v>
      </c>
      <c r="I231" s="43">
        <v>43498</v>
      </c>
      <c r="J231" s="29" t="s">
        <v>6</v>
      </c>
      <c r="K231" s="38" t="s">
        <v>7</v>
      </c>
      <c r="L231" s="30">
        <f t="shared" si="36"/>
        <v>329</v>
      </c>
      <c r="M231" s="38">
        <v>143</v>
      </c>
      <c r="N231" s="38">
        <v>186</v>
      </c>
      <c r="O231" s="60">
        <v>143</v>
      </c>
      <c r="P231" s="4" t="s">
        <v>10</v>
      </c>
      <c r="Q231" s="4" t="s">
        <v>10</v>
      </c>
      <c r="R231" s="4" t="s">
        <v>8</v>
      </c>
      <c r="S231" s="4" t="s">
        <v>10</v>
      </c>
      <c r="T231" s="4" t="s">
        <v>8</v>
      </c>
      <c r="U231" s="4" t="s">
        <v>10</v>
      </c>
      <c r="V231" s="4" t="s">
        <v>10</v>
      </c>
      <c r="W231" s="27"/>
      <c r="X231" s="33" t="s">
        <v>1365</v>
      </c>
      <c r="Y231" s="4"/>
      <c r="Z231" s="4">
        <f t="shared" si="33"/>
        <v>0</v>
      </c>
      <c r="AA231" s="34"/>
      <c r="AB231" s="34"/>
      <c r="AC231" s="4"/>
      <c r="AD231" s="4">
        <f t="shared" si="37"/>
        <v>0</v>
      </c>
      <c r="AF231" s="44"/>
      <c r="AG231" s="4">
        <f t="shared" si="34"/>
        <v>0</v>
      </c>
      <c r="AH231" s="4"/>
      <c r="AI231" s="4">
        <f t="shared" si="35"/>
        <v>0</v>
      </c>
      <c r="AJ231" s="4"/>
      <c r="AK231" s="4"/>
      <c r="AL231" s="124">
        <f t="shared" si="38"/>
        <v>0</v>
      </c>
      <c r="AM231" s="4">
        <f t="shared" si="39"/>
        <v>0</v>
      </c>
      <c r="AN231" s="4"/>
      <c r="AO231" s="4">
        <f t="shared" si="40"/>
        <v>0</v>
      </c>
      <c r="AP231" s="4">
        <f t="shared" si="41"/>
        <v>0</v>
      </c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spans="1:65" s="35" customFormat="1">
      <c r="A232" s="23" t="s">
        <v>1389</v>
      </c>
      <c r="B232" s="24" t="s">
        <v>1390</v>
      </c>
      <c r="C232" s="64" t="s">
        <v>588</v>
      </c>
      <c r="D232" s="26" t="s">
        <v>589</v>
      </c>
      <c r="E232" s="26"/>
      <c r="F232" s="27" t="s">
        <v>541</v>
      </c>
      <c r="G232" s="27" t="s">
        <v>541</v>
      </c>
      <c r="H232" s="43" t="s">
        <v>173</v>
      </c>
      <c r="I232" s="43">
        <v>43542</v>
      </c>
      <c r="J232" s="29" t="s">
        <v>6</v>
      </c>
      <c r="K232" s="38" t="s">
        <v>7</v>
      </c>
      <c r="L232" s="30">
        <f t="shared" si="36"/>
        <v>15</v>
      </c>
      <c r="M232" s="38">
        <v>0</v>
      </c>
      <c r="N232" s="38">
        <v>15</v>
      </c>
      <c r="O232" s="60">
        <v>0</v>
      </c>
      <c r="P232" s="4" t="s">
        <v>10</v>
      </c>
      <c r="Q232" s="4" t="s">
        <v>10</v>
      </c>
      <c r="R232" s="4" t="s">
        <v>8</v>
      </c>
      <c r="S232" s="4" t="s">
        <v>10</v>
      </c>
      <c r="T232" s="4" t="s">
        <v>8</v>
      </c>
      <c r="U232" s="4" t="s">
        <v>10</v>
      </c>
      <c r="V232" s="4" t="s">
        <v>10</v>
      </c>
      <c r="W232" s="27"/>
      <c r="X232" s="33" t="s">
        <v>1365</v>
      </c>
      <c r="Y232" s="4"/>
      <c r="Z232" s="4">
        <f t="shared" si="33"/>
        <v>0</v>
      </c>
      <c r="AA232" s="34"/>
      <c r="AB232" s="34"/>
      <c r="AC232" s="4"/>
      <c r="AD232" s="4">
        <f t="shared" si="37"/>
        <v>0</v>
      </c>
      <c r="AF232" s="44"/>
      <c r="AG232" s="4">
        <f t="shared" si="34"/>
        <v>0</v>
      </c>
      <c r="AH232" s="4"/>
      <c r="AI232" s="4">
        <f t="shared" si="35"/>
        <v>0</v>
      </c>
      <c r="AJ232" s="4"/>
      <c r="AK232" s="4"/>
      <c r="AL232" s="124">
        <f t="shared" si="38"/>
        <v>0</v>
      </c>
      <c r="AM232" s="4">
        <f t="shared" si="39"/>
        <v>0</v>
      </c>
      <c r="AN232" s="4"/>
      <c r="AO232" s="4">
        <f t="shared" si="40"/>
        <v>0</v>
      </c>
      <c r="AP232" s="4">
        <f t="shared" si="41"/>
        <v>0</v>
      </c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spans="1:65" s="35" customFormat="1">
      <c r="A233" s="23" t="s">
        <v>1389</v>
      </c>
      <c r="B233" s="24" t="s">
        <v>1390</v>
      </c>
      <c r="C233" s="64" t="s">
        <v>590</v>
      </c>
      <c r="D233" s="26" t="s">
        <v>591</v>
      </c>
      <c r="E233" s="26"/>
      <c r="F233" s="27" t="s">
        <v>541</v>
      </c>
      <c r="G233" s="27" t="s">
        <v>541</v>
      </c>
      <c r="H233" s="43" t="s">
        <v>572</v>
      </c>
      <c r="I233" s="43">
        <v>43509</v>
      </c>
      <c r="J233" s="29" t="s">
        <v>6</v>
      </c>
      <c r="K233" s="38" t="s">
        <v>7</v>
      </c>
      <c r="L233" s="30">
        <f t="shared" si="36"/>
        <v>15</v>
      </c>
      <c r="M233" s="38">
        <v>0</v>
      </c>
      <c r="N233" s="38">
        <v>15</v>
      </c>
      <c r="O233" s="60">
        <v>0</v>
      </c>
      <c r="P233" s="4" t="s">
        <v>10</v>
      </c>
      <c r="Q233" s="4" t="s">
        <v>10</v>
      </c>
      <c r="R233" s="4" t="s">
        <v>8</v>
      </c>
      <c r="S233" s="4" t="s">
        <v>10</v>
      </c>
      <c r="T233" s="4" t="s">
        <v>8</v>
      </c>
      <c r="U233" s="4" t="s">
        <v>10</v>
      </c>
      <c r="V233" s="4" t="s">
        <v>10</v>
      </c>
      <c r="W233" s="27"/>
      <c r="X233" s="33" t="s">
        <v>1365</v>
      </c>
      <c r="Y233" s="4"/>
      <c r="Z233" s="4">
        <f t="shared" si="33"/>
        <v>0</v>
      </c>
      <c r="AA233" s="34"/>
      <c r="AB233" s="34"/>
      <c r="AC233" s="4"/>
      <c r="AD233" s="4">
        <f t="shared" si="37"/>
        <v>0</v>
      </c>
      <c r="AF233" s="44"/>
      <c r="AG233" s="4">
        <f t="shared" si="34"/>
        <v>0</v>
      </c>
      <c r="AH233" s="4"/>
      <c r="AI233" s="4">
        <f t="shared" si="35"/>
        <v>0</v>
      </c>
      <c r="AJ233" s="4"/>
      <c r="AK233" s="4"/>
      <c r="AL233" s="124">
        <f t="shared" si="38"/>
        <v>0</v>
      </c>
      <c r="AM233" s="4">
        <f t="shared" si="39"/>
        <v>0</v>
      </c>
      <c r="AN233" s="4"/>
      <c r="AO233" s="4">
        <f t="shared" si="40"/>
        <v>0</v>
      </c>
      <c r="AP233" s="4">
        <f t="shared" si="41"/>
        <v>0</v>
      </c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spans="1:65" s="35" customFormat="1">
      <c r="A234" s="23" t="s">
        <v>1389</v>
      </c>
      <c r="B234" s="24" t="s">
        <v>1390</v>
      </c>
      <c r="C234" s="64" t="s">
        <v>592</v>
      </c>
      <c r="D234" s="26" t="s">
        <v>593</v>
      </c>
      <c r="E234" s="26"/>
      <c r="F234" s="27" t="s">
        <v>541</v>
      </c>
      <c r="G234" s="27" t="s">
        <v>541</v>
      </c>
      <c r="H234" s="43" t="s">
        <v>572</v>
      </c>
      <c r="I234" s="43">
        <v>43498</v>
      </c>
      <c r="J234" s="29" t="s">
        <v>6</v>
      </c>
      <c r="K234" s="38" t="s">
        <v>7</v>
      </c>
      <c r="L234" s="30">
        <f t="shared" si="36"/>
        <v>65</v>
      </c>
      <c r="M234" s="38">
        <v>0</v>
      </c>
      <c r="N234" s="38">
        <v>65</v>
      </c>
      <c r="O234" s="60">
        <v>0</v>
      </c>
      <c r="P234" s="4" t="s">
        <v>10</v>
      </c>
      <c r="Q234" s="4" t="s">
        <v>10</v>
      </c>
      <c r="R234" s="4" t="s">
        <v>8</v>
      </c>
      <c r="S234" s="4" t="s">
        <v>10</v>
      </c>
      <c r="T234" s="4" t="s">
        <v>8</v>
      </c>
      <c r="U234" s="4" t="s">
        <v>10</v>
      </c>
      <c r="V234" s="4" t="s">
        <v>10</v>
      </c>
      <c r="W234" s="27"/>
      <c r="X234" s="33" t="s">
        <v>1365</v>
      </c>
      <c r="Y234" s="4"/>
      <c r="Z234" s="4">
        <f t="shared" si="33"/>
        <v>0</v>
      </c>
      <c r="AA234" s="34"/>
      <c r="AB234" s="34"/>
      <c r="AC234" s="4"/>
      <c r="AD234" s="4">
        <f t="shared" si="37"/>
        <v>0</v>
      </c>
      <c r="AF234" s="44"/>
      <c r="AG234" s="4">
        <f t="shared" si="34"/>
        <v>0</v>
      </c>
      <c r="AH234" s="4"/>
      <c r="AI234" s="4">
        <f t="shared" si="35"/>
        <v>0</v>
      </c>
      <c r="AJ234" s="4"/>
      <c r="AK234" s="4"/>
      <c r="AL234" s="124">
        <f t="shared" si="38"/>
        <v>0</v>
      </c>
      <c r="AM234" s="4">
        <f t="shared" si="39"/>
        <v>0</v>
      </c>
      <c r="AN234" s="4"/>
      <c r="AO234" s="4">
        <f t="shared" si="40"/>
        <v>0</v>
      </c>
      <c r="AP234" s="4">
        <f t="shared" si="41"/>
        <v>0</v>
      </c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spans="1:65" s="35" customFormat="1">
      <c r="A235" s="23" t="s">
        <v>1389</v>
      </c>
      <c r="B235" s="24" t="s">
        <v>1390</v>
      </c>
      <c r="C235" s="64" t="s">
        <v>594</v>
      </c>
      <c r="D235" s="26" t="s">
        <v>595</v>
      </c>
      <c r="E235" s="26"/>
      <c r="F235" s="27" t="s">
        <v>541</v>
      </c>
      <c r="G235" s="27" t="s">
        <v>541</v>
      </c>
      <c r="H235" s="43" t="s">
        <v>556</v>
      </c>
      <c r="I235" s="43">
        <v>43507</v>
      </c>
      <c r="J235" s="29" t="s">
        <v>6</v>
      </c>
      <c r="K235" s="38" t="s">
        <v>7</v>
      </c>
      <c r="L235" s="30">
        <f t="shared" si="36"/>
        <v>65</v>
      </c>
      <c r="M235" s="38">
        <v>0</v>
      </c>
      <c r="N235" s="38">
        <v>65</v>
      </c>
      <c r="O235" s="60">
        <v>0</v>
      </c>
      <c r="P235" s="4" t="s">
        <v>10</v>
      </c>
      <c r="Q235" s="4" t="s">
        <v>10</v>
      </c>
      <c r="R235" s="4" t="s">
        <v>8</v>
      </c>
      <c r="S235" s="4" t="s">
        <v>10</v>
      </c>
      <c r="T235" s="4" t="s">
        <v>8</v>
      </c>
      <c r="U235" s="4" t="s">
        <v>10</v>
      </c>
      <c r="V235" s="4" t="s">
        <v>10</v>
      </c>
      <c r="W235" s="27"/>
      <c r="X235" s="33" t="s">
        <v>1365</v>
      </c>
      <c r="Y235" s="4"/>
      <c r="Z235" s="4">
        <f t="shared" si="33"/>
        <v>0</v>
      </c>
      <c r="AA235" s="34"/>
      <c r="AB235" s="34"/>
      <c r="AC235" s="4"/>
      <c r="AD235" s="4">
        <f t="shared" si="37"/>
        <v>0</v>
      </c>
      <c r="AF235" s="44"/>
      <c r="AG235" s="4">
        <f t="shared" si="34"/>
        <v>0</v>
      </c>
      <c r="AH235" s="4"/>
      <c r="AI235" s="4">
        <f t="shared" si="35"/>
        <v>0</v>
      </c>
      <c r="AJ235" s="4"/>
      <c r="AK235" s="4"/>
      <c r="AL235" s="124">
        <f t="shared" si="38"/>
        <v>0</v>
      </c>
      <c r="AM235" s="4">
        <f t="shared" si="39"/>
        <v>0</v>
      </c>
      <c r="AN235" s="4"/>
      <c r="AO235" s="4">
        <f t="shared" si="40"/>
        <v>0</v>
      </c>
      <c r="AP235" s="4">
        <f t="shared" si="41"/>
        <v>0</v>
      </c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spans="1:65" s="35" customFormat="1">
      <c r="A236" s="23" t="s">
        <v>1389</v>
      </c>
      <c r="B236" s="24" t="s">
        <v>1390</v>
      </c>
      <c r="C236" s="64" t="s">
        <v>596</v>
      </c>
      <c r="D236" s="26" t="s">
        <v>597</v>
      </c>
      <c r="E236" s="26"/>
      <c r="F236" s="27" t="s">
        <v>541</v>
      </c>
      <c r="G236" s="27" t="s">
        <v>541</v>
      </c>
      <c r="H236" s="43" t="s">
        <v>556</v>
      </c>
      <c r="I236" s="43">
        <v>43507</v>
      </c>
      <c r="J236" s="29" t="s">
        <v>6</v>
      </c>
      <c r="K236" s="38" t="s">
        <v>7</v>
      </c>
      <c r="L236" s="30">
        <f t="shared" si="36"/>
        <v>15</v>
      </c>
      <c r="M236" s="38">
        <v>0</v>
      </c>
      <c r="N236" s="38">
        <v>15</v>
      </c>
      <c r="O236" s="60">
        <v>0</v>
      </c>
      <c r="P236" s="4" t="s">
        <v>10</v>
      </c>
      <c r="Q236" s="4" t="s">
        <v>10</v>
      </c>
      <c r="R236" s="4" t="s">
        <v>8</v>
      </c>
      <c r="S236" s="4" t="s">
        <v>10</v>
      </c>
      <c r="T236" s="4" t="s">
        <v>8</v>
      </c>
      <c r="U236" s="4" t="s">
        <v>10</v>
      </c>
      <c r="V236" s="4" t="s">
        <v>10</v>
      </c>
      <c r="W236" s="27"/>
      <c r="X236" s="33" t="s">
        <v>1365</v>
      </c>
      <c r="Y236" s="4"/>
      <c r="Z236" s="4">
        <f t="shared" si="33"/>
        <v>0</v>
      </c>
      <c r="AA236" s="34"/>
      <c r="AB236" s="34"/>
      <c r="AC236" s="4"/>
      <c r="AD236" s="4">
        <f t="shared" si="37"/>
        <v>0</v>
      </c>
      <c r="AF236" s="44"/>
      <c r="AG236" s="4">
        <f t="shared" si="34"/>
        <v>0</v>
      </c>
      <c r="AH236" s="4"/>
      <c r="AI236" s="4">
        <f t="shared" si="35"/>
        <v>0</v>
      </c>
      <c r="AJ236" s="4"/>
      <c r="AK236" s="4"/>
      <c r="AL236" s="124">
        <f t="shared" si="38"/>
        <v>0</v>
      </c>
      <c r="AM236" s="4">
        <f t="shared" si="39"/>
        <v>0</v>
      </c>
      <c r="AN236" s="4"/>
      <c r="AO236" s="4">
        <f t="shared" si="40"/>
        <v>0</v>
      </c>
      <c r="AP236" s="4">
        <f t="shared" si="41"/>
        <v>0</v>
      </c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spans="1:65" s="35" customFormat="1">
      <c r="A237" s="23" t="s">
        <v>1389</v>
      </c>
      <c r="B237" s="24" t="s">
        <v>1390</v>
      </c>
      <c r="C237" s="64" t="s">
        <v>598</v>
      </c>
      <c r="D237" s="26" t="s">
        <v>599</v>
      </c>
      <c r="E237" s="26"/>
      <c r="F237" s="27" t="s">
        <v>541</v>
      </c>
      <c r="G237" s="27" t="s">
        <v>541</v>
      </c>
      <c r="H237" s="43" t="s">
        <v>556</v>
      </c>
      <c r="I237" s="43">
        <v>43508</v>
      </c>
      <c r="J237" s="29" t="s">
        <v>6</v>
      </c>
      <c r="K237" s="38" t="s">
        <v>7</v>
      </c>
      <c r="L237" s="30">
        <f t="shared" si="36"/>
        <v>15</v>
      </c>
      <c r="M237" s="38">
        <v>0</v>
      </c>
      <c r="N237" s="38">
        <v>15</v>
      </c>
      <c r="O237" s="60">
        <v>0</v>
      </c>
      <c r="P237" s="4" t="s">
        <v>10</v>
      </c>
      <c r="Q237" s="4" t="s">
        <v>10</v>
      </c>
      <c r="R237" s="4" t="s">
        <v>8</v>
      </c>
      <c r="S237" s="4" t="s">
        <v>10</v>
      </c>
      <c r="T237" s="4" t="s">
        <v>8</v>
      </c>
      <c r="U237" s="4" t="s">
        <v>10</v>
      </c>
      <c r="V237" s="4" t="s">
        <v>10</v>
      </c>
      <c r="W237" s="27"/>
      <c r="X237" s="33" t="s">
        <v>1365</v>
      </c>
      <c r="Y237" s="4"/>
      <c r="Z237" s="4">
        <f t="shared" si="33"/>
        <v>0</v>
      </c>
      <c r="AA237" s="34"/>
      <c r="AB237" s="34"/>
      <c r="AC237" s="4"/>
      <c r="AD237" s="4">
        <f t="shared" si="37"/>
        <v>0</v>
      </c>
      <c r="AF237" s="44"/>
      <c r="AG237" s="4">
        <f t="shared" si="34"/>
        <v>0</v>
      </c>
      <c r="AH237" s="4"/>
      <c r="AI237" s="4">
        <f t="shared" si="35"/>
        <v>0</v>
      </c>
      <c r="AJ237" s="4"/>
      <c r="AK237" s="4"/>
      <c r="AL237" s="124">
        <f t="shared" si="38"/>
        <v>0</v>
      </c>
      <c r="AM237" s="4">
        <f t="shared" si="39"/>
        <v>0</v>
      </c>
      <c r="AN237" s="4"/>
      <c r="AO237" s="4">
        <f t="shared" si="40"/>
        <v>0</v>
      </c>
      <c r="AP237" s="4">
        <f t="shared" si="41"/>
        <v>0</v>
      </c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spans="1:65" s="35" customFormat="1">
      <c r="A238" s="23" t="s">
        <v>1389</v>
      </c>
      <c r="B238" s="24" t="s">
        <v>1390</v>
      </c>
      <c r="C238" s="64" t="s">
        <v>600</v>
      </c>
      <c r="D238" s="26" t="s">
        <v>601</v>
      </c>
      <c r="E238" s="26"/>
      <c r="F238" s="27" t="s">
        <v>541</v>
      </c>
      <c r="G238" s="27" t="s">
        <v>541</v>
      </c>
      <c r="H238" s="43" t="s">
        <v>556</v>
      </c>
      <c r="I238" s="43">
        <v>43508</v>
      </c>
      <c r="J238" s="29" t="s">
        <v>6</v>
      </c>
      <c r="K238" s="38" t="s">
        <v>7</v>
      </c>
      <c r="L238" s="30">
        <f t="shared" si="36"/>
        <v>15</v>
      </c>
      <c r="M238" s="38">
        <v>0</v>
      </c>
      <c r="N238" s="38">
        <v>15</v>
      </c>
      <c r="O238" s="60">
        <v>0</v>
      </c>
      <c r="P238" s="4" t="s">
        <v>10</v>
      </c>
      <c r="Q238" s="4" t="s">
        <v>10</v>
      </c>
      <c r="R238" s="4" t="s">
        <v>8</v>
      </c>
      <c r="S238" s="4" t="s">
        <v>10</v>
      </c>
      <c r="T238" s="4" t="s">
        <v>8</v>
      </c>
      <c r="U238" s="4" t="s">
        <v>10</v>
      </c>
      <c r="V238" s="4" t="s">
        <v>10</v>
      </c>
      <c r="W238" s="27"/>
      <c r="X238" s="33" t="s">
        <v>1365</v>
      </c>
      <c r="Y238" s="4"/>
      <c r="Z238" s="4">
        <f t="shared" si="33"/>
        <v>0</v>
      </c>
      <c r="AA238" s="34"/>
      <c r="AB238" s="34"/>
      <c r="AC238" s="4"/>
      <c r="AD238" s="4">
        <f t="shared" si="37"/>
        <v>0</v>
      </c>
      <c r="AF238" s="44"/>
      <c r="AG238" s="4">
        <f t="shared" si="34"/>
        <v>0</v>
      </c>
      <c r="AH238" s="4"/>
      <c r="AI238" s="4">
        <f t="shared" si="35"/>
        <v>0</v>
      </c>
      <c r="AJ238" s="4"/>
      <c r="AK238" s="4"/>
      <c r="AL238" s="124">
        <f t="shared" si="38"/>
        <v>0</v>
      </c>
      <c r="AM238" s="4">
        <f t="shared" si="39"/>
        <v>0</v>
      </c>
      <c r="AN238" s="4"/>
      <c r="AO238" s="4">
        <f t="shared" si="40"/>
        <v>0</v>
      </c>
      <c r="AP238" s="4">
        <f t="shared" si="41"/>
        <v>0</v>
      </c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spans="1:65" s="35" customFormat="1">
      <c r="A239" s="23" t="s">
        <v>1389</v>
      </c>
      <c r="B239" s="24" t="s">
        <v>1390</v>
      </c>
      <c r="C239" s="64" t="s">
        <v>602</v>
      </c>
      <c r="D239" s="26" t="s">
        <v>603</v>
      </c>
      <c r="E239" s="26"/>
      <c r="F239" s="27" t="s">
        <v>541</v>
      </c>
      <c r="G239" s="27" t="s">
        <v>541</v>
      </c>
      <c r="H239" s="43" t="s">
        <v>572</v>
      </c>
      <c r="I239" s="43">
        <v>43507</v>
      </c>
      <c r="J239" s="29" t="s">
        <v>6</v>
      </c>
      <c r="K239" s="38" t="s">
        <v>7</v>
      </c>
      <c r="L239" s="30">
        <f t="shared" si="36"/>
        <v>15</v>
      </c>
      <c r="M239" s="38">
        <v>0</v>
      </c>
      <c r="N239" s="38">
        <v>15</v>
      </c>
      <c r="O239" s="60">
        <v>0</v>
      </c>
      <c r="P239" s="4" t="s">
        <v>10</v>
      </c>
      <c r="Q239" s="4" t="s">
        <v>10</v>
      </c>
      <c r="R239" s="4" t="s">
        <v>8</v>
      </c>
      <c r="S239" s="4" t="s">
        <v>10</v>
      </c>
      <c r="T239" s="4" t="s">
        <v>8</v>
      </c>
      <c r="U239" s="4" t="s">
        <v>10</v>
      </c>
      <c r="V239" s="4" t="s">
        <v>10</v>
      </c>
      <c r="W239" s="27"/>
      <c r="X239" s="33" t="s">
        <v>1365</v>
      </c>
      <c r="Y239" s="4"/>
      <c r="Z239" s="4">
        <f t="shared" si="33"/>
        <v>0</v>
      </c>
      <c r="AA239" s="34"/>
      <c r="AB239" s="34"/>
      <c r="AC239" s="4"/>
      <c r="AD239" s="4">
        <f t="shared" si="37"/>
        <v>0</v>
      </c>
      <c r="AF239" s="44"/>
      <c r="AG239" s="4">
        <f t="shared" si="34"/>
        <v>0</v>
      </c>
      <c r="AH239" s="4"/>
      <c r="AI239" s="4">
        <f t="shared" si="35"/>
        <v>0</v>
      </c>
      <c r="AJ239" s="4"/>
      <c r="AK239" s="4"/>
      <c r="AL239" s="124">
        <f t="shared" si="38"/>
        <v>0</v>
      </c>
      <c r="AM239" s="4">
        <f t="shared" si="39"/>
        <v>0</v>
      </c>
      <c r="AN239" s="4"/>
      <c r="AO239" s="4">
        <f t="shared" si="40"/>
        <v>0</v>
      </c>
      <c r="AP239" s="4">
        <f t="shared" si="41"/>
        <v>0</v>
      </c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spans="1:65" s="35" customFormat="1">
      <c r="A240" s="23" t="s">
        <v>1389</v>
      </c>
      <c r="B240" s="24" t="s">
        <v>1390</v>
      </c>
      <c r="C240" s="64" t="s">
        <v>604</v>
      </c>
      <c r="D240" s="26" t="s">
        <v>605</v>
      </c>
      <c r="E240" s="26"/>
      <c r="F240" s="27" t="s">
        <v>541</v>
      </c>
      <c r="G240" s="27" t="s">
        <v>541</v>
      </c>
      <c r="H240" s="43" t="s">
        <v>572</v>
      </c>
      <c r="I240" s="43">
        <v>43507</v>
      </c>
      <c r="J240" s="29" t="s">
        <v>6</v>
      </c>
      <c r="K240" s="38" t="s">
        <v>7</v>
      </c>
      <c r="L240" s="30">
        <f t="shared" si="36"/>
        <v>65</v>
      </c>
      <c r="M240" s="38">
        <v>0</v>
      </c>
      <c r="N240" s="38">
        <v>65</v>
      </c>
      <c r="O240" s="60">
        <v>0</v>
      </c>
      <c r="P240" s="4" t="s">
        <v>10</v>
      </c>
      <c r="Q240" s="4" t="s">
        <v>10</v>
      </c>
      <c r="R240" s="4" t="s">
        <v>8</v>
      </c>
      <c r="S240" s="4" t="s">
        <v>10</v>
      </c>
      <c r="T240" s="4" t="s">
        <v>8</v>
      </c>
      <c r="U240" s="4" t="s">
        <v>10</v>
      </c>
      <c r="V240" s="4" t="s">
        <v>10</v>
      </c>
      <c r="W240" s="27"/>
      <c r="X240" s="33" t="s">
        <v>1365</v>
      </c>
      <c r="Y240" s="4"/>
      <c r="Z240" s="4">
        <f t="shared" si="33"/>
        <v>0</v>
      </c>
      <c r="AA240" s="34"/>
      <c r="AB240" s="34"/>
      <c r="AC240" s="4"/>
      <c r="AD240" s="4">
        <f t="shared" si="37"/>
        <v>0</v>
      </c>
      <c r="AF240" s="44"/>
      <c r="AG240" s="4">
        <f t="shared" si="34"/>
        <v>0</v>
      </c>
      <c r="AH240" s="4"/>
      <c r="AI240" s="4">
        <f t="shared" si="35"/>
        <v>0</v>
      </c>
      <c r="AJ240" s="4"/>
      <c r="AK240" s="4"/>
      <c r="AL240" s="124">
        <f t="shared" si="38"/>
        <v>0</v>
      </c>
      <c r="AM240" s="4">
        <f t="shared" si="39"/>
        <v>0</v>
      </c>
      <c r="AN240" s="4"/>
      <c r="AO240" s="4">
        <f t="shared" si="40"/>
        <v>0</v>
      </c>
      <c r="AP240" s="4">
        <f t="shared" si="41"/>
        <v>0</v>
      </c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spans="1:65" s="35" customFormat="1">
      <c r="A241" s="23" t="s">
        <v>1389</v>
      </c>
      <c r="B241" s="24" t="s">
        <v>1390</v>
      </c>
      <c r="C241" s="64" t="s">
        <v>606</v>
      </c>
      <c r="D241" s="26" t="s">
        <v>607</v>
      </c>
      <c r="E241" s="26"/>
      <c r="F241" s="27" t="s">
        <v>541</v>
      </c>
      <c r="G241" s="27" t="s">
        <v>541</v>
      </c>
      <c r="H241" s="43" t="s">
        <v>556</v>
      </c>
      <c r="I241" s="43">
        <v>43507</v>
      </c>
      <c r="J241" s="29" t="s">
        <v>6</v>
      </c>
      <c r="K241" s="38" t="s">
        <v>7</v>
      </c>
      <c r="L241" s="30">
        <f t="shared" si="36"/>
        <v>15</v>
      </c>
      <c r="M241" s="38">
        <v>0</v>
      </c>
      <c r="N241" s="38">
        <v>15</v>
      </c>
      <c r="O241" s="60">
        <v>0</v>
      </c>
      <c r="P241" s="4" t="s">
        <v>10</v>
      </c>
      <c r="Q241" s="4" t="s">
        <v>10</v>
      </c>
      <c r="R241" s="4" t="s">
        <v>8</v>
      </c>
      <c r="S241" s="4" t="s">
        <v>10</v>
      </c>
      <c r="T241" s="4" t="s">
        <v>8</v>
      </c>
      <c r="U241" s="4" t="s">
        <v>10</v>
      </c>
      <c r="V241" s="4" t="s">
        <v>10</v>
      </c>
      <c r="W241" s="27"/>
      <c r="X241" s="33" t="s">
        <v>1365</v>
      </c>
      <c r="Y241" s="4"/>
      <c r="Z241" s="4">
        <f t="shared" si="33"/>
        <v>0</v>
      </c>
      <c r="AA241" s="34"/>
      <c r="AB241" s="34"/>
      <c r="AC241" s="4"/>
      <c r="AD241" s="4">
        <f t="shared" si="37"/>
        <v>0</v>
      </c>
      <c r="AF241" s="44"/>
      <c r="AG241" s="4">
        <f t="shared" si="34"/>
        <v>0</v>
      </c>
      <c r="AH241" s="4"/>
      <c r="AI241" s="4">
        <f t="shared" si="35"/>
        <v>0</v>
      </c>
      <c r="AJ241" s="4"/>
      <c r="AK241" s="4"/>
      <c r="AL241" s="124">
        <f t="shared" si="38"/>
        <v>0</v>
      </c>
      <c r="AM241" s="4">
        <f t="shared" si="39"/>
        <v>0</v>
      </c>
      <c r="AN241" s="4"/>
      <c r="AO241" s="4">
        <f t="shared" si="40"/>
        <v>0</v>
      </c>
      <c r="AP241" s="4">
        <f t="shared" si="41"/>
        <v>0</v>
      </c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spans="1:65" s="35" customFormat="1">
      <c r="A242" s="23" t="s">
        <v>1389</v>
      </c>
      <c r="B242" s="24" t="s">
        <v>1390</v>
      </c>
      <c r="C242" s="64" t="s">
        <v>608</v>
      </c>
      <c r="D242" s="26" t="s">
        <v>609</v>
      </c>
      <c r="E242" s="26"/>
      <c r="F242" s="27" t="s">
        <v>541</v>
      </c>
      <c r="G242" s="27" t="s">
        <v>541</v>
      </c>
      <c r="H242" s="43" t="s">
        <v>572</v>
      </c>
      <c r="I242" s="43">
        <v>43509</v>
      </c>
      <c r="J242" s="29" t="s">
        <v>6</v>
      </c>
      <c r="K242" s="38" t="s">
        <v>24</v>
      </c>
      <c r="L242" s="30">
        <f t="shared" si="36"/>
        <v>65</v>
      </c>
      <c r="M242" s="38">
        <v>25</v>
      </c>
      <c r="N242" s="38">
        <v>40</v>
      </c>
      <c r="O242" s="60">
        <v>25</v>
      </c>
      <c r="P242" s="44" t="s">
        <v>152</v>
      </c>
      <c r="Q242" s="44" t="s">
        <v>152</v>
      </c>
      <c r="R242" s="4" t="s">
        <v>8</v>
      </c>
      <c r="S242" s="44" t="s">
        <v>152</v>
      </c>
      <c r="T242" s="4" t="s">
        <v>8</v>
      </c>
      <c r="U242" s="44" t="s">
        <v>8</v>
      </c>
      <c r="V242" s="44" t="s">
        <v>152</v>
      </c>
      <c r="W242" s="27"/>
      <c r="X242" s="33" t="s">
        <v>1365</v>
      </c>
      <c r="Y242" s="4"/>
      <c r="Z242" s="4">
        <f t="shared" si="33"/>
        <v>0</v>
      </c>
      <c r="AA242" s="34"/>
      <c r="AB242" s="34"/>
      <c r="AC242" s="4"/>
      <c r="AD242" s="4">
        <f t="shared" si="37"/>
        <v>0</v>
      </c>
      <c r="AF242" s="44"/>
      <c r="AG242" s="4">
        <f t="shared" si="34"/>
        <v>0</v>
      </c>
      <c r="AH242" s="4"/>
      <c r="AI242" s="4">
        <f t="shared" si="35"/>
        <v>0</v>
      </c>
      <c r="AJ242" s="4"/>
      <c r="AK242" s="4"/>
      <c r="AL242" s="124">
        <f t="shared" si="38"/>
        <v>0</v>
      </c>
      <c r="AM242" s="4">
        <f t="shared" si="39"/>
        <v>0</v>
      </c>
      <c r="AN242" s="4"/>
      <c r="AO242" s="4">
        <f t="shared" si="40"/>
        <v>0</v>
      </c>
      <c r="AP242" s="4">
        <f t="shared" si="41"/>
        <v>0</v>
      </c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spans="1:65" s="35" customFormat="1">
      <c r="A243" s="23" t="s">
        <v>1389</v>
      </c>
      <c r="B243" s="24" t="s">
        <v>1390</v>
      </c>
      <c r="C243" s="64" t="s">
        <v>610</v>
      </c>
      <c r="D243" s="26" t="s">
        <v>611</v>
      </c>
      <c r="E243" s="26"/>
      <c r="F243" s="27" t="s">
        <v>541</v>
      </c>
      <c r="G243" s="27" t="s">
        <v>541</v>
      </c>
      <c r="H243" s="43" t="s">
        <v>5</v>
      </c>
      <c r="I243" s="43">
        <v>43343</v>
      </c>
      <c r="J243" s="29" t="s">
        <v>6</v>
      </c>
      <c r="K243" s="38" t="s">
        <v>7</v>
      </c>
      <c r="L243" s="30">
        <f t="shared" si="36"/>
        <v>80</v>
      </c>
      <c r="M243" s="38">
        <v>30</v>
      </c>
      <c r="N243" s="38">
        <v>50</v>
      </c>
      <c r="O243" s="60">
        <v>30</v>
      </c>
      <c r="P243" s="4" t="s">
        <v>10</v>
      </c>
      <c r="Q243" s="4" t="s">
        <v>10</v>
      </c>
      <c r="R243" s="4" t="s">
        <v>8</v>
      </c>
      <c r="S243" s="4" t="s">
        <v>10</v>
      </c>
      <c r="T243" s="4" t="s">
        <v>8</v>
      </c>
      <c r="U243" s="4" t="s">
        <v>10</v>
      </c>
      <c r="V243" s="4" t="s">
        <v>10</v>
      </c>
      <c r="W243" s="27"/>
      <c r="X243" s="33" t="s">
        <v>1365</v>
      </c>
      <c r="Y243" s="4"/>
      <c r="Z243" s="4">
        <f t="shared" si="33"/>
        <v>0</v>
      </c>
      <c r="AA243" s="34"/>
      <c r="AB243" s="34"/>
      <c r="AC243" s="4"/>
      <c r="AD243" s="4">
        <f t="shared" si="37"/>
        <v>0</v>
      </c>
      <c r="AF243" s="44"/>
      <c r="AG243" s="4">
        <f t="shared" si="34"/>
        <v>0</v>
      </c>
      <c r="AH243" s="4"/>
      <c r="AI243" s="4">
        <f t="shared" si="35"/>
        <v>0</v>
      </c>
      <c r="AJ243" s="4"/>
      <c r="AK243" s="4"/>
      <c r="AL243" s="124">
        <f t="shared" si="38"/>
        <v>0</v>
      </c>
      <c r="AM243" s="4">
        <f t="shared" si="39"/>
        <v>0</v>
      </c>
      <c r="AN243" s="4"/>
      <c r="AO243" s="4">
        <f t="shared" si="40"/>
        <v>0</v>
      </c>
      <c r="AP243" s="4">
        <f t="shared" si="41"/>
        <v>0</v>
      </c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spans="1:65" s="35" customFormat="1">
      <c r="A244" s="23" t="s">
        <v>1389</v>
      </c>
      <c r="B244" s="24" t="s">
        <v>1390</v>
      </c>
      <c r="C244" s="64" t="s">
        <v>613</v>
      </c>
      <c r="D244" s="26" t="s">
        <v>614</v>
      </c>
      <c r="E244" s="26"/>
      <c r="F244" s="27" t="s">
        <v>541</v>
      </c>
      <c r="G244" s="27" t="s">
        <v>541</v>
      </c>
      <c r="H244" s="42" t="s">
        <v>612</v>
      </c>
      <c r="I244" s="42">
        <v>43783</v>
      </c>
      <c r="J244" s="47" t="s">
        <v>6</v>
      </c>
      <c r="K244" s="48" t="s">
        <v>7</v>
      </c>
      <c r="L244" s="30">
        <f t="shared" si="36"/>
        <v>110</v>
      </c>
      <c r="M244" s="38">
        <v>25</v>
      </c>
      <c r="N244" s="38">
        <v>85</v>
      </c>
      <c r="O244" s="60">
        <v>25</v>
      </c>
      <c r="P244" s="4" t="s">
        <v>10</v>
      </c>
      <c r="Q244" s="4" t="s">
        <v>10</v>
      </c>
      <c r="R244" s="4" t="s">
        <v>8</v>
      </c>
      <c r="S244" s="4" t="s">
        <v>10</v>
      </c>
      <c r="T244" s="4" t="s">
        <v>8</v>
      </c>
      <c r="U244" s="4" t="s">
        <v>8</v>
      </c>
      <c r="V244" s="4" t="s">
        <v>10</v>
      </c>
      <c r="W244" s="27"/>
      <c r="X244" s="33" t="s">
        <v>1365</v>
      </c>
      <c r="Y244" s="4"/>
      <c r="Z244" s="4">
        <f t="shared" si="33"/>
        <v>0</v>
      </c>
      <c r="AA244" s="34"/>
      <c r="AB244" s="34"/>
      <c r="AC244" s="4"/>
      <c r="AD244" s="4">
        <f t="shared" si="37"/>
        <v>0</v>
      </c>
      <c r="AF244" s="44"/>
      <c r="AG244" s="4">
        <f t="shared" si="34"/>
        <v>0</v>
      </c>
      <c r="AH244" s="4"/>
      <c r="AI244" s="4">
        <f t="shared" si="35"/>
        <v>0</v>
      </c>
      <c r="AJ244" s="4"/>
      <c r="AK244" s="4"/>
      <c r="AL244" s="124">
        <f t="shared" si="38"/>
        <v>0</v>
      </c>
      <c r="AM244" s="4">
        <f t="shared" si="39"/>
        <v>0</v>
      </c>
      <c r="AN244" s="4"/>
      <c r="AO244" s="4">
        <f t="shared" si="40"/>
        <v>0</v>
      </c>
      <c r="AP244" s="4">
        <f t="shared" si="41"/>
        <v>0</v>
      </c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spans="1:65" s="35" customFormat="1">
      <c r="A245" s="23" t="s">
        <v>1389</v>
      </c>
      <c r="B245" s="24" t="s">
        <v>1390</v>
      </c>
      <c r="C245" s="64" t="s">
        <v>615</v>
      </c>
      <c r="D245" s="26" t="s">
        <v>616</v>
      </c>
      <c r="E245" s="26"/>
      <c r="F245" s="27" t="s">
        <v>541</v>
      </c>
      <c r="G245" s="27" t="s">
        <v>541</v>
      </c>
      <c r="H245" s="43" t="s">
        <v>5</v>
      </c>
      <c r="I245" s="43">
        <v>43343</v>
      </c>
      <c r="J245" s="47" t="s">
        <v>6</v>
      </c>
      <c r="K245" s="48" t="s">
        <v>7</v>
      </c>
      <c r="L245" s="30">
        <f t="shared" si="36"/>
        <v>240</v>
      </c>
      <c r="M245" s="38">
        <v>110</v>
      </c>
      <c r="N245" s="38">
        <v>130</v>
      </c>
      <c r="O245" s="32">
        <v>0</v>
      </c>
      <c r="P245" s="4" t="s">
        <v>10</v>
      </c>
      <c r="Q245" s="4" t="s">
        <v>10</v>
      </c>
      <c r="R245" s="4" t="s">
        <v>8</v>
      </c>
      <c r="S245" s="4" t="s">
        <v>10</v>
      </c>
      <c r="T245" s="4" t="s">
        <v>8</v>
      </c>
      <c r="U245" s="4" t="s">
        <v>10</v>
      </c>
      <c r="V245" s="4" t="s">
        <v>10</v>
      </c>
      <c r="W245" s="27"/>
      <c r="X245" s="33" t="s">
        <v>1365</v>
      </c>
      <c r="Y245" s="4"/>
      <c r="Z245" s="4">
        <f t="shared" si="33"/>
        <v>0</v>
      </c>
      <c r="AA245" s="34"/>
      <c r="AB245" s="34"/>
      <c r="AC245" s="4"/>
      <c r="AD245" s="4">
        <f t="shared" si="37"/>
        <v>0</v>
      </c>
      <c r="AF245" s="44"/>
      <c r="AG245" s="4">
        <f t="shared" si="34"/>
        <v>0</v>
      </c>
      <c r="AH245" s="4"/>
      <c r="AI245" s="4">
        <f t="shared" si="35"/>
        <v>0</v>
      </c>
      <c r="AJ245" s="4"/>
      <c r="AK245" s="4"/>
      <c r="AL245" s="124">
        <f t="shared" si="38"/>
        <v>0</v>
      </c>
      <c r="AM245" s="4">
        <f t="shared" si="39"/>
        <v>0</v>
      </c>
      <c r="AN245" s="4"/>
      <c r="AO245" s="4">
        <f t="shared" si="40"/>
        <v>0</v>
      </c>
      <c r="AP245" s="4">
        <f t="shared" si="41"/>
        <v>0</v>
      </c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spans="1:65" s="35" customFormat="1">
      <c r="A246" s="23" t="s">
        <v>1389</v>
      </c>
      <c r="B246" s="24" t="s">
        <v>1390</v>
      </c>
      <c r="C246" s="64" t="s">
        <v>617</v>
      </c>
      <c r="D246" s="26" t="s">
        <v>618</v>
      </c>
      <c r="E246" s="26"/>
      <c r="F246" s="27" t="s">
        <v>541</v>
      </c>
      <c r="G246" s="27" t="s">
        <v>541</v>
      </c>
      <c r="H246" s="43" t="s">
        <v>192</v>
      </c>
      <c r="I246" s="43">
        <v>43511</v>
      </c>
      <c r="J246" s="43" t="s">
        <v>620</v>
      </c>
      <c r="K246" s="50" t="s">
        <v>7</v>
      </c>
      <c r="L246" s="30">
        <f t="shared" si="36"/>
        <v>1020</v>
      </c>
      <c r="M246" s="38">
        <v>60</v>
      </c>
      <c r="N246" s="38">
        <v>960</v>
      </c>
      <c r="O246" s="32">
        <v>0</v>
      </c>
      <c r="P246" s="4" t="s">
        <v>10</v>
      </c>
      <c r="Q246" s="4" t="s">
        <v>10</v>
      </c>
      <c r="R246" s="4" t="s">
        <v>8</v>
      </c>
      <c r="S246" s="4" t="s">
        <v>10</v>
      </c>
      <c r="T246" s="4" t="s">
        <v>8</v>
      </c>
      <c r="U246" s="4" t="s">
        <v>10</v>
      </c>
      <c r="V246" s="4" t="s">
        <v>10</v>
      </c>
      <c r="W246" s="27"/>
      <c r="X246" s="33" t="s">
        <v>1365</v>
      </c>
      <c r="Y246" s="4"/>
      <c r="Z246" s="4">
        <f t="shared" si="33"/>
        <v>0</v>
      </c>
      <c r="AA246" s="34"/>
      <c r="AB246" s="34"/>
      <c r="AC246" s="4"/>
      <c r="AD246" s="4">
        <f t="shared" si="37"/>
        <v>0</v>
      </c>
      <c r="AF246" s="4"/>
      <c r="AG246" s="4">
        <f t="shared" si="34"/>
        <v>0</v>
      </c>
      <c r="AH246" s="4"/>
      <c r="AI246" s="4">
        <f t="shared" si="35"/>
        <v>0</v>
      </c>
      <c r="AJ246" s="4"/>
      <c r="AK246" s="4"/>
      <c r="AL246" s="124">
        <f t="shared" si="38"/>
        <v>0</v>
      </c>
      <c r="AM246" s="4">
        <f t="shared" si="39"/>
        <v>0</v>
      </c>
      <c r="AN246" s="4"/>
      <c r="AO246" s="4">
        <f t="shared" si="40"/>
        <v>0</v>
      </c>
      <c r="AP246" s="4">
        <f t="shared" si="41"/>
        <v>0</v>
      </c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spans="1:65" s="35" customFormat="1" ht="26">
      <c r="A247" s="23" t="s">
        <v>1389</v>
      </c>
      <c r="B247" s="24" t="s">
        <v>1390</v>
      </c>
      <c r="C247" s="64" t="s">
        <v>621</v>
      </c>
      <c r="D247" s="26" t="s">
        <v>622</v>
      </c>
      <c r="E247" s="26"/>
      <c r="F247" s="27" t="s">
        <v>541</v>
      </c>
      <c r="G247" s="27" t="s">
        <v>541</v>
      </c>
      <c r="H247" s="43" t="s">
        <v>619</v>
      </c>
      <c r="I247" s="43">
        <v>43611</v>
      </c>
      <c r="J247" s="47" t="s">
        <v>45</v>
      </c>
      <c r="K247" s="48"/>
      <c r="L247" s="30">
        <f t="shared" si="36"/>
        <v>375</v>
      </c>
      <c r="M247" s="79">
        <v>40</v>
      </c>
      <c r="N247" s="79">
        <v>335</v>
      </c>
      <c r="O247" s="32">
        <v>0</v>
      </c>
      <c r="P247" s="40"/>
      <c r="Q247" s="40"/>
      <c r="R247" s="40"/>
      <c r="S247" s="40"/>
      <c r="T247" s="40"/>
      <c r="U247" s="40"/>
      <c r="V247" s="40"/>
      <c r="W247" s="27"/>
      <c r="X247" s="33"/>
      <c r="Y247" s="4"/>
      <c r="Z247" s="4">
        <f t="shared" si="33"/>
        <v>0</v>
      </c>
      <c r="AA247" s="34"/>
      <c r="AB247" s="34"/>
      <c r="AC247" s="4"/>
      <c r="AD247" s="4">
        <f t="shared" si="37"/>
        <v>0</v>
      </c>
      <c r="AF247" s="4"/>
      <c r="AG247" s="4">
        <f t="shared" si="34"/>
        <v>0</v>
      </c>
      <c r="AH247" s="4"/>
      <c r="AI247" s="4">
        <f t="shared" si="35"/>
        <v>0</v>
      </c>
      <c r="AJ247" s="4"/>
      <c r="AK247" s="4"/>
      <c r="AL247" s="124">
        <f t="shared" si="38"/>
        <v>0</v>
      </c>
      <c r="AM247" s="4">
        <f t="shared" si="39"/>
        <v>0</v>
      </c>
      <c r="AN247" s="4"/>
      <c r="AO247" s="4">
        <f t="shared" si="40"/>
        <v>0</v>
      </c>
      <c r="AP247" s="4">
        <f t="shared" si="41"/>
        <v>0</v>
      </c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spans="1:65" s="35" customFormat="1">
      <c r="A248" s="23" t="s">
        <v>1389</v>
      </c>
      <c r="B248" s="24" t="s">
        <v>1390</v>
      </c>
      <c r="C248" s="64" t="s">
        <v>623</v>
      </c>
      <c r="D248" s="26" t="s">
        <v>624</v>
      </c>
      <c r="E248" s="26"/>
      <c r="F248" s="27" t="s">
        <v>541</v>
      </c>
      <c r="G248" s="27" t="s">
        <v>541</v>
      </c>
      <c r="H248" s="43" t="s">
        <v>56</v>
      </c>
      <c r="I248" s="43">
        <v>43070</v>
      </c>
      <c r="J248" s="43" t="s">
        <v>625</v>
      </c>
      <c r="K248" s="50" t="s">
        <v>7</v>
      </c>
      <c r="L248" s="30">
        <f t="shared" si="36"/>
        <v>335</v>
      </c>
      <c r="M248" s="79">
        <v>35</v>
      </c>
      <c r="N248" s="79">
        <v>300</v>
      </c>
      <c r="O248" s="32">
        <v>0</v>
      </c>
      <c r="P248" s="4" t="s">
        <v>10</v>
      </c>
      <c r="Q248" s="4" t="s">
        <v>10</v>
      </c>
      <c r="R248" s="4" t="s">
        <v>8</v>
      </c>
      <c r="S248" s="4" t="s">
        <v>10</v>
      </c>
      <c r="T248" s="4" t="s">
        <v>10</v>
      </c>
      <c r="U248" s="4" t="s">
        <v>10</v>
      </c>
      <c r="V248" s="4" t="s">
        <v>10</v>
      </c>
      <c r="W248" s="27"/>
      <c r="X248" s="33" t="s">
        <v>1365</v>
      </c>
      <c r="Y248" s="4"/>
      <c r="Z248" s="4">
        <f t="shared" si="33"/>
        <v>0</v>
      </c>
      <c r="AA248" s="34"/>
      <c r="AB248" s="34"/>
      <c r="AC248" s="4"/>
      <c r="AD248" s="4">
        <f t="shared" si="37"/>
        <v>0</v>
      </c>
      <c r="AF248" s="4"/>
      <c r="AG248" s="4">
        <f t="shared" si="34"/>
        <v>0</v>
      </c>
      <c r="AH248" s="4"/>
      <c r="AI248" s="4">
        <f t="shared" si="35"/>
        <v>0</v>
      </c>
      <c r="AJ248" s="4"/>
      <c r="AK248" s="4"/>
      <c r="AL248" s="124">
        <f t="shared" si="38"/>
        <v>0</v>
      </c>
      <c r="AM248" s="4">
        <f t="shared" si="39"/>
        <v>0</v>
      </c>
      <c r="AN248" s="4"/>
      <c r="AO248" s="4">
        <f t="shared" si="40"/>
        <v>0</v>
      </c>
      <c r="AP248" s="4">
        <f t="shared" si="41"/>
        <v>0</v>
      </c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spans="1:65" s="35" customFormat="1">
      <c r="A249" s="23" t="s">
        <v>1389</v>
      </c>
      <c r="B249" s="24" t="s">
        <v>1390</v>
      </c>
      <c r="C249" s="64" t="s">
        <v>626</v>
      </c>
      <c r="D249" s="26" t="s">
        <v>627</v>
      </c>
      <c r="E249" s="26"/>
      <c r="F249" s="27" t="s">
        <v>541</v>
      </c>
      <c r="G249" s="27" t="s">
        <v>541</v>
      </c>
      <c r="H249" s="43" t="s">
        <v>15</v>
      </c>
      <c r="I249" s="43">
        <v>43417</v>
      </c>
      <c r="J249" s="43" t="s">
        <v>629</v>
      </c>
      <c r="K249" s="50" t="s">
        <v>7</v>
      </c>
      <c r="L249" s="30">
        <f t="shared" si="36"/>
        <v>730</v>
      </c>
      <c r="M249" s="79">
        <v>75</v>
      </c>
      <c r="N249" s="79">
        <v>655</v>
      </c>
      <c r="O249" s="32">
        <v>0</v>
      </c>
      <c r="P249" s="4" t="s">
        <v>10</v>
      </c>
      <c r="Q249" s="4" t="s">
        <v>10</v>
      </c>
      <c r="R249" s="4" t="s">
        <v>8</v>
      </c>
      <c r="S249" s="4" t="s">
        <v>10</v>
      </c>
      <c r="T249" s="4" t="s">
        <v>10</v>
      </c>
      <c r="U249" s="4" t="s">
        <v>8</v>
      </c>
      <c r="V249" s="4" t="s">
        <v>10</v>
      </c>
      <c r="W249" s="27"/>
      <c r="X249" s="33" t="s">
        <v>1366</v>
      </c>
      <c r="Y249" s="4"/>
      <c r="Z249" s="4">
        <f t="shared" si="33"/>
        <v>0</v>
      </c>
      <c r="AA249" s="34"/>
      <c r="AB249" s="34"/>
      <c r="AC249" s="4"/>
      <c r="AD249" s="4">
        <f t="shared" si="37"/>
        <v>0</v>
      </c>
      <c r="AF249" s="4"/>
      <c r="AG249" s="4">
        <f t="shared" si="34"/>
        <v>0</v>
      </c>
      <c r="AH249" s="4"/>
      <c r="AI249" s="4">
        <f t="shared" si="35"/>
        <v>0</v>
      </c>
      <c r="AJ249" s="4"/>
      <c r="AK249" s="4"/>
      <c r="AL249" s="124">
        <f t="shared" si="38"/>
        <v>0</v>
      </c>
      <c r="AM249" s="4">
        <f t="shared" si="39"/>
        <v>0</v>
      </c>
      <c r="AN249" s="4"/>
      <c r="AO249" s="4">
        <f t="shared" si="40"/>
        <v>0</v>
      </c>
      <c r="AP249" s="4">
        <f t="shared" si="41"/>
        <v>0</v>
      </c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spans="1:65" s="35" customFormat="1">
      <c r="A250" s="23" t="s">
        <v>1389</v>
      </c>
      <c r="B250" s="24" t="s">
        <v>1390</v>
      </c>
      <c r="C250" s="64" t="s">
        <v>630</v>
      </c>
      <c r="D250" s="26" t="s">
        <v>631</v>
      </c>
      <c r="E250" s="26"/>
      <c r="F250" s="27" t="s">
        <v>541</v>
      </c>
      <c r="G250" s="27" t="s">
        <v>541</v>
      </c>
      <c r="H250" s="43" t="s">
        <v>628</v>
      </c>
      <c r="I250" s="43">
        <v>43242</v>
      </c>
      <c r="J250" s="43" t="s">
        <v>625</v>
      </c>
      <c r="K250" s="50" t="s">
        <v>7</v>
      </c>
      <c r="L250" s="30">
        <f t="shared" si="36"/>
        <v>360</v>
      </c>
      <c r="M250" s="79">
        <v>60</v>
      </c>
      <c r="N250" s="79">
        <v>300</v>
      </c>
      <c r="O250" s="32">
        <v>0</v>
      </c>
      <c r="P250" s="40"/>
      <c r="Q250" s="40"/>
      <c r="R250" s="40"/>
      <c r="S250" s="40"/>
      <c r="T250" s="40"/>
      <c r="U250" s="40"/>
      <c r="V250" s="40"/>
      <c r="W250" s="27"/>
      <c r="X250" s="33"/>
      <c r="Y250" s="4"/>
      <c r="Z250" s="4">
        <f t="shared" si="33"/>
        <v>0</v>
      </c>
      <c r="AA250" s="34"/>
      <c r="AB250" s="34"/>
      <c r="AC250" s="4"/>
      <c r="AD250" s="4">
        <f t="shared" si="37"/>
        <v>0</v>
      </c>
      <c r="AF250" s="4"/>
      <c r="AG250" s="4">
        <f t="shared" si="34"/>
        <v>0</v>
      </c>
      <c r="AH250" s="4"/>
      <c r="AI250" s="4">
        <f t="shared" si="35"/>
        <v>0</v>
      </c>
      <c r="AJ250" s="4"/>
      <c r="AK250" s="4"/>
      <c r="AL250" s="124">
        <f t="shared" si="38"/>
        <v>0</v>
      </c>
      <c r="AM250" s="4">
        <f t="shared" si="39"/>
        <v>0</v>
      </c>
      <c r="AN250" s="4"/>
      <c r="AO250" s="4">
        <f t="shared" si="40"/>
        <v>0</v>
      </c>
      <c r="AP250" s="4">
        <f t="shared" si="41"/>
        <v>0</v>
      </c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spans="1:65" s="35" customFormat="1">
      <c r="A251" s="23" t="s">
        <v>1389</v>
      </c>
      <c r="B251" s="24" t="s">
        <v>1390</v>
      </c>
      <c r="C251" s="64" t="s">
        <v>633</v>
      </c>
      <c r="D251" s="26" t="s">
        <v>634</v>
      </c>
      <c r="E251" s="26"/>
      <c r="F251" s="27" t="s">
        <v>541</v>
      </c>
      <c r="G251" s="27" t="s">
        <v>541</v>
      </c>
      <c r="H251" s="43" t="s">
        <v>632</v>
      </c>
      <c r="I251" s="43">
        <v>43728</v>
      </c>
      <c r="J251" s="47" t="s">
        <v>6</v>
      </c>
      <c r="K251" s="48" t="s">
        <v>24</v>
      </c>
      <c r="L251" s="30">
        <f t="shared" si="36"/>
        <v>740</v>
      </c>
      <c r="M251" s="38">
        <v>20</v>
      </c>
      <c r="N251" s="38">
        <v>720</v>
      </c>
      <c r="O251" s="60">
        <v>20</v>
      </c>
      <c r="P251" s="4" t="s">
        <v>10</v>
      </c>
      <c r="Q251" s="4" t="s">
        <v>10</v>
      </c>
      <c r="R251" s="4" t="s">
        <v>8</v>
      </c>
      <c r="S251" s="4" t="s">
        <v>10</v>
      </c>
      <c r="T251" s="4" t="s">
        <v>10</v>
      </c>
      <c r="U251" s="44" t="s">
        <v>152</v>
      </c>
      <c r="V251" s="44" t="s">
        <v>152</v>
      </c>
      <c r="W251" s="27"/>
      <c r="X251" s="33" t="s">
        <v>1365</v>
      </c>
      <c r="Y251" s="4"/>
      <c r="Z251" s="4">
        <f t="shared" si="33"/>
        <v>0</v>
      </c>
      <c r="AA251" s="34"/>
      <c r="AB251" s="34"/>
      <c r="AC251" s="4"/>
      <c r="AD251" s="4">
        <f t="shared" si="37"/>
        <v>0</v>
      </c>
      <c r="AF251" s="4"/>
      <c r="AG251" s="4">
        <f t="shared" si="34"/>
        <v>0</v>
      </c>
      <c r="AH251" s="4"/>
      <c r="AI251" s="4">
        <f t="shared" si="35"/>
        <v>0</v>
      </c>
      <c r="AJ251" s="4"/>
      <c r="AK251" s="4"/>
      <c r="AL251" s="124">
        <f t="shared" si="38"/>
        <v>0</v>
      </c>
      <c r="AM251" s="4">
        <f t="shared" si="39"/>
        <v>0</v>
      </c>
      <c r="AN251" s="4"/>
      <c r="AO251" s="4">
        <f t="shared" si="40"/>
        <v>0</v>
      </c>
      <c r="AP251" s="4">
        <f t="shared" si="41"/>
        <v>0</v>
      </c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spans="1:65" s="35" customFormat="1">
      <c r="A252" s="23" t="s">
        <v>1389</v>
      </c>
      <c r="B252" s="24" t="s">
        <v>1390</v>
      </c>
      <c r="C252" s="64" t="s">
        <v>636</v>
      </c>
      <c r="D252" s="26" t="s">
        <v>637</v>
      </c>
      <c r="E252" s="26"/>
      <c r="F252" s="27" t="s">
        <v>541</v>
      </c>
      <c r="G252" s="27" t="s">
        <v>541</v>
      </c>
      <c r="H252" s="43" t="s">
        <v>635</v>
      </c>
      <c r="I252" s="43">
        <v>43518</v>
      </c>
      <c r="J252" s="47" t="s">
        <v>6</v>
      </c>
      <c r="K252" s="48" t="s">
        <v>7</v>
      </c>
      <c r="L252" s="30">
        <f t="shared" si="36"/>
        <v>750</v>
      </c>
      <c r="M252" s="38">
        <v>25</v>
      </c>
      <c r="N252" s="38">
        <v>725</v>
      </c>
      <c r="O252" s="60">
        <v>25</v>
      </c>
      <c r="P252" s="4" t="s">
        <v>10</v>
      </c>
      <c r="Q252" s="4" t="s">
        <v>10</v>
      </c>
      <c r="R252" s="4" t="s">
        <v>10</v>
      </c>
      <c r="S252" s="4" t="s">
        <v>10</v>
      </c>
      <c r="T252" s="4" t="s">
        <v>10</v>
      </c>
      <c r="U252" s="4" t="s">
        <v>10</v>
      </c>
      <c r="V252" s="4" t="s">
        <v>10</v>
      </c>
      <c r="W252" s="27"/>
      <c r="X252" s="33" t="s">
        <v>1365</v>
      </c>
      <c r="Y252" s="4"/>
      <c r="Z252" s="4">
        <f t="shared" si="33"/>
        <v>0</v>
      </c>
      <c r="AA252" s="34"/>
      <c r="AB252" s="34"/>
      <c r="AC252" s="4"/>
      <c r="AD252" s="4">
        <f t="shared" si="37"/>
        <v>0</v>
      </c>
      <c r="AF252" s="44"/>
      <c r="AG252" s="4">
        <f t="shared" si="34"/>
        <v>0</v>
      </c>
      <c r="AH252" s="4"/>
      <c r="AI252" s="4">
        <f t="shared" si="35"/>
        <v>0</v>
      </c>
      <c r="AJ252" s="4"/>
      <c r="AK252" s="4"/>
      <c r="AL252" s="124">
        <f t="shared" si="38"/>
        <v>0</v>
      </c>
      <c r="AM252" s="4">
        <f t="shared" si="39"/>
        <v>0</v>
      </c>
      <c r="AN252" s="4"/>
      <c r="AO252" s="4">
        <f t="shared" si="40"/>
        <v>0</v>
      </c>
      <c r="AP252" s="4">
        <f t="shared" si="41"/>
        <v>0</v>
      </c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spans="1:65" s="35" customFormat="1">
      <c r="A253" s="23" t="s">
        <v>1389</v>
      </c>
      <c r="B253" s="24" t="s">
        <v>1390</v>
      </c>
      <c r="C253" s="64" t="s">
        <v>639</v>
      </c>
      <c r="D253" s="26" t="s">
        <v>640</v>
      </c>
      <c r="E253" s="26"/>
      <c r="F253" s="27" t="s">
        <v>541</v>
      </c>
      <c r="G253" s="27" t="s">
        <v>541</v>
      </c>
      <c r="H253" s="43" t="s">
        <v>638</v>
      </c>
      <c r="I253" s="43">
        <v>43518</v>
      </c>
      <c r="J253" s="29" t="s">
        <v>6</v>
      </c>
      <c r="K253" s="38" t="s">
        <v>7</v>
      </c>
      <c r="L253" s="30">
        <f t="shared" si="36"/>
        <v>680</v>
      </c>
      <c r="M253" s="38">
        <v>135</v>
      </c>
      <c r="N253" s="38">
        <v>545</v>
      </c>
      <c r="O253" s="60">
        <v>0</v>
      </c>
      <c r="P253" s="4" t="s">
        <v>10</v>
      </c>
      <c r="Q253" s="4" t="s">
        <v>10</v>
      </c>
      <c r="R253" s="4" t="s">
        <v>8</v>
      </c>
      <c r="S253" s="4" t="s">
        <v>10</v>
      </c>
      <c r="T253" s="4" t="s">
        <v>8</v>
      </c>
      <c r="U253" s="4" t="s">
        <v>10</v>
      </c>
      <c r="V253" s="4" t="s">
        <v>10</v>
      </c>
      <c r="W253" s="27"/>
      <c r="X253" s="33" t="s">
        <v>1365</v>
      </c>
      <c r="Y253" s="4"/>
      <c r="Z253" s="4">
        <f t="shared" si="33"/>
        <v>0</v>
      </c>
      <c r="AA253" s="34"/>
      <c r="AB253" s="34"/>
      <c r="AC253" s="4"/>
      <c r="AD253" s="4">
        <f t="shared" si="37"/>
        <v>0</v>
      </c>
      <c r="AF253" s="44"/>
      <c r="AG253" s="4">
        <f t="shared" si="34"/>
        <v>0</v>
      </c>
      <c r="AH253" s="4"/>
      <c r="AI253" s="4">
        <f t="shared" si="35"/>
        <v>0</v>
      </c>
      <c r="AJ253" s="4"/>
      <c r="AK253" s="4"/>
      <c r="AL253" s="124">
        <f t="shared" si="38"/>
        <v>0</v>
      </c>
      <c r="AM253" s="4">
        <f t="shared" si="39"/>
        <v>0</v>
      </c>
      <c r="AN253" s="4"/>
      <c r="AO253" s="4">
        <f t="shared" si="40"/>
        <v>0</v>
      </c>
      <c r="AP253" s="4">
        <f t="shared" si="41"/>
        <v>0</v>
      </c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spans="1:65" s="35" customFormat="1">
      <c r="A254" s="23" t="s">
        <v>1389</v>
      </c>
      <c r="B254" s="24" t="s">
        <v>1390</v>
      </c>
      <c r="C254" s="64" t="s">
        <v>641</v>
      </c>
      <c r="D254" s="26" t="s">
        <v>642</v>
      </c>
      <c r="E254" s="26"/>
      <c r="F254" s="27" t="s">
        <v>541</v>
      </c>
      <c r="G254" s="27" t="s">
        <v>541</v>
      </c>
      <c r="H254" s="28" t="s">
        <v>5</v>
      </c>
      <c r="I254" s="28">
        <v>43314</v>
      </c>
      <c r="J254" s="29" t="s">
        <v>6</v>
      </c>
      <c r="K254" s="38" t="s">
        <v>7</v>
      </c>
      <c r="L254" s="30">
        <f t="shared" si="36"/>
        <v>725</v>
      </c>
      <c r="M254" s="79">
        <v>40</v>
      </c>
      <c r="N254" s="79">
        <v>685</v>
      </c>
      <c r="O254" s="60">
        <v>0</v>
      </c>
      <c r="P254" s="4" t="s">
        <v>10</v>
      </c>
      <c r="Q254" s="4" t="s">
        <v>10</v>
      </c>
      <c r="R254" s="4" t="s">
        <v>10</v>
      </c>
      <c r="S254" s="4" t="s">
        <v>10</v>
      </c>
      <c r="T254" s="4" t="s">
        <v>10</v>
      </c>
      <c r="U254" s="4" t="s">
        <v>10</v>
      </c>
      <c r="V254" s="4" t="s">
        <v>10</v>
      </c>
      <c r="W254" s="27"/>
      <c r="X254" s="33" t="s">
        <v>1365</v>
      </c>
      <c r="Y254" s="4"/>
      <c r="Z254" s="4">
        <f t="shared" si="33"/>
        <v>0</v>
      </c>
      <c r="AA254" s="34"/>
      <c r="AB254" s="34"/>
      <c r="AC254" s="4"/>
      <c r="AD254" s="4">
        <f t="shared" si="37"/>
        <v>0</v>
      </c>
      <c r="AF254" s="44"/>
      <c r="AG254" s="4">
        <f t="shared" si="34"/>
        <v>0</v>
      </c>
      <c r="AH254" s="4"/>
      <c r="AI254" s="4">
        <f t="shared" si="35"/>
        <v>0</v>
      </c>
      <c r="AJ254" s="4"/>
      <c r="AK254" s="4"/>
      <c r="AL254" s="124">
        <f t="shared" si="38"/>
        <v>0</v>
      </c>
      <c r="AM254" s="4">
        <f t="shared" si="39"/>
        <v>0</v>
      </c>
      <c r="AN254" s="4"/>
      <c r="AO254" s="4">
        <f t="shared" si="40"/>
        <v>0</v>
      </c>
      <c r="AP254" s="4">
        <f t="shared" si="41"/>
        <v>0</v>
      </c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spans="1:65" s="35" customFormat="1">
      <c r="A255" s="23" t="s">
        <v>1389</v>
      </c>
      <c r="B255" s="24" t="s">
        <v>1390</v>
      </c>
      <c r="C255" s="64" t="s">
        <v>643</v>
      </c>
      <c r="D255" s="26" t="s">
        <v>644</v>
      </c>
      <c r="E255" s="26"/>
      <c r="F255" s="27" t="s">
        <v>541</v>
      </c>
      <c r="G255" s="27" t="s">
        <v>541</v>
      </c>
      <c r="H255" s="28" t="s">
        <v>173</v>
      </c>
      <c r="I255" s="28">
        <v>43403</v>
      </c>
      <c r="J255" s="29" t="s">
        <v>6</v>
      </c>
      <c r="K255" s="38" t="s">
        <v>24</v>
      </c>
      <c r="L255" s="30">
        <f t="shared" si="36"/>
        <v>600</v>
      </c>
      <c r="M255" s="79">
        <v>35</v>
      </c>
      <c r="N255" s="79">
        <v>565</v>
      </c>
      <c r="O255" s="60">
        <v>0</v>
      </c>
      <c r="P255" s="4" t="s">
        <v>10</v>
      </c>
      <c r="Q255" s="4" t="s">
        <v>10</v>
      </c>
      <c r="R255" s="4" t="s">
        <v>8</v>
      </c>
      <c r="S255" s="4" t="s">
        <v>10</v>
      </c>
      <c r="T255" s="4" t="s">
        <v>8</v>
      </c>
      <c r="U255" s="4" t="s">
        <v>10</v>
      </c>
      <c r="V255" s="4" t="s">
        <v>10</v>
      </c>
      <c r="W255" s="27"/>
      <c r="X255" s="33" t="s">
        <v>1365</v>
      </c>
      <c r="Y255" s="4"/>
      <c r="Z255" s="4">
        <f t="shared" si="33"/>
        <v>0</v>
      </c>
      <c r="AA255" s="34"/>
      <c r="AB255" s="34"/>
      <c r="AC255" s="4"/>
      <c r="AD255" s="4">
        <f t="shared" si="37"/>
        <v>0</v>
      </c>
      <c r="AF255" s="44"/>
      <c r="AG255" s="4">
        <f t="shared" si="34"/>
        <v>0</v>
      </c>
      <c r="AH255" s="4"/>
      <c r="AI255" s="4">
        <f t="shared" si="35"/>
        <v>0</v>
      </c>
      <c r="AJ255" s="4"/>
      <c r="AK255" s="4"/>
      <c r="AL255" s="124">
        <f t="shared" si="38"/>
        <v>0</v>
      </c>
      <c r="AM255" s="4">
        <f t="shared" si="39"/>
        <v>0</v>
      </c>
      <c r="AN255" s="4"/>
      <c r="AO255" s="4">
        <f t="shared" si="40"/>
        <v>0</v>
      </c>
      <c r="AP255" s="4">
        <f t="shared" si="41"/>
        <v>0</v>
      </c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spans="1:65" s="35" customFormat="1">
      <c r="A256" s="23" t="s">
        <v>1389</v>
      </c>
      <c r="B256" s="24" t="s">
        <v>1390</v>
      </c>
      <c r="C256" s="64" t="s">
        <v>646</v>
      </c>
      <c r="D256" s="26" t="s">
        <v>647</v>
      </c>
      <c r="E256" s="26"/>
      <c r="F256" s="27" t="s">
        <v>541</v>
      </c>
      <c r="G256" s="27" t="s">
        <v>541</v>
      </c>
      <c r="H256" s="28" t="s">
        <v>645</v>
      </c>
      <c r="I256" s="28">
        <v>43518</v>
      </c>
      <c r="J256" s="29" t="s">
        <v>6</v>
      </c>
      <c r="K256" s="38" t="s">
        <v>24</v>
      </c>
      <c r="L256" s="30">
        <f t="shared" si="36"/>
        <v>580</v>
      </c>
      <c r="M256" s="79">
        <v>25</v>
      </c>
      <c r="N256" s="79">
        <v>555</v>
      </c>
      <c r="O256" s="32">
        <v>0</v>
      </c>
      <c r="P256" s="4" t="s">
        <v>10</v>
      </c>
      <c r="Q256" s="4" t="s">
        <v>10</v>
      </c>
      <c r="R256" s="4" t="s">
        <v>8</v>
      </c>
      <c r="S256" s="4" t="s">
        <v>10</v>
      </c>
      <c r="T256" s="4" t="s">
        <v>8</v>
      </c>
      <c r="U256" s="4" t="s">
        <v>10</v>
      </c>
      <c r="V256" s="4" t="s">
        <v>10</v>
      </c>
      <c r="W256" s="27"/>
      <c r="X256" s="33" t="s">
        <v>1365</v>
      </c>
      <c r="Y256" s="4"/>
      <c r="Z256" s="4">
        <f t="shared" si="33"/>
        <v>0</v>
      </c>
      <c r="AA256" s="34"/>
      <c r="AB256" s="34"/>
      <c r="AC256" s="4"/>
      <c r="AD256" s="4">
        <f t="shared" si="37"/>
        <v>0</v>
      </c>
      <c r="AF256" s="44"/>
      <c r="AG256" s="4">
        <f t="shared" si="34"/>
        <v>0</v>
      </c>
      <c r="AH256" s="4"/>
      <c r="AI256" s="4">
        <f t="shared" si="35"/>
        <v>0</v>
      </c>
      <c r="AJ256" s="4"/>
      <c r="AK256" s="4"/>
      <c r="AL256" s="124">
        <f t="shared" si="38"/>
        <v>0</v>
      </c>
      <c r="AM256" s="4">
        <f t="shared" si="39"/>
        <v>0</v>
      </c>
      <c r="AN256" s="4"/>
      <c r="AO256" s="4">
        <f t="shared" si="40"/>
        <v>0</v>
      </c>
      <c r="AP256" s="4">
        <f t="shared" si="41"/>
        <v>0</v>
      </c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spans="1:65" s="35" customFormat="1">
      <c r="A257" s="23" t="s">
        <v>1389</v>
      </c>
      <c r="B257" s="24" t="s">
        <v>1390</v>
      </c>
      <c r="C257" s="64" t="s">
        <v>648</v>
      </c>
      <c r="D257" s="26" t="s">
        <v>649</v>
      </c>
      <c r="E257" s="26"/>
      <c r="F257" s="27" t="s">
        <v>541</v>
      </c>
      <c r="G257" s="27" t="s">
        <v>541</v>
      </c>
      <c r="H257" s="28" t="s">
        <v>192</v>
      </c>
      <c r="I257" s="28">
        <v>43518</v>
      </c>
      <c r="J257" s="29" t="s">
        <v>6</v>
      </c>
      <c r="K257" s="38" t="s">
        <v>24</v>
      </c>
      <c r="L257" s="30">
        <f t="shared" si="36"/>
        <v>1150</v>
      </c>
      <c r="M257" s="79">
        <v>35</v>
      </c>
      <c r="N257" s="79">
        <v>1115</v>
      </c>
      <c r="O257" s="32">
        <v>0</v>
      </c>
      <c r="P257" s="4" t="s">
        <v>10</v>
      </c>
      <c r="Q257" s="4" t="s">
        <v>10</v>
      </c>
      <c r="R257" s="4" t="s">
        <v>8</v>
      </c>
      <c r="S257" s="4" t="s">
        <v>10</v>
      </c>
      <c r="T257" s="4" t="s">
        <v>8</v>
      </c>
      <c r="U257" s="4" t="s">
        <v>8</v>
      </c>
      <c r="V257" s="4" t="s">
        <v>10</v>
      </c>
      <c r="W257" s="27"/>
      <c r="X257" s="33" t="s">
        <v>1365</v>
      </c>
      <c r="Y257" s="4"/>
      <c r="Z257" s="4">
        <f t="shared" si="33"/>
        <v>0</v>
      </c>
      <c r="AA257" s="34"/>
      <c r="AB257" s="34"/>
      <c r="AC257" s="4"/>
      <c r="AD257" s="4">
        <f t="shared" si="37"/>
        <v>0</v>
      </c>
      <c r="AF257" s="4"/>
      <c r="AG257" s="4">
        <f t="shared" si="34"/>
        <v>0</v>
      </c>
      <c r="AH257" s="4"/>
      <c r="AI257" s="4">
        <f t="shared" si="35"/>
        <v>0</v>
      </c>
      <c r="AJ257" s="4"/>
      <c r="AK257" s="4"/>
      <c r="AL257" s="124">
        <f t="shared" si="38"/>
        <v>0</v>
      </c>
      <c r="AM257" s="4">
        <f t="shared" si="39"/>
        <v>0</v>
      </c>
      <c r="AN257" s="4"/>
      <c r="AO257" s="4">
        <f t="shared" si="40"/>
        <v>0</v>
      </c>
      <c r="AP257" s="4">
        <f t="shared" si="41"/>
        <v>0</v>
      </c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spans="1:65" s="35" customFormat="1">
      <c r="A258" s="23" t="s">
        <v>1389</v>
      </c>
      <c r="B258" s="24" t="s">
        <v>1390</v>
      </c>
      <c r="C258" s="64" t="s">
        <v>650</v>
      </c>
      <c r="D258" s="26" t="s">
        <v>651</v>
      </c>
      <c r="E258" s="26"/>
      <c r="F258" s="27" t="s">
        <v>541</v>
      </c>
      <c r="G258" s="27" t="s">
        <v>541</v>
      </c>
      <c r="H258" s="28" t="s">
        <v>635</v>
      </c>
      <c r="I258" s="28">
        <v>43518</v>
      </c>
      <c r="J258" s="29" t="s">
        <v>6</v>
      </c>
      <c r="K258" s="38" t="s">
        <v>7</v>
      </c>
      <c r="L258" s="30">
        <f t="shared" si="36"/>
        <v>1927</v>
      </c>
      <c r="M258" s="79">
        <v>7</v>
      </c>
      <c r="N258" s="79">
        <v>1920</v>
      </c>
      <c r="O258" s="60">
        <v>7</v>
      </c>
      <c r="P258" s="4" t="s">
        <v>10</v>
      </c>
      <c r="Q258" s="4" t="s">
        <v>10</v>
      </c>
      <c r="R258" s="4" t="s">
        <v>8</v>
      </c>
      <c r="S258" s="4" t="s">
        <v>10</v>
      </c>
      <c r="T258" s="4" t="s">
        <v>8</v>
      </c>
      <c r="U258" s="4" t="s">
        <v>10</v>
      </c>
      <c r="V258" s="4" t="s">
        <v>10</v>
      </c>
      <c r="W258" s="27"/>
      <c r="X258" s="33" t="s">
        <v>1365</v>
      </c>
      <c r="Y258" s="4"/>
      <c r="Z258" s="4">
        <f t="shared" ref="Z258:Z262" si="42">SUMIF(Y258,"Y",M258)</f>
        <v>0</v>
      </c>
      <c r="AA258" s="34"/>
      <c r="AB258" s="34"/>
      <c r="AC258" s="4"/>
      <c r="AD258" s="4">
        <f t="shared" si="37"/>
        <v>0</v>
      </c>
      <c r="AF258" s="4"/>
      <c r="AG258" s="4">
        <f t="shared" ref="AG258:AG286" si="43">SUMIF(AF258,"Y",O258)*AC258</f>
        <v>0</v>
      </c>
      <c r="AH258" s="4"/>
      <c r="AI258" s="4">
        <f t="shared" ref="AI258:AI321" si="44">(M258-AG258)*COUNTIF(AQ258:AZ258,"L")</f>
        <v>0</v>
      </c>
      <c r="AJ258" s="4"/>
      <c r="AK258" s="4"/>
      <c r="AL258" s="124">
        <f t="shared" si="38"/>
        <v>0</v>
      </c>
      <c r="AM258" s="4">
        <f t="shared" si="39"/>
        <v>0</v>
      </c>
      <c r="AN258" s="4"/>
      <c r="AO258" s="4">
        <f t="shared" si="40"/>
        <v>0</v>
      </c>
      <c r="AP258" s="4">
        <f t="shared" si="41"/>
        <v>0</v>
      </c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spans="1:65" s="35" customFormat="1">
      <c r="A259" s="23" t="s">
        <v>1389</v>
      </c>
      <c r="B259" s="24" t="s">
        <v>1390</v>
      </c>
      <c r="C259" s="64" t="s">
        <v>652</v>
      </c>
      <c r="D259" s="26" t="s">
        <v>653</v>
      </c>
      <c r="E259" s="26"/>
      <c r="F259" s="27" t="s">
        <v>541</v>
      </c>
      <c r="G259" s="27" t="s">
        <v>541</v>
      </c>
      <c r="H259" s="28" t="s">
        <v>210</v>
      </c>
      <c r="I259" s="28">
        <v>43313</v>
      </c>
      <c r="J259" s="47" t="s">
        <v>6</v>
      </c>
      <c r="K259" s="38" t="s">
        <v>7</v>
      </c>
      <c r="L259" s="30">
        <f t="shared" si="36"/>
        <v>690</v>
      </c>
      <c r="M259" s="79">
        <v>25</v>
      </c>
      <c r="N259" s="79">
        <v>665</v>
      </c>
      <c r="O259" s="32">
        <v>0</v>
      </c>
      <c r="P259" s="4" t="s">
        <v>152</v>
      </c>
      <c r="Q259" s="4" t="s">
        <v>152</v>
      </c>
      <c r="R259" s="4" t="s">
        <v>8</v>
      </c>
      <c r="S259" s="4" t="s">
        <v>152</v>
      </c>
      <c r="T259" s="4" t="s">
        <v>8</v>
      </c>
      <c r="U259" s="4" t="s">
        <v>152</v>
      </c>
      <c r="V259" s="4" t="s">
        <v>152</v>
      </c>
      <c r="W259" s="27"/>
      <c r="X259" s="33" t="s">
        <v>1365</v>
      </c>
      <c r="Y259" s="4"/>
      <c r="Z259" s="4">
        <f t="shared" si="42"/>
        <v>0</v>
      </c>
      <c r="AA259" s="34"/>
      <c r="AB259" s="34"/>
      <c r="AC259" s="4"/>
      <c r="AD259" s="4">
        <f t="shared" si="37"/>
        <v>0</v>
      </c>
      <c r="AF259" s="44"/>
      <c r="AG259" s="4">
        <f t="shared" si="43"/>
        <v>0</v>
      </c>
      <c r="AH259" s="4"/>
      <c r="AI259" s="4">
        <f t="shared" si="44"/>
        <v>0</v>
      </c>
      <c r="AJ259" s="4"/>
      <c r="AK259" s="4"/>
      <c r="AL259" s="124">
        <f t="shared" si="38"/>
        <v>0</v>
      </c>
      <c r="AM259" s="4">
        <f t="shared" si="39"/>
        <v>0</v>
      </c>
      <c r="AN259" s="4"/>
      <c r="AO259" s="4">
        <f t="shared" si="40"/>
        <v>0</v>
      </c>
      <c r="AP259" s="4">
        <f t="shared" si="41"/>
        <v>0</v>
      </c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spans="1:65" s="35" customFormat="1">
      <c r="A260" s="23" t="s">
        <v>1389</v>
      </c>
      <c r="B260" s="24" t="s">
        <v>1390</v>
      </c>
      <c r="C260" s="64" t="s">
        <v>654</v>
      </c>
      <c r="D260" s="26" t="s">
        <v>655</v>
      </c>
      <c r="E260" s="26"/>
      <c r="F260" s="27" t="s">
        <v>541</v>
      </c>
      <c r="G260" s="27" t="s">
        <v>541</v>
      </c>
      <c r="H260" s="43" t="s">
        <v>192</v>
      </c>
      <c r="I260" s="43">
        <v>43518</v>
      </c>
      <c r="J260" s="47" t="s">
        <v>6</v>
      </c>
      <c r="K260" s="38" t="s">
        <v>7</v>
      </c>
      <c r="L260" s="30">
        <f t="shared" si="36"/>
        <v>25</v>
      </c>
      <c r="M260" s="79">
        <v>25</v>
      </c>
      <c r="N260" s="79">
        <v>0</v>
      </c>
      <c r="O260" s="32">
        <v>0</v>
      </c>
      <c r="P260" s="4" t="s">
        <v>10</v>
      </c>
      <c r="Q260" s="4" t="s">
        <v>10</v>
      </c>
      <c r="R260" s="4" t="s">
        <v>8</v>
      </c>
      <c r="S260" s="4" t="s">
        <v>10</v>
      </c>
      <c r="T260" s="4" t="s">
        <v>8</v>
      </c>
      <c r="U260" s="4" t="s">
        <v>10</v>
      </c>
      <c r="V260" s="4" t="s">
        <v>10</v>
      </c>
      <c r="W260" s="27"/>
      <c r="X260" s="33" t="s">
        <v>1365</v>
      </c>
      <c r="Y260" s="4"/>
      <c r="Z260" s="4">
        <f t="shared" si="42"/>
        <v>0</v>
      </c>
      <c r="AA260" s="34"/>
      <c r="AB260" s="34"/>
      <c r="AC260" s="4"/>
      <c r="AD260" s="4">
        <f t="shared" si="37"/>
        <v>0</v>
      </c>
      <c r="AF260" s="4"/>
      <c r="AG260" s="4">
        <f t="shared" si="43"/>
        <v>0</v>
      </c>
      <c r="AH260" s="4"/>
      <c r="AI260" s="4">
        <f t="shared" si="44"/>
        <v>0</v>
      </c>
      <c r="AJ260" s="4"/>
      <c r="AK260" s="4"/>
      <c r="AL260" s="124">
        <f t="shared" si="38"/>
        <v>0</v>
      </c>
      <c r="AM260" s="4">
        <f t="shared" si="39"/>
        <v>0</v>
      </c>
      <c r="AN260" s="4"/>
      <c r="AO260" s="4">
        <f t="shared" si="40"/>
        <v>0</v>
      </c>
      <c r="AP260" s="4">
        <f t="shared" si="41"/>
        <v>0</v>
      </c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spans="1:65" s="35" customFormat="1">
      <c r="A261" s="23" t="s">
        <v>1389</v>
      </c>
      <c r="B261" s="24" t="s">
        <v>1390</v>
      </c>
      <c r="C261" s="64" t="s">
        <v>656</v>
      </c>
      <c r="D261" s="26" t="s">
        <v>657</v>
      </c>
      <c r="E261" s="26"/>
      <c r="F261" s="27" t="s">
        <v>541</v>
      </c>
      <c r="G261" s="27" t="s">
        <v>541</v>
      </c>
      <c r="H261" s="43" t="s">
        <v>19</v>
      </c>
      <c r="I261" s="43">
        <v>43689</v>
      </c>
      <c r="J261" s="47" t="s">
        <v>6</v>
      </c>
      <c r="K261" s="38" t="s">
        <v>7</v>
      </c>
      <c r="L261" s="30">
        <f t="shared" si="36"/>
        <v>680</v>
      </c>
      <c r="M261" s="38">
        <v>135</v>
      </c>
      <c r="N261" s="38">
        <v>545</v>
      </c>
      <c r="O261" s="32">
        <v>0</v>
      </c>
      <c r="P261" s="4" t="s">
        <v>10</v>
      </c>
      <c r="Q261" s="4" t="s">
        <v>10</v>
      </c>
      <c r="R261" s="4" t="s">
        <v>8</v>
      </c>
      <c r="S261" s="4" t="s">
        <v>10</v>
      </c>
      <c r="T261" s="4" t="s">
        <v>8</v>
      </c>
      <c r="U261" s="4" t="s">
        <v>10</v>
      </c>
      <c r="V261" s="4" t="s">
        <v>10</v>
      </c>
      <c r="W261" s="27"/>
      <c r="X261" s="33" t="s">
        <v>1365</v>
      </c>
      <c r="Y261" s="4"/>
      <c r="Z261" s="4">
        <f t="shared" si="42"/>
        <v>0</v>
      </c>
      <c r="AA261" s="34"/>
      <c r="AB261" s="34"/>
      <c r="AC261" s="4"/>
      <c r="AD261" s="4">
        <f t="shared" si="37"/>
        <v>0</v>
      </c>
      <c r="AF261" s="4"/>
      <c r="AG261" s="4">
        <f t="shared" si="43"/>
        <v>0</v>
      </c>
      <c r="AH261" s="4"/>
      <c r="AI261" s="4">
        <f t="shared" si="44"/>
        <v>0</v>
      </c>
      <c r="AJ261" s="4"/>
      <c r="AK261" s="4"/>
      <c r="AL261" s="124">
        <f t="shared" si="38"/>
        <v>0</v>
      </c>
      <c r="AM261" s="4">
        <f t="shared" si="39"/>
        <v>0</v>
      </c>
      <c r="AN261" s="4"/>
      <c r="AO261" s="4">
        <f t="shared" si="40"/>
        <v>0</v>
      </c>
      <c r="AP261" s="4">
        <f t="shared" si="41"/>
        <v>0</v>
      </c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spans="1:65" s="35" customFormat="1">
      <c r="A262" s="23" t="s">
        <v>1389</v>
      </c>
      <c r="B262" s="24" t="s">
        <v>1390</v>
      </c>
      <c r="C262" s="64" t="s">
        <v>659</v>
      </c>
      <c r="D262" s="26" t="s">
        <v>660</v>
      </c>
      <c r="E262" s="26"/>
      <c r="F262" s="27" t="s">
        <v>541</v>
      </c>
      <c r="G262" s="27" t="s">
        <v>541</v>
      </c>
      <c r="H262" s="43" t="s">
        <v>658</v>
      </c>
      <c r="I262" s="43">
        <v>43728</v>
      </c>
      <c r="J262" s="47" t="s">
        <v>6</v>
      </c>
      <c r="K262" s="38"/>
      <c r="L262" s="30">
        <f t="shared" si="36"/>
        <v>660</v>
      </c>
      <c r="M262" s="38">
        <v>55</v>
      </c>
      <c r="N262" s="38">
        <v>605</v>
      </c>
      <c r="O262" s="32">
        <v>0</v>
      </c>
      <c r="P262" s="4" t="s">
        <v>10</v>
      </c>
      <c r="Q262" s="4" t="s">
        <v>10</v>
      </c>
      <c r="R262" s="4" t="s">
        <v>8</v>
      </c>
      <c r="S262" s="4" t="s">
        <v>10</v>
      </c>
      <c r="T262" s="4" t="s">
        <v>8</v>
      </c>
      <c r="U262" s="4" t="s">
        <v>10</v>
      </c>
      <c r="V262" s="4" t="s">
        <v>10</v>
      </c>
      <c r="W262" s="27"/>
      <c r="X262" s="33" t="s">
        <v>1365</v>
      </c>
      <c r="Y262" s="4"/>
      <c r="Z262" s="4">
        <f t="shared" si="42"/>
        <v>0</v>
      </c>
      <c r="AA262" s="34"/>
      <c r="AB262" s="34"/>
      <c r="AC262" s="4"/>
      <c r="AD262" s="4">
        <f t="shared" si="37"/>
        <v>0</v>
      </c>
      <c r="AF262" s="4"/>
      <c r="AG262" s="4">
        <f t="shared" si="43"/>
        <v>0</v>
      </c>
      <c r="AH262" s="4"/>
      <c r="AI262" s="4">
        <f t="shared" si="44"/>
        <v>0</v>
      </c>
      <c r="AJ262" s="4"/>
      <c r="AK262" s="4"/>
      <c r="AL262" s="124">
        <f t="shared" si="38"/>
        <v>0</v>
      </c>
      <c r="AM262" s="4">
        <f t="shared" si="39"/>
        <v>0</v>
      </c>
      <c r="AN262" s="4"/>
      <c r="AO262" s="4">
        <f t="shared" si="40"/>
        <v>0</v>
      </c>
      <c r="AP262" s="4">
        <f t="shared" si="41"/>
        <v>0</v>
      </c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spans="1:65" s="35" customFormat="1">
      <c r="A263" s="23" t="s">
        <v>1389</v>
      </c>
      <c r="B263" s="24" t="s">
        <v>1390</v>
      </c>
      <c r="C263" s="64" t="s">
        <v>1263</v>
      </c>
      <c r="D263" s="45" t="s">
        <v>1264</v>
      </c>
      <c r="E263" s="45"/>
      <c r="F263" s="27" t="s">
        <v>541</v>
      </c>
      <c r="G263" s="27" t="s">
        <v>541</v>
      </c>
      <c r="H263" s="42" t="s">
        <v>658</v>
      </c>
      <c r="I263" s="42">
        <v>43776</v>
      </c>
      <c r="J263" s="47" t="s">
        <v>6</v>
      </c>
      <c r="K263" s="38"/>
      <c r="L263" s="30">
        <f t="shared" si="36"/>
        <v>380</v>
      </c>
      <c r="M263" s="38">
        <v>135</v>
      </c>
      <c r="N263" s="38">
        <v>245</v>
      </c>
      <c r="O263" s="32">
        <v>0</v>
      </c>
      <c r="P263" s="4" t="s">
        <v>10</v>
      </c>
      <c r="Q263" s="4" t="s">
        <v>10</v>
      </c>
      <c r="R263" s="4" t="s">
        <v>8</v>
      </c>
      <c r="S263" s="4" t="s">
        <v>10</v>
      </c>
      <c r="T263" s="4" t="s">
        <v>8</v>
      </c>
      <c r="U263" s="4" t="s">
        <v>10</v>
      </c>
      <c r="V263" s="4" t="s">
        <v>10</v>
      </c>
      <c r="W263" s="27"/>
      <c r="X263" s="33" t="s">
        <v>1365</v>
      </c>
      <c r="Y263" s="4"/>
      <c r="Z263" s="4">
        <v>0</v>
      </c>
      <c r="AA263" s="34"/>
      <c r="AB263" s="34"/>
      <c r="AC263" s="4"/>
      <c r="AD263" s="4"/>
      <c r="AF263" s="4"/>
      <c r="AG263" s="4">
        <f t="shared" si="43"/>
        <v>0</v>
      </c>
      <c r="AH263" s="4"/>
      <c r="AI263" s="4">
        <f t="shared" si="44"/>
        <v>0</v>
      </c>
      <c r="AJ263" s="4"/>
      <c r="AK263" s="4"/>
      <c r="AL263" s="124">
        <f t="shared" si="38"/>
        <v>0</v>
      </c>
      <c r="AM263" s="4">
        <f t="shared" si="39"/>
        <v>0</v>
      </c>
      <c r="AN263" s="4"/>
      <c r="AO263" s="4"/>
      <c r="AP263" s="4">
        <f t="shared" si="41"/>
        <v>0</v>
      </c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spans="1:65" s="35" customFormat="1">
      <c r="A264" s="23" t="s">
        <v>1389</v>
      </c>
      <c r="B264" s="24" t="s">
        <v>1390</v>
      </c>
      <c r="C264" s="64" t="s">
        <v>661</v>
      </c>
      <c r="D264" s="26" t="s">
        <v>662</v>
      </c>
      <c r="E264" s="26"/>
      <c r="F264" s="27" t="s">
        <v>541</v>
      </c>
      <c r="G264" s="27" t="s">
        <v>541</v>
      </c>
      <c r="H264" s="43" t="s">
        <v>51</v>
      </c>
      <c r="I264" s="43">
        <v>42325</v>
      </c>
      <c r="J264" s="47" t="s">
        <v>6</v>
      </c>
      <c r="K264" s="38" t="s">
        <v>24</v>
      </c>
      <c r="L264" s="30">
        <f t="shared" si="36"/>
        <v>320</v>
      </c>
      <c r="M264" s="79">
        <v>160</v>
      </c>
      <c r="N264" s="79">
        <v>160</v>
      </c>
      <c r="O264" s="32">
        <v>0</v>
      </c>
      <c r="P264" s="4" t="s">
        <v>10</v>
      </c>
      <c r="Q264" s="4" t="s">
        <v>10</v>
      </c>
      <c r="R264" s="4" t="s">
        <v>8</v>
      </c>
      <c r="S264" s="4" t="s">
        <v>10</v>
      </c>
      <c r="T264" s="4" t="s">
        <v>8</v>
      </c>
      <c r="U264" s="4" t="s">
        <v>8</v>
      </c>
      <c r="V264" s="4" t="s">
        <v>10</v>
      </c>
      <c r="W264" s="27"/>
      <c r="X264" s="33" t="s">
        <v>117</v>
      </c>
      <c r="Y264" s="4"/>
      <c r="Z264" s="4">
        <f t="shared" ref="Z264:Z327" si="45">SUMIF(Y264,"Y",M264)</f>
        <v>0</v>
      </c>
      <c r="AA264" s="34"/>
      <c r="AB264" s="34"/>
      <c r="AC264" s="4"/>
      <c r="AD264" s="4">
        <f t="shared" si="37"/>
        <v>0</v>
      </c>
      <c r="AF264" s="4"/>
      <c r="AG264" s="4">
        <f t="shared" si="43"/>
        <v>0</v>
      </c>
      <c r="AH264" s="4"/>
      <c r="AI264" s="4">
        <f t="shared" si="44"/>
        <v>0</v>
      </c>
      <c r="AJ264" s="4"/>
      <c r="AK264" s="4"/>
      <c r="AL264" s="124">
        <f t="shared" si="38"/>
        <v>0</v>
      </c>
      <c r="AM264" s="4">
        <f t="shared" si="39"/>
        <v>0</v>
      </c>
      <c r="AN264" s="4"/>
      <c r="AO264" s="4">
        <f t="shared" si="40"/>
        <v>0</v>
      </c>
      <c r="AP264" s="4">
        <f t="shared" si="41"/>
        <v>0</v>
      </c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spans="1:65" s="35" customFormat="1">
      <c r="A265" s="23" t="s">
        <v>1389</v>
      </c>
      <c r="B265" s="24" t="s">
        <v>1390</v>
      </c>
      <c r="C265" s="64" t="s">
        <v>663</v>
      </c>
      <c r="D265" s="26" t="s">
        <v>664</v>
      </c>
      <c r="E265" s="26"/>
      <c r="F265" s="27" t="s">
        <v>541</v>
      </c>
      <c r="G265" s="27" t="s">
        <v>541</v>
      </c>
      <c r="H265" s="43" t="s">
        <v>665</v>
      </c>
      <c r="I265" s="43">
        <v>42968</v>
      </c>
      <c r="J265" s="47" t="s">
        <v>6</v>
      </c>
      <c r="K265" s="38" t="s">
        <v>7</v>
      </c>
      <c r="L265" s="30">
        <f t="shared" si="36"/>
        <v>1102</v>
      </c>
      <c r="M265" s="79">
        <v>242</v>
      </c>
      <c r="N265" s="79">
        <v>860</v>
      </c>
      <c r="O265" s="32">
        <v>0</v>
      </c>
      <c r="P265" s="4" t="s">
        <v>10</v>
      </c>
      <c r="Q265" s="4" t="s">
        <v>10</v>
      </c>
      <c r="R265" s="4" t="s">
        <v>8</v>
      </c>
      <c r="S265" s="4" t="s">
        <v>10</v>
      </c>
      <c r="T265" s="4" t="s">
        <v>8</v>
      </c>
      <c r="U265" s="4" t="s">
        <v>10</v>
      </c>
      <c r="V265" s="4" t="s">
        <v>10</v>
      </c>
      <c r="W265" s="27"/>
      <c r="X265" s="33" t="s">
        <v>1367</v>
      </c>
      <c r="Y265" s="4"/>
      <c r="Z265" s="4">
        <f t="shared" si="45"/>
        <v>0</v>
      </c>
      <c r="AA265" s="34"/>
      <c r="AB265" s="34"/>
      <c r="AC265" s="4"/>
      <c r="AD265" s="4">
        <f t="shared" si="37"/>
        <v>0</v>
      </c>
      <c r="AF265" s="4"/>
      <c r="AG265" s="4">
        <f t="shared" si="43"/>
        <v>0</v>
      </c>
      <c r="AH265" s="4"/>
      <c r="AI265" s="4">
        <f t="shared" si="44"/>
        <v>0</v>
      </c>
      <c r="AJ265" s="4"/>
      <c r="AK265" s="4"/>
      <c r="AL265" s="124">
        <f t="shared" si="38"/>
        <v>0</v>
      </c>
      <c r="AM265" s="4">
        <f t="shared" si="39"/>
        <v>0</v>
      </c>
      <c r="AN265" s="4"/>
      <c r="AO265" s="4">
        <f t="shared" si="40"/>
        <v>0</v>
      </c>
      <c r="AP265" s="4">
        <f t="shared" si="41"/>
        <v>0</v>
      </c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spans="1:65" s="35" customFormat="1">
      <c r="A266" s="23" t="s">
        <v>1389</v>
      </c>
      <c r="B266" s="24" t="s">
        <v>1390</v>
      </c>
      <c r="C266" s="64" t="s">
        <v>666</v>
      </c>
      <c r="D266" s="26" t="s">
        <v>667</v>
      </c>
      <c r="E266" s="26"/>
      <c r="F266" s="27" t="s">
        <v>541</v>
      </c>
      <c r="G266" s="27" t="s">
        <v>541</v>
      </c>
      <c r="H266" s="43" t="s">
        <v>665</v>
      </c>
      <c r="I266" s="43">
        <v>43396</v>
      </c>
      <c r="J266" s="47" t="s">
        <v>6</v>
      </c>
      <c r="K266" s="38" t="s">
        <v>7</v>
      </c>
      <c r="L266" s="30">
        <f t="shared" si="36"/>
        <v>300</v>
      </c>
      <c r="M266" s="79">
        <v>125</v>
      </c>
      <c r="N266" s="79">
        <v>175</v>
      </c>
      <c r="O266" s="32">
        <v>0</v>
      </c>
      <c r="P266" s="4" t="s">
        <v>10</v>
      </c>
      <c r="Q266" s="4" t="s">
        <v>10</v>
      </c>
      <c r="R266" s="4" t="s">
        <v>8</v>
      </c>
      <c r="S266" s="4" t="s">
        <v>10</v>
      </c>
      <c r="T266" s="4" t="s">
        <v>8</v>
      </c>
      <c r="U266" s="4" t="s">
        <v>10</v>
      </c>
      <c r="V266" s="4" t="s">
        <v>10</v>
      </c>
      <c r="W266" s="27"/>
      <c r="X266" s="33" t="s">
        <v>1367</v>
      </c>
      <c r="Y266" s="4"/>
      <c r="Z266" s="4">
        <f t="shared" si="45"/>
        <v>0</v>
      </c>
      <c r="AA266" s="34"/>
      <c r="AB266" s="34"/>
      <c r="AC266" s="4"/>
      <c r="AD266" s="4">
        <f t="shared" si="37"/>
        <v>0</v>
      </c>
      <c r="AF266" s="4"/>
      <c r="AG266" s="4">
        <f t="shared" si="43"/>
        <v>0</v>
      </c>
      <c r="AH266" s="4"/>
      <c r="AI266" s="4">
        <f t="shared" si="44"/>
        <v>0</v>
      </c>
      <c r="AJ266" s="4"/>
      <c r="AK266" s="4"/>
      <c r="AL266" s="124">
        <f t="shared" si="38"/>
        <v>0</v>
      </c>
      <c r="AM266" s="4">
        <f t="shared" si="39"/>
        <v>0</v>
      </c>
      <c r="AN266" s="4"/>
      <c r="AO266" s="4">
        <f t="shared" si="40"/>
        <v>0</v>
      </c>
      <c r="AP266" s="4">
        <f t="shared" si="41"/>
        <v>0</v>
      </c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spans="1:65" s="35" customFormat="1" ht="26">
      <c r="A267" s="23" t="s">
        <v>1389</v>
      </c>
      <c r="B267" s="24" t="s">
        <v>1390</v>
      </c>
      <c r="C267" s="64" t="s">
        <v>668</v>
      </c>
      <c r="D267" s="80" t="s">
        <v>669</v>
      </c>
      <c r="E267" s="80"/>
      <c r="F267" s="27" t="s">
        <v>541</v>
      </c>
      <c r="G267" s="27" t="s">
        <v>541</v>
      </c>
      <c r="H267" s="43" t="s">
        <v>670</v>
      </c>
      <c r="I267" s="43">
        <v>43697</v>
      </c>
      <c r="J267" s="47" t="s">
        <v>6</v>
      </c>
      <c r="K267" s="38" t="s">
        <v>7</v>
      </c>
      <c r="L267" s="30">
        <f t="shared" si="36"/>
        <v>555</v>
      </c>
      <c r="M267" s="50">
        <v>275</v>
      </c>
      <c r="N267" s="50">
        <v>280</v>
      </c>
      <c r="O267" s="32">
        <v>0</v>
      </c>
      <c r="P267" s="4" t="s">
        <v>10</v>
      </c>
      <c r="Q267" s="4" t="s">
        <v>10</v>
      </c>
      <c r="R267" s="4" t="s">
        <v>8</v>
      </c>
      <c r="S267" s="4" t="s">
        <v>10</v>
      </c>
      <c r="T267" s="4" t="s">
        <v>8</v>
      </c>
      <c r="U267" s="4" t="s">
        <v>10</v>
      </c>
      <c r="V267" s="4" t="s">
        <v>10</v>
      </c>
      <c r="W267" s="27"/>
      <c r="X267" s="33" t="s">
        <v>671</v>
      </c>
      <c r="Y267" s="4"/>
      <c r="Z267" s="4">
        <f t="shared" si="45"/>
        <v>0</v>
      </c>
      <c r="AA267" s="34"/>
      <c r="AB267" s="34"/>
      <c r="AC267" s="4"/>
      <c r="AD267" s="4">
        <f t="shared" si="37"/>
        <v>0</v>
      </c>
      <c r="AF267" s="4"/>
      <c r="AG267" s="4">
        <f t="shared" si="43"/>
        <v>0</v>
      </c>
      <c r="AH267" s="4"/>
      <c r="AI267" s="4">
        <f t="shared" si="44"/>
        <v>0</v>
      </c>
      <c r="AJ267" s="4"/>
      <c r="AK267" s="4"/>
      <c r="AL267" s="124">
        <f t="shared" si="38"/>
        <v>0</v>
      </c>
      <c r="AM267" s="4">
        <f t="shared" si="39"/>
        <v>0</v>
      </c>
      <c r="AN267" s="4"/>
      <c r="AO267" s="4">
        <f t="shared" si="40"/>
        <v>0</v>
      </c>
      <c r="AP267" s="4">
        <f t="shared" si="41"/>
        <v>0</v>
      </c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spans="1:65" s="35" customFormat="1" ht="39">
      <c r="A268" s="23" t="s">
        <v>1389</v>
      </c>
      <c r="B268" s="24" t="s">
        <v>1390</v>
      </c>
      <c r="C268" s="64" t="s">
        <v>672</v>
      </c>
      <c r="D268" s="81" t="s">
        <v>1265</v>
      </c>
      <c r="E268" s="80"/>
      <c r="F268" s="27" t="s">
        <v>541</v>
      </c>
      <c r="G268" s="27" t="s">
        <v>541</v>
      </c>
      <c r="H268" s="43" t="s">
        <v>673</v>
      </c>
      <c r="I268" s="43">
        <v>43697</v>
      </c>
      <c r="J268" s="47" t="s">
        <v>6</v>
      </c>
      <c r="K268" s="38" t="s">
        <v>7</v>
      </c>
      <c r="L268" s="30">
        <f t="shared" si="36"/>
        <v>2260</v>
      </c>
      <c r="M268" s="50">
        <v>435</v>
      </c>
      <c r="N268" s="50">
        <v>1825</v>
      </c>
      <c r="O268" s="32">
        <v>0</v>
      </c>
      <c r="P268" s="4" t="s">
        <v>10</v>
      </c>
      <c r="Q268" s="4" t="s">
        <v>10</v>
      </c>
      <c r="R268" s="4" t="s">
        <v>8</v>
      </c>
      <c r="S268" s="4" t="s">
        <v>10</v>
      </c>
      <c r="T268" s="4" t="s">
        <v>8</v>
      </c>
      <c r="U268" s="4" t="s">
        <v>10</v>
      </c>
      <c r="V268" s="4" t="s">
        <v>10</v>
      </c>
      <c r="W268" s="27"/>
      <c r="X268" s="33" t="s">
        <v>674</v>
      </c>
      <c r="Y268" s="4"/>
      <c r="Z268" s="4">
        <f t="shared" si="45"/>
        <v>0</v>
      </c>
      <c r="AA268" s="34"/>
      <c r="AB268" s="34"/>
      <c r="AC268" s="4"/>
      <c r="AD268" s="4">
        <f t="shared" si="37"/>
        <v>0</v>
      </c>
      <c r="AF268" s="4"/>
      <c r="AG268" s="4">
        <f t="shared" si="43"/>
        <v>0</v>
      </c>
      <c r="AH268" s="4"/>
      <c r="AI268" s="4">
        <f t="shared" si="44"/>
        <v>0</v>
      </c>
      <c r="AJ268" s="4"/>
      <c r="AK268" s="4"/>
      <c r="AL268" s="124">
        <f t="shared" si="38"/>
        <v>0</v>
      </c>
      <c r="AM268" s="4">
        <f t="shared" si="39"/>
        <v>0</v>
      </c>
      <c r="AN268" s="4"/>
      <c r="AO268" s="4">
        <f t="shared" si="40"/>
        <v>0</v>
      </c>
      <c r="AP268" s="4">
        <f t="shared" si="41"/>
        <v>0</v>
      </c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spans="1:65" s="35" customFormat="1">
      <c r="A269" s="23" t="s">
        <v>1389</v>
      </c>
      <c r="B269" s="24" t="s">
        <v>1390</v>
      </c>
      <c r="C269" s="64" t="s">
        <v>675</v>
      </c>
      <c r="D269" s="26" t="s">
        <v>676</v>
      </c>
      <c r="E269" s="26"/>
      <c r="F269" s="27" t="s">
        <v>1251</v>
      </c>
      <c r="G269" s="27" t="s">
        <v>1251</v>
      </c>
      <c r="H269" s="43" t="s">
        <v>677</v>
      </c>
      <c r="I269" s="43">
        <v>43628</v>
      </c>
      <c r="J269" s="47" t="s">
        <v>6</v>
      </c>
      <c r="K269" s="38" t="s">
        <v>7</v>
      </c>
      <c r="L269" s="30">
        <f t="shared" si="36"/>
        <v>4920</v>
      </c>
      <c r="M269" s="79">
        <v>3610</v>
      </c>
      <c r="N269" s="79">
        <v>1310</v>
      </c>
      <c r="O269" s="32">
        <v>0</v>
      </c>
      <c r="P269" s="4" t="s">
        <v>10</v>
      </c>
      <c r="Q269" s="4" t="s">
        <v>10</v>
      </c>
      <c r="R269" s="4" t="s">
        <v>10</v>
      </c>
      <c r="S269" s="4" t="s">
        <v>10</v>
      </c>
      <c r="T269" s="4" t="s">
        <v>10</v>
      </c>
      <c r="U269" s="4" t="s">
        <v>10</v>
      </c>
      <c r="V269" s="4" t="s">
        <v>10</v>
      </c>
      <c r="W269" s="27"/>
      <c r="X269" s="33" t="s">
        <v>678</v>
      </c>
      <c r="Y269" s="4"/>
      <c r="Z269" s="4">
        <f t="shared" si="45"/>
        <v>0</v>
      </c>
      <c r="AA269" s="34"/>
      <c r="AB269" s="34"/>
      <c r="AC269" s="4"/>
      <c r="AD269" s="4">
        <f t="shared" ref="AD269:AD272" si="46">Z269*AC269</f>
        <v>0</v>
      </c>
      <c r="AF269" s="4"/>
      <c r="AG269" s="4">
        <f t="shared" si="43"/>
        <v>0</v>
      </c>
      <c r="AH269" s="4"/>
      <c r="AI269" s="4">
        <f t="shared" si="44"/>
        <v>0</v>
      </c>
      <c r="AJ269" s="4"/>
      <c r="AK269" s="4"/>
      <c r="AL269" s="124">
        <f t="shared" ref="AL269:AL272" si="47">IFERROR(COUNTIF(AQ269:AZ269,"S")/(COUNTIF(AQ269:AZ269,"V")+COUNTIF(AQ269:AZ269,"S")),0)</f>
        <v>0</v>
      </c>
      <c r="AM269" s="4">
        <f t="shared" ref="AM269:AM272" si="48">(AD269-AG269-AI269)*AL269</f>
        <v>0</v>
      </c>
      <c r="AN269" s="4"/>
      <c r="AO269" s="4">
        <f t="shared" ref="AO269:AO272" si="49">COUNTIF(AQ269:AZ269,"V")</f>
        <v>0</v>
      </c>
      <c r="AP269" s="4">
        <f t="shared" ref="AP269:AP272" si="50">AD269-AG269-AI269-AM269</f>
        <v>0</v>
      </c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spans="1:65" s="35" customFormat="1">
      <c r="A270" s="23" t="s">
        <v>1389</v>
      </c>
      <c r="B270" s="24" t="s">
        <v>1390</v>
      </c>
      <c r="C270" s="64" t="s">
        <v>679</v>
      </c>
      <c r="D270" s="26" t="s">
        <v>680</v>
      </c>
      <c r="E270" s="26"/>
      <c r="F270" s="27" t="s">
        <v>1251</v>
      </c>
      <c r="G270" s="27" t="s">
        <v>1251</v>
      </c>
      <c r="H270" s="43" t="s">
        <v>23</v>
      </c>
      <c r="I270" s="43">
        <v>43642</v>
      </c>
      <c r="J270" s="47" t="s">
        <v>6</v>
      </c>
      <c r="K270" s="38" t="s">
        <v>24</v>
      </c>
      <c r="L270" s="30">
        <f t="shared" si="36"/>
        <v>330</v>
      </c>
      <c r="M270" s="79">
        <v>290</v>
      </c>
      <c r="N270" s="79">
        <v>40</v>
      </c>
      <c r="O270" s="32">
        <v>0</v>
      </c>
      <c r="P270" s="51" t="s">
        <v>10</v>
      </c>
      <c r="Q270" s="51" t="s">
        <v>10</v>
      </c>
      <c r="R270" s="51" t="s">
        <v>8</v>
      </c>
      <c r="S270" s="51" t="s">
        <v>10</v>
      </c>
      <c r="T270" s="51" t="s">
        <v>8</v>
      </c>
      <c r="U270" s="51" t="s">
        <v>8</v>
      </c>
      <c r="V270" s="51" t="s">
        <v>8</v>
      </c>
      <c r="W270" s="27"/>
      <c r="X270" s="33" t="s">
        <v>678</v>
      </c>
      <c r="Y270" s="4"/>
      <c r="Z270" s="4">
        <f t="shared" si="45"/>
        <v>0</v>
      </c>
      <c r="AA270" s="34"/>
      <c r="AB270" s="34"/>
      <c r="AC270" s="4"/>
      <c r="AD270" s="4">
        <f t="shared" si="46"/>
        <v>0</v>
      </c>
      <c r="AF270" s="4"/>
      <c r="AG270" s="4">
        <f t="shared" si="43"/>
        <v>0</v>
      </c>
      <c r="AH270" s="4"/>
      <c r="AI270" s="4">
        <f t="shared" si="44"/>
        <v>0</v>
      </c>
      <c r="AJ270" s="4"/>
      <c r="AK270" s="4"/>
      <c r="AL270" s="124">
        <f t="shared" si="47"/>
        <v>0</v>
      </c>
      <c r="AM270" s="4">
        <f t="shared" si="48"/>
        <v>0</v>
      </c>
      <c r="AN270" s="4"/>
      <c r="AO270" s="4">
        <f t="shared" si="49"/>
        <v>0</v>
      </c>
      <c r="AP270" s="4">
        <f t="shared" si="50"/>
        <v>0</v>
      </c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spans="1:65" s="35" customFormat="1" ht="26">
      <c r="A271" s="23" t="s">
        <v>1389</v>
      </c>
      <c r="B271" s="24" t="s">
        <v>1390</v>
      </c>
      <c r="C271" s="64" t="s">
        <v>668</v>
      </c>
      <c r="D271" s="80" t="s">
        <v>1266</v>
      </c>
      <c r="E271" s="80"/>
      <c r="F271" s="27" t="s">
        <v>1251</v>
      </c>
      <c r="G271" s="27" t="s">
        <v>1251</v>
      </c>
      <c r="H271" s="43" t="s">
        <v>670</v>
      </c>
      <c r="I271" s="43">
        <v>43697</v>
      </c>
      <c r="J271" s="47" t="s">
        <v>6</v>
      </c>
      <c r="K271" s="38" t="s">
        <v>7</v>
      </c>
      <c r="L271" s="30">
        <f t="shared" si="36"/>
        <v>270</v>
      </c>
      <c r="M271" s="82">
        <v>90</v>
      </c>
      <c r="N271" s="82">
        <v>180</v>
      </c>
      <c r="O271" s="32">
        <v>0</v>
      </c>
      <c r="P271" s="4" t="s">
        <v>10</v>
      </c>
      <c r="Q271" s="4" t="s">
        <v>10</v>
      </c>
      <c r="R271" s="4" t="s">
        <v>8</v>
      </c>
      <c r="S271" s="4" t="s">
        <v>10</v>
      </c>
      <c r="T271" s="4" t="s">
        <v>8</v>
      </c>
      <c r="U271" s="4" t="s">
        <v>10</v>
      </c>
      <c r="V271" s="4" t="s">
        <v>10</v>
      </c>
      <c r="W271" s="27"/>
      <c r="X271" s="33" t="s">
        <v>671</v>
      </c>
      <c r="Y271" s="4"/>
      <c r="Z271" s="4">
        <f t="shared" si="45"/>
        <v>0</v>
      </c>
      <c r="AA271" s="34"/>
      <c r="AB271" s="34"/>
      <c r="AC271" s="4"/>
      <c r="AD271" s="4">
        <f t="shared" si="46"/>
        <v>0</v>
      </c>
      <c r="AF271" s="4"/>
      <c r="AG271" s="4">
        <f t="shared" si="43"/>
        <v>0</v>
      </c>
      <c r="AH271" s="4"/>
      <c r="AI271" s="4">
        <f t="shared" si="44"/>
        <v>0</v>
      </c>
      <c r="AJ271" s="4"/>
      <c r="AK271" s="4"/>
      <c r="AL271" s="124">
        <f t="shared" si="47"/>
        <v>0</v>
      </c>
      <c r="AM271" s="4">
        <f t="shared" si="48"/>
        <v>0</v>
      </c>
      <c r="AN271" s="4"/>
      <c r="AO271" s="4">
        <f t="shared" si="49"/>
        <v>0</v>
      </c>
      <c r="AP271" s="4">
        <f t="shared" si="50"/>
        <v>0</v>
      </c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spans="1:65" s="35" customFormat="1" ht="39">
      <c r="A272" s="23" t="s">
        <v>1389</v>
      </c>
      <c r="B272" s="24" t="s">
        <v>1390</v>
      </c>
      <c r="C272" s="64" t="s">
        <v>672</v>
      </c>
      <c r="D272" s="81" t="s">
        <v>1267</v>
      </c>
      <c r="E272" s="80"/>
      <c r="F272" s="27" t="s">
        <v>1251</v>
      </c>
      <c r="G272" s="27" t="s">
        <v>1251</v>
      </c>
      <c r="H272" s="43" t="s">
        <v>673</v>
      </c>
      <c r="I272" s="43">
        <v>43697</v>
      </c>
      <c r="J272" s="47" t="s">
        <v>6</v>
      </c>
      <c r="K272" s="38" t="s">
        <v>7</v>
      </c>
      <c r="L272" s="30">
        <f t="shared" si="36"/>
        <v>1965</v>
      </c>
      <c r="M272" s="82">
        <v>540</v>
      </c>
      <c r="N272" s="82">
        <v>1425</v>
      </c>
      <c r="O272" s="32">
        <v>0</v>
      </c>
      <c r="P272" s="4" t="s">
        <v>10</v>
      </c>
      <c r="Q272" s="4" t="s">
        <v>10</v>
      </c>
      <c r="R272" s="4" t="s">
        <v>8</v>
      </c>
      <c r="S272" s="4" t="s">
        <v>10</v>
      </c>
      <c r="T272" s="4" t="s">
        <v>8</v>
      </c>
      <c r="U272" s="4" t="s">
        <v>10</v>
      </c>
      <c r="V272" s="4" t="s">
        <v>10</v>
      </c>
      <c r="W272" s="27"/>
      <c r="X272" s="33" t="s">
        <v>674</v>
      </c>
      <c r="Y272" s="4"/>
      <c r="Z272" s="4">
        <f t="shared" si="45"/>
        <v>0</v>
      </c>
      <c r="AA272" s="34"/>
      <c r="AB272" s="34"/>
      <c r="AC272" s="4"/>
      <c r="AD272" s="4">
        <f t="shared" si="46"/>
        <v>0</v>
      </c>
      <c r="AF272" s="4"/>
      <c r="AG272" s="4">
        <f t="shared" si="43"/>
        <v>0</v>
      </c>
      <c r="AH272" s="4"/>
      <c r="AI272" s="4">
        <f t="shared" si="44"/>
        <v>0</v>
      </c>
      <c r="AJ272" s="4"/>
      <c r="AK272" s="4"/>
      <c r="AL272" s="124">
        <f t="shared" si="47"/>
        <v>0</v>
      </c>
      <c r="AM272" s="4">
        <f t="shared" si="48"/>
        <v>0</v>
      </c>
      <c r="AN272" s="4"/>
      <c r="AO272" s="4">
        <f t="shared" si="49"/>
        <v>0</v>
      </c>
      <c r="AP272" s="4">
        <f t="shared" si="50"/>
        <v>0</v>
      </c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spans="1:65" s="35" customFormat="1">
      <c r="A273" s="23" t="s">
        <v>1389</v>
      </c>
      <c r="B273" s="24" t="s">
        <v>1390</v>
      </c>
      <c r="C273" s="83" t="s">
        <v>682</v>
      </c>
      <c r="D273" s="47" t="s">
        <v>683</v>
      </c>
      <c r="E273" s="47"/>
      <c r="F273" s="27" t="s">
        <v>681</v>
      </c>
      <c r="G273" s="27" t="s">
        <v>681</v>
      </c>
      <c r="H273" s="33" t="s">
        <v>19</v>
      </c>
      <c r="I273" s="28">
        <v>43656</v>
      </c>
      <c r="J273" s="34" t="s">
        <v>6</v>
      </c>
      <c r="K273" s="4" t="s">
        <v>7</v>
      </c>
      <c r="L273" s="30">
        <f t="shared" si="36"/>
        <v>755</v>
      </c>
      <c r="M273" s="51">
        <v>35</v>
      </c>
      <c r="N273" s="51">
        <v>720</v>
      </c>
      <c r="O273" s="60">
        <f>M273/2</f>
        <v>17.5</v>
      </c>
      <c r="P273" s="4" t="s">
        <v>10</v>
      </c>
      <c r="Q273" s="4" t="s">
        <v>10</v>
      </c>
      <c r="R273" s="4" t="s">
        <v>10</v>
      </c>
      <c r="S273" s="4" t="s">
        <v>10</v>
      </c>
      <c r="T273" s="4" t="s">
        <v>8</v>
      </c>
      <c r="U273" s="4" t="s">
        <v>10</v>
      </c>
      <c r="V273" s="4" t="s">
        <v>10</v>
      </c>
      <c r="W273" s="27"/>
      <c r="X273" s="33"/>
      <c r="Y273" s="4"/>
      <c r="Z273" s="4">
        <f t="shared" si="45"/>
        <v>0</v>
      </c>
      <c r="AA273" s="34"/>
      <c r="AB273" s="34"/>
      <c r="AC273" s="4"/>
      <c r="AD273" s="4">
        <f>Z273*AC273/2</f>
        <v>0</v>
      </c>
      <c r="AF273" s="44"/>
      <c r="AG273" s="4">
        <f t="shared" si="43"/>
        <v>0</v>
      </c>
      <c r="AH273" s="4"/>
      <c r="AI273" s="4">
        <f t="shared" si="44"/>
        <v>0</v>
      </c>
      <c r="AJ273" s="4"/>
      <c r="AK273" s="4"/>
      <c r="AL273" s="124">
        <f t="shared" ref="AL273:AL302" si="51">IFERROR(COUNTIF(AQ273:AZ273,"S")/(COUNTIF(AQ273:AZ273,"V")+COUNTIF(AQ273:AZ273,"S")),0)</f>
        <v>0</v>
      </c>
      <c r="AM273" s="4">
        <f t="shared" ref="AM273:AM302" si="52">(AD273-AG273-AI273)*AL273</f>
        <v>0</v>
      </c>
      <c r="AN273" s="4"/>
      <c r="AO273" s="40"/>
      <c r="AP273" s="4">
        <f t="shared" ref="AP273:AP302" si="53">AD273-AG273-AI273-AM273</f>
        <v>0</v>
      </c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spans="1:65" s="35" customFormat="1">
      <c r="A274" s="23" t="s">
        <v>1389</v>
      </c>
      <c r="B274" s="24" t="s">
        <v>1390</v>
      </c>
      <c r="C274" s="83" t="s">
        <v>684</v>
      </c>
      <c r="D274" s="47" t="s">
        <v>685</v>
      </c>
      <c r="E274" s="47"/>
      <c r="F274" s="27" t="s">
        <v>681</v>
      </c>
      <c r="G274" s="27" t="s">
        <v>681</v>
      </c>
      <c r="H274" s="33" t="s">
        <v>35</v>
      </c>
      <c r="I274" s="28">
        <v>43656</v>
      </c>
      <c r="J274" s="34" t="s">
        <v>6</v>
      </c>
      <c r="K274" s="4" t="s">
        <v>7</v>
      </c>
      <c r="L274" s="30">
        <f t="shared" si="36"/>
        <v>995</v>
      </c>
      <c r="M274" s="51">
        <v>35</v>
      </c>
      <c r="N274" s="51">
        <v>960</v>
      </c>
      <c r="O274" s="60">
        <f t="shared" ref="O274:O280" si="54">M274/2</f>
        <v>17.5</v>
      </c>
      <c r="P274" s="4" t="s">
        <v>10</v>
      </c>
      <c r="Q274" s="4" t="s">
        <v>10</v>
      </c>
      <c r="R274" s="4" t="s">
        <v>10</v>
      </c>
      <c r="S274" s="4" t="s">
        <v>10</v>
      </c>
      <c r="T274" s="4" t="s">
        <v>8</v>
      </c>
      <c r="U274" s="4" t="s">
        <v>10</v>
      </c>
      <c r="V274" s="4" t="s">
        <v>10</v>
      </c>
      <c r="W274" s="27"/>
      <c r="X274" s="33" t="s">
        <v>686</v>
      </c>
      <c r="Y274" s="4"/>
      <c r="Z274" s="4">
        <f t="shared" si="45"/>
        <v>0</v>
      </c>
      <c r="AA274" s="34"/>
      <c r="AB274" s="34"/>
      <c r="AC274" s="4"/>
      <c r="AD274" s="4">
        <f t="shared" ref="AD274:AD302" si="55">Z274*AC274/2</f>
        <v>0</v>
      </c>
      <c r="AF274" s="44"/>
      <c r="AG274" s="4">
        <f t="shared" si="43"/>
        <v>0</v>
      </c>
      <c r="AH274" s="4"/>
      <c r="AI274" s="4">
        <f t="shared" si="44"/>
        <v>0</v>
      </c>
      <c r="AJ274" s="4"/>
      <c r="AK274" s="4"/>
      <c r="AL274" s="124">
        <f t="shared" si="51"/>
        <v>0</v>
      </c>
      <c r="AM274" s="4">
        <f t="shared" si="52"/>
        <v>0</v>
      </c>
      <c r="AN274" s="4"/>
      <c r="AO274" s="40"/>
      <c r="AP274" s="4">
        <f t="shared" si="53"/>
        <v>0</v>
      </c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spans="1:65" s="35" customFormat="1">
      <c r="A275" s="23" t="s">
        <v>1389</v>
      </c>
      <c r="B275" s="24" t="s">
        <v>1390</v>
      </c>
      <c r="C275" s="83" t="s">
        <v>687</v>
      </c>
      <c r="D275" s="47" t="s">
        <v>688</v>
      </c>
      <c r="E275" s="47"/>
      <c r="F275" s="27" t="s">
        <v>681</v>
      </c>
      <c r="G275" s="27" t="s">
        <v>681</v>
      </c>
      <c r="H275" s="33" t="s">
        <v>35</v>
      </c>
      <c r="I275" s="28">
        <v>43656</v>
      </c>
      <c r="J275" s="34" t="s">
        <v>6</v>
      </c>
      <c r="K275" s="4" t="s">
        <v>7</v>
      </c>
      <c r="L275" s="30">
        <f t="shared" ref="L275:L302" si="56">M275+N275</f>
        <v>755</v>
      </c>
      <c r="M275" s="51">
        <v>35</v>
      </c>
      <c r="N275" s="51">
        <v>720</v>
      </c>
      <c r="O275" s="60">
        <f t="shared" si="54"/>
        <v>17.5</v>
      </c>
      <c r="P275" s="4" t="s">
        <v>10</v>
      </c>
      <c r="Q275" s="4" t="s">
        <v>10</v>
      </c>
      <c r="R275" s="4" t="s">
        <v>10</v>
      </c>
      <c r="S275" s="4" t="s">
        <v>10</v>
      </c>
      <c r="T275" s="4" t="s">
        <v>8</v>
      </c>
      <c r="U275" s="4" t="s">
        <v>10</v>
      </c>
      <c r="V275" s="4" t="s">
        <v>10</v>
      </c>
      <c r="W275" s="27"/>
      <c r="X275" s="33" t="s">
        <v>686</v>
      </c>
      <c r="Y275" s="4"/>
      <c r="Z275" s="4">
        <f t="shared" si="45"/>
        <v>0</v>
      </c>
      <c r="AA275" s="34"/>
      <c r="AB275" s="34"/>
      <c r="AC275" s="4"/>
      <c r="AD275" s="4">
        <f t="shared" si="55"/>
        <v>0</v>
      </c>
      <c r="AF275" s="44"/>
      <c r="AG275" s="4">
        <f t="shared" si="43"/>
        <v>0</v>
      </c>
      <c r="AH275" s="4"/>
      <c r="AI275" s="4">
        <f t="shared" si="44"/>
        <v>0</v>
      </c>
      <c r="AJ275" s="4"/>
      <c r="AK275" s="4"/>
      <c r="AL275" s="124">
        <f t="shared" si="51"/>
        <v>0</v>
      </c>
      <c r="AM275" s="4">
        <f t="shared" si="52"/>
        <v>0</v>
      </c>
      <c r="AN275" s="4"/>
      <c r="AO275" s="40"/>
      <c r="AP275" s="4">
        <f t="shared" si="53"/>
        <v>0</v>
      </c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spans="1:65" s="35" customFormat="1">
      <c r="A276" s="23" t="s">
        <v>1389</v>
      </c>
      <c r="B276" s="24" t="s">
        <v>1390</v>
      </c>
      <c r="C276" s="83" t="s">
        <v>689</v>
      </c>
      <c r="D276" s="47" t="s">
        <v>690</v>
      </c>
      <c r="E276" s="47"/>
      <c r="F276" s="27" t="s">
        <v>681</v>
      </c>
      <c r="G276" s="27" t="s">
        <v>681</v>
      </c>
      <c r="H276" s="33" t="s">
        <v>35</v>
      </c>
      <c r="I276" s="28">
        <v>43656</v>
      </c>
      <c r="J276" s="34" t="s">
        <v>6</v>
      </c>
      <c r="K276" s="4" t="s">
        <v>7</v>
      </c>
      <c r="L276" s="30">
        <f t="shared" si="56"/>
        <v>525</v>
      </c>
      <c r="M276" s="51">
        <v>45</v>
      </c>
      <c r="N276" s="51">
        <v>480</v>
      </c>
      <c r="O276" s="60">
        <f t="shared" si="54"/>
        <v>22.5</v>
      </c>
      <c r="P276" s="4" t="s">
        <v>10</v>
      </c>
      <c r="Q276" s="4" t="s">
        <v>10</v>
      </c>
      <c r="R276" s="4" t="s">
        <v>10</v>
      </c>
      <c r="S276" s="4" t="s">
        <v>10</v>
      </c>
      <c r="T276" s="4" t="s">
        <v>8</v>
      </c>
      <c r="U276" s="4" t="s">
        <v>10</v>
      </c>
      <c r="V276" s="4" t="s">
        <v>10</v>
      </c>
      <c r="W276" s="27"/>
      <c r="X276" s="33" t="s">
        <v>686</v>
      </c>
      <c r="Y276" s="4"/>
      <c r="Z276" s="4">
        <f t="shared" si="45"/>
        <v>0</v>
      </c>
      <c r="AA276" s="34"/>
      <c r="AB276" s="34"/>
      <c r="AC276" s="4"/>
      <c r="AD276" s="4">
        <f t="shared" si="55"/>
        <v>0</v>
      </c>
      <c r="AF276" s="44"/>
      <c r="AG276" s="4">
        <f t="shared" si="43"/>
        <v>0</v>
      </c>
      <c r="AH276" s="4"/>
      <c r="AI276" s="4">
        <f t="shared" si="44"/>
        <v>0</v>
      </c>
      <c r="AJ276" s="4"/>
      <c r="AK276" s="4"/>
      <c r="AL276" s="124">
        <f t="shared" si="51"/>
        <v>0</v>
      </c>
      <c r="AM276" s="4">
        <f t="shared" si="52"/>
        <v>0</v>
      </c>
      <c r="AN276" s="4"/>
      <c r="AO276" s="40"/>
      <c r="AP276" s="4">
        <f t="shared" si="53"/>
        <v>0</v>
      </c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spans="1:65" s="35" customFormat="1">
      <c r="A277" s="23" t="s">
        <v>1389</v>
      </c>
      <c r="B277" s="24" t="s">
        <v>1390</v>
      </c>
      <c r="C277" s="83" t="s">
        <v>691</v>
      </c>
      <c r="D277" s="47" t="s">
        <v>692</v>
      </c>
      <c r="E277" s="47"/>
      <c r="F277" s="27" t="s">
        <v>681</v>
      </c>
      <c r="G277" s="27" t="s">
        <v>681</v>
      </c>
      <c r="H277" s="33" t="s">
        <v>35</v>
      </c>
      <c r="I277" s="28">
        <v>43656</v>
      </c>
      <c r="J277" s="34" t="s">
        <v>6</v>
      </c>
      <c r="K277" s="4" t="s">
        <v>24</v>
      </c>
      <c r="L277" s="30">
        <f t="shared" si="56"/>
        <v>542</v>
      </c>
      <c r="M277" s="51">
        <v>62</v>
      </c>
      <c r="N277" s="51">
        <v>480</v>
      </c>
      <c r="O277" s="60">
        <f t="shared" si="54"/>
        <v>31</v>
      </c>
      <c r="P277" s="4" t="s">
        <v>10</v>
      </c>
      <c r="Q277" s="4" t="s">
        <v>10</v>
      </c>
      <c r="R277" s="4" t="s">
        <v>10</v>
      </c>
      <c r="S277" s="4" t="s">
        <v>10</v>
      </c>
      <c r="T277" s="4" t="s">
        <v>8</v>
      </c>
      <c r="U277" s="4" t="s">
        <v>10</v>
      </c>
      <c r="V277" s="4" t="s">
        <v>10</v>
      </c>
      <c r="W277" s="27"/>
      <c r="X277" s="33" t="s">
        <v>686</v>
      </c>
      <c r="Y277" s="4"/>
      <c r="Z277" s="4">
        <f t="shared" si="45"/>
        <v>0</v>
      </c>
      <c r="AA277" s="34"/>
      <c r="AB277" s="34"/>
      <c r="AC277" s="4"/>
      <c r="AD277" s="4">
        <f t="shared" si="55"/>
        <v>0</v>
      </c>
      <c r="AF277" s="44"/>
      <c r="AG277" s="4">
        <f t="shared" si="43"/>
        <v>0</v>
      </c>
      <c r="AH277" s="4"/>
      <c r="AI277" s="4">
        <f t="shared" si="44"/>
        <v>0</v>
      </c>
      <c r="AJ277" s="4"/>
      <c r="AK277" s="4"/>
      <c r="AL277" s="124">
        <f t="shared" si="51"/>
        <v>0</v>
      </c>
      <c r="AM277" s="4">
        <f t="shared" si="52"/>
        <v>0</v>
      </c>
      <c r="AN277" s="4"/>
      <c r="AO277" s="40"/>
      <c r="AP277" s="4">
        <f t="shared" si="53"/>
        <v>0</v>
      </c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spans="1:65" s="35" customFormat="1">
      <c r="A278" s="23" t="s">
        <v>1389</v>
      </c>
      <c r="B278" s="24" t="s">
        <v>1390</v>
      </c>
      <c r="C278" s="83" t="s">
        <v>693</v>
      </c>
      <c r="D278" s="47" t="s">
        <v>694</v>
      </c>
      <c r="E278" s="47"/>
      <c r="F278" s="27" t="s">
        <v>681</v>
      </c>
      <c r="G278" s="27" t="s">
        <v>681</v>
      </c>
      <c r="H278" s="33" t="s">
        <v>210</v>
      </c>
      <c r="I278" s="28">
        <v>43656</v>
      </c>
      <c r="J278" s="34" t="s">
        <v>6</v>
      </c>
      <c r="K278" s="4" t="s">
        <v>24</v>
      </c>
      <c r="L278" s="30">
        <f t="shared" si="56"/>
        <v>515</v>
      </c>
      <c r="M278" s="51">
        <v>35</v>
      </c>
      <c r="N278" s="51">
        <v>480</v>
      </c>
      <c r="O278" s="60">
        <f t="shared" si="54"/>
        <v>17.5</v>
      </c>
      <c r="P278" s="4" t="s">
        <v>10</v>
      </c>
      <c r="Q278" s="4" t="s">
        <v>10</v>
      </c>
      <c r="R278" s="4" t="s">
        <v>10</v>
      </c>
      <c r="S278" s="4" t="s">
        <v>10</v>
      </c>
      <c r="T278" s="4" t="s">
        <v>8</v>
      </c>
      <c r="U278" s="4" t="s">
        <v>10</v>
      </c>
      <c r="V278" s="4" t="s">
        <v>10</v>
      </c>
      <c r="W278" s="27"/>
      <c r="X278" s="33" t="s">
        <v>686</v>
      </c>
      <c r="Y278" s="4"/>
      <c r="Z278" s="4">
        <f t="shared" si="45"/>
        <v>0</v>
      </c>
      <c r="AA278" s="34"/>
      <c r="AB278" s="34"/>
      <c r="AC278" s="4"/>
      <c r="AD278" s="4">
        <f t="shared" si="55"/>
        <v>0</v>
      </c>
      <c r="AF278" s="44"/>
      <c r="AG278" s="4">
        <f t="shared" si="43"/>
        <v>0</v>
      </c>
      <c r="AH278" s="4"/>
      <c r="AI278" s="4">
        <f t="shared" si="44"/>
        <v>0</v>
      </c>
      <c r="AJ278" s="4"/>
      <c r="AK278" s="4"/>
      <c r="AL278" s="124">
        <f t="shared" si="51"/>
        <v>0</v>
      </c>
      <c r="AM278" s="4">
        <f t="shared" si="52"/>
        <v>0</v>
      </c>
      <c r="AN278" s="4"/>
      <c r="AO278" s="40"/>
      <c r="AP278" s="4">
        <f t="shared" si="53"/>
        <v>0</v>
      </c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spans="1:65" s="35" customFormat="1">
      <c r="A279" s="23" t="s">
        <v>1389</v>
      </c>
      <c r="B279" s="24" t="s">
        <v>1390</v>
      </c>
      <c r="C279" s="83" t="s">
        <v>695</v>
      </c>
      <c r="D279" s="47" t="s">
        <v>696</v>
      </c>
      <c r="E279" s="47"/>
      <c r="F279" s="27" t="s">
        <v>681</v>
      </c>
      <c r="G279" s="27" t="s">
        <v>681</v>
      </c>
      <c r="H279" s="33" t="s">
        <v>23</v>
      </c>
      <c r="I279" s="28">
        <v>43656</v>
      </c>
      <c r="J279" s="34" t="s">
        <v>6</v>
      </c>
      <c r="K279" s="4" t="s">
        <v>24</v>
      </c>
      <c r="L279" s="30">
        <f t="shared" si="56"/>
        <v>515</v>
      </c>
      <c r="M279" s="51">
        <v>35</v>
      </c>
      <c r="N279" s="51">
        <v>480</v>
      </c>
      <c r="O279" s="60">
        <f t="shared" si="54"/>
        <v>17.5</v>
      </c>
      <c r="P279" s="4" t="s">
        <v>10</v>
      </c>
      <c r="Q279" s="4" t="s">
        <v>10</v>
      </c>
      <c r="R279" s="4" t="s">
        <v>10</v>
      </c>
      <c r="S279" s="4" t="s">
        <v>10</v>
      </c>
      <c r="T279" s="4" t="s">
        <v>10</v>
      </c>
      <c r="U279" s="4" t="s">
        <v>10</v>
      </c>
      <c r="V279" s="4" t="s">
        <v>10</v>
      </c>
      <c r="W279" s="27"/>
      <c r="X279" s="33" t="s">
        <v>686</v>
      </c>
      <c r="Y279" s="4"/>
      <c r="Z279" s="4">
        <f t="shared" si="45"/>
        <v>0</v>
      </c>
      <c r="AA279" s="34"/>
      <c r="AB279" s="34"/>
      <c r="AC279" s="4"/>
      <c r="AD279" s="4">
        <f t="shared" si="55"/>
        <v>0</v>
      </c>
      <c r="AF279" s="44"/>
      <c r="AG279" s="4">
        <f t="shared" si="43"/>
        <v>0</v>
      </c>
      <c r="AH279" s="4"/>
      <c r="AI279" s="4">
        <f t="shared" si="44"/>
        <v>0</v>
      </c>
      <c r="AJ279" s="4"/>
      <c r="AK279" s="4"/>
      <c r="AL279" s="124">
        <f t="shared" si="51"/>
        <v>0</v>
      </c>
      <c r="AM279" s="4">
        <f t="shared" si="52"/>
        <v>0</v>
      </c>
      <c r="AN279" s="4"/>
      <c r="AO279" s="40"/>
      <c r="AP279" s="4">
        <f t="shared" si="53"/>
        <v>0</v>
      </c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spans="1:65" s="35" customFormat="1">
      <c r="A280" s="23" t="s">
        <v>1389</v>
      </c>
      <c r="B280" s="24" t="s">
        <v>1390</v>
      </c>
      <c r="C280" s="83" t="s">
        <v>697</v>
      </c>
      <c r="D280" s="47" t="s">
        <v>698</v>
      </c>
      <c r="E280" s="47"/>
      <c r="F280" s="27" t="s">
        <v>681</v>
      </c>
      <c r="G280" s="27" t="s">
        <v>681</v>
      </c>
      <c r="H280" s="33" t="s">
        <v>23</v>
      </c>
      <c r="I280" s="28">
        <v>43656</v>
      </c>
      <c r="J280" s="34" t="s">
        <v>6</v>
      </c>
      <c r="K280" s="4" t="s">
        <v>24</v>
      </c>
      <c r="L280" s="30">
        <f t="shared" si="56"/>
        <v>515</v>
      </c>
      <c r="M280" s="51">
        <v>35</v>
      </c>
      <c r="N280" s="51">
        <v>480</v>
      </c>
      <c r="O280" s="60">
        <f t="shared" si="54"/>
        <v>17.5</v>
      </c>
      <c r="P280" s="4" t="s">
        <v>10</v>
      </c>
      <c r="Q280" s="4" t="s">
        <v>10</v>
      </c>
      <c r="R280" s="4" t="s">
        <v>10</v>
      </c>
      <c r="S280" s="4" t="s">
        <v>10</v>
      </c>
      <c r="T280" s="4" t="s">
        <v>10</v>
      </c>
      <c r="U280" s="4" t="s">
        <v>10</v>
      </c>
      <c r="V280" s="4" t="s">
        <v>10</v>
      </c>
      <c r="W280" s="27"/>
      <c r="X280" s="33" t="s">
        <v>686</v>
      </c>
      <c r="Y280" s="4"/>
      <c r="Z280" s="4">
        <f t="shared" si="45"/>
        <v>0</v>
      </c>
      <c r="AA280" s="34"/>
      <c r="AB280" s="34"/>
      <c r="AC280" s="4"/>
      <c r="AD280" s="4">
        <f t="shared" si="55"/>
        <v>0</v>
      </c>
      <c r="AF280" s="44"/>
      <c r="AG280" s="4">
        <f t="shared" si="43"/>
        <v>0</v>
      </c>
      <c r="AH280" s="4"/>
      <c r="AI280" s="4">
        <f t="shared" si="44"/>
        <v>0</v>
      </c>
      <c r="AJ280" s="4"/>
      <c r="AK280" s="4"/>
      <c r="AL280" s="124">
        <f t="shared" si="51"/>
        <v>0</v>
      </c>
      <c r="AM280" s="4">
        <f t="shared" si="52"/>
        <v>0</v>
      </c>
      <c r="AN280" s="4"/>
      <c r="AO280" s="40"/>
      <c r="AP280" s="4">
        <f t="shared" si="53"/>
        <v>0</v>
      </c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spans="1:65" s="35" customFormat="1">
      <c r="A281" s="23" t="s">
        <v>1389</v>
      </c>
      <c r="B281" s="24" t="s">
        <v>1390</v>
      </c>
      <c r="C281" s="83" t="s">
        <v>699</v>
      </c>
      <c r="D281" s="47" t="s">
        <v>700</v>
      </c>
      <c r="E281" s="47"/>
      <c r="F281" s="27" t="s">
        <v>681</v>
      </c>
      <c r="G281" s="27" t="s">
        <v>681</v>
      </c>
      <c r="H281" s="33" t="s">
        <v>210</v>
      </c>
      <c r="I281" s="28">
        <v>43656</v>
      </c>
      <c r="J281" s="34" t="s">
        <v>6</v>
      </c>
      <c r="K281" s="4" t="s">
        <v>7</v>
      </c>
      <c r="L281" s="30">
        <f t="shared" si="56"/>
        <v>790</v>
      </c>
      <c r="M281" s="51">
        <v>40</v>
      </c>
      <c r="N281" s="51">
        <v>750</v>
      </c>
      <c r="O281" s="60">
        <v>0</v>
      </c>
      <c r="P281" s="4" t="s">
        <v>10</v>
      </c>
      <c r="Q281" s="4" t="s">
        <v>10</v>
      </c>
      <c r="R281" s="4" t="s">
        <v>8</v>
      </c>
      <c r="S281" s="4" t="s">
        <v>10</v>
      </c>
      <c r="T281" s="4" t="s">
        <v>8</v>
      </c>
      <c r="U281" s="4" t="s">
        <v>10</v>
      </c>
      <c r="V281" s="4" t="s">
        <v>10</v>
      </c>
      <c r="W281" s="27"/>
      <c r="X281" s="33" t="s">
        <v>686</v>
      </c>
      <c r="Y281" s="4"/>
      <c r="Z281" s="4">
        <f t="shared" si="45"/>
        <v>0</v>
      </c>
      <c r="AA281" s="34"/>
      <c r="AB281" s="34"/>
      <c r="AC281" s="4"/>
      <c r="AD281" s="4">
        <f t="shared" si="55"/>
        <v>0</v>
      </c>
      <c r="AF281" s="44"/>
      <c r="AG281" s="4">
        <f t="shared" si="43"/>
        <v>0</v>
      </c>
      <c r="AH281" s="4"/>
      <c r="AI281" s="4">
        <f t="shared" si="44"/>
        <v>0</v>
      </c>
      <c r="AJ281" s="4"/>
      <c r="AK281" s="4"/>
      <c r="AL281" s="124">
        <f t="shared" si="51"/>
        <v>0</v>
      </c>
      <c r="AM281" s="4">
        <f t="shared" si="52"/>
        <v>0</v>
      </c>
      <c r="AN281" s="4"/>
      <c r="AO281" s="40"/>
      <c r="AP281" s="4">
        <f t="shared" si="53"/>
        <v>0</v>
      </c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spans="1:65" s="35" customFormat="1">
      <c r="A282" s="23" t="s">
        <v>1389</v>
      </c>
      <c r="B282" s="24" t="s">
        <v>1390</v>
      </c>
      <c r="C282" s="83" t="s">
        <v>701</v>
      </c>
      <c r="D282" s="47" t="s">
        <v>702</v>
      </c>
      <c r="E282" s="47"/>
      <c r="F282" s="27" t="s">
        <v>681</v>
      </c>
      <c r="G282" s="27" t="s">
        <v>681</v>
      </c>
      <c r="H282" s="33" t="s">
        <v>19</v>
      </c>
      <c r="I282" s="28">
        <v>43656</v>
      </c>
      <c r="J282" s="34" t="s">
        <v>6</v>
      </c>
      <c r="K282" s="4" t="s">
        <v>7</v>
      </c>
      <c r="L282" s="30">
        <f t="shared" si="56"/>
        <v>275</v>
      </c>
      <c r="M282" s="51">
        <v>35</v>
      </c>
      <c r="N282" s="51">
        <v>240</v>
      </c>
      <c r="O282" s="60">
        <f>M282/2</f>
        <v>17.5</v>
      </c>
      <c r="P282" s="4" t="s">
        <v>10</v>
      </c>
      <c r="Q282" s="4" t="s">
        <v>10</v>
      </c>
      <c r="R282" s="4" t="s">
        <v>8</v>
      </c>
      <c r="S282" s="4" t="s">
        <v>10</v>
      </c>
      <c r="T282" s="4" t="s">
        <v>8</v>
      </c>
      <c r="U282" s="4" t="s">
        <v>10</v>
      </c>
      <c r="V282" s="4" t="s">
        <v>10</v>
      </c>
      <c r="W282" s="27"/>
      <c r="X282" s="33" t="s">
        <v>686</v>
      </c>
      <c r="Y282" s="4"/>
      <c r="Z282" s="4">
        <f t="shared" si="45"/>
        <v>0</v>
      </c>
      <c r="AA282" s="34"/>
      <c r="AB282" s="34"/>
      <c r="AC282" s="4"/>
      <c r="AD282" s="4">
        <f t="shared" si="55"/>
        <v>0</v>
      </c>
      <c r="AF282" s="44"/>
      <c r="AG282" s="4">
        <f t="shared" si="43"/>
        <v>0</v>
      </c>
      <c r="AH282" s="4"/>
      <c r="AI282" s="4">
        <f t="shared" si="44"/>
        <v>0</v>
      </c>
      <c r="AJ282" s="4"/>
      <c r="AK282" s="4"/>
      <c r="AL282" s="124">
        <f t="shared" si="51"/>
        <v>0</v>
      </c>
      <c r="AM282" s="4">
        <f t="shared" si="52"/>
        <v>0</v>
      </c>
      <c r="AN282" s="4"/>
      <c r="AO282" s="40"/>
      <c r="AP282" s="4">
        <f t="shared" si="53"/>
        <v>0</v>
      </c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spans="1:65" s="35" customFormat="1">
      <c r="A283" s="23" t="s">
        <v>1389</v>
      </c>
      <c r="B283" s="24" t="s">
        <v>1390</v>
      </c>
      <c r="C283" s="83" t="s">
        <v>703</v>
      </c>
      <c r="D283" s="47" t="s">
        <v>704</v>
      </c>
      <c r="E283" s="47"/>
      <c r="F283" s="27" t="s">
        <v>681</v>
      </c>
      <c r="G283" s="27" t="s">
        <v>681</v>
      </c>
      <c r="H283" s="34" t="s">
        <v>51</v>
      </c>
      <c r="I283" s="28">
        <v>42122</v>
      </c>
      <c r="J283" s="34" t="s">
        <v>6</v>
      </c>
      <c r="K283" s="4" t="s">
        <v>7</v>
      </c>
      <c r="L283" s="30">
        <f t="shared" si="56"/>
        <v>505</v>
      </c>
      <c r="M283" s="51">
        <v>25</v>
      </c>
      <c r="N283" s="51">
        <v>480</v>
      </c>
      <c r="O283" s="60">
        <v>0</v>
      </c>
      <c r="P283" s="4" t="s">
        <v>10</v>
      </c>
      <c r="Q283" s="4" t="s">
        <v>10</v>
      </c>
      <c r="R283" s="4" t="s">
        <v>8</v>
      </c>
      <c r="S283" s="4" t="s">
        <v>10</v>
      </c>
      <c r="T283" s="4" t="s">
        <v>8</v>
      </c>
      <c r="U283" s="4" t="s">
        <v>10</v>
      </c>
      <c r="V283" s="4" t="s">
        <v>10</v>
      </c>
      <c r="W283" s="27"/>
      <c r="X283" s="33" t="s">
        <v>686</v>
      </c>
      <c r="Y283" s="4"/>
      <c r="Z283" s="4">
        <f t="shared" si="45"/>
        <v>0</v>
      </c>
      <c r="AA283" s="34"/>
      <c r="AB283" s="34"/>
      <c r="AC283" s="4"/>
      <c r="AD283" s="4">
        <f t="shared" si="55"/>
        <v>0</v>
      </c>
      <c r="AF283" s="44"/>
      <c r="AG283" s="4">
        <f t="shared" si="43"/>
        <v>0</v>
      </c>
      <c r="AH283" s="4"/>
      <c r="AI283" s="4">
        <f t="shared" si="44"/>
        <v>0</v>
      </c>
      <c r="AJ283" s="4"/>
      <c r="AK283" s="4"/>
      <c r="AL283" s="124">
        <f t="shared" si="51"/>
        <v>0</v>
      </c>
      <c r="AM283" s="4">
        <f t="shared" si="52"/>
        <v>0</v>
      </c>
      <c r="AN283" s="4"/>
      <c r="AO283" s="40"/>
      <c r="AP283" s="4">
        <f t="shared" si="53"/>
        <v>0</v>
      </c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spans="1:65" s="35" customFormat="1">
      <c r="A284" s="23" t="s">
        <v>1389</v>
      </c>
      <c r="B284" s="24" t="s">
        <v>1390</v>
      </c>
      <c r="C284" s="83" t="s">
        <v>705</v>
      </c>
      <c r="D284" s="47" t="s">
        <v>706</v>
      </c>
      <c r="E284" s="47"/>
      <c r="F284" s="27" t="s">
        <v>681</v>
      </c>
      <c r="G284" s="27" t="s">
        <v>681</v>
      </c>
      <c r="H284" s="33" t="s">
        <v>210</v>
      </c>
      <c r="I284" s="28">
        <v>43656</v>
      </c>
      <c r="J284" s="34" t="s">
        <v>6</v>
      </c>
      <c r="K284" s="4" t="s">
        <v>7</v>
      </c>
      <c r="L284" s="30">
        <f t="shared" si="56"/>
        <v>520</v>
      </c>
      <c r="M284" s="51">
        <v>40</v>
      </c>
      <c r="N284" s="51">
        <v>480</v>
      </c>
      <c r="O284" s="60">
        <f>M284/2</f>
        <v>20</v>
      </c>
      <c r="P284" s="4" t="s">
        <v>10</v>
      </c>
      <c r="Q284" s="4" t="s">
        <v>10</v>
      </c>
      <c r="R284" s="4" t="s">
        <v>8</v>
      </c>
      <c r="S284" s="4" t="s">
        <v>10</v>
      </c>
      <c r="T284" s="4" t="s">
        <v>8</v>
      </c>
      <c r="U284" s="4" t="s">
        <v>10</v>
      </c>
      <c r="V284" s="4" t="s">
        <v>10</v>
      </c>
      <c r="W284" s="27"/>
      <c r="X284" s="33" t="s">
        <v>686</v>
      </c>
      <c r="Y284" s="4"/>
      <c r="Z284" s="4">
        <f t="shared" si="45"/>
        <v>0</v>
      </c>
      <c r="AA284" s="34"/>
      <c r="AB284" s="34"/>
      <c r="AC284" s="4"/>
      <c r="AD284" s="4">
        <f t="shared" si="55"/>
        <v>0</v>
      </c>
      <c r="AF284" s="44"/>
      <c r="AG284" s="4">
        <f t="shared" si="43"/>
        <v>0</v>
      </c>
      <c r="AH284" s="4"/>
      <c r="AI284" s="4">
        <f t="shared" si="44"/>
        <v>0</v>
      </c>
      <c r="AJ284" s="4"/>
      <c r="AK284" s="4"/>
      <c r="AL284" s="124">
        <f t="shared" si="51"/>
        <v>0</v>
      </c>
      <c r="AM284" s="4">
        <f t="shared" si="52"/>
        <v>0</v>
      </c>
      <c r="AN284" s="4"/>
      <c r="AO284" s="40"/>
      <c r="AP284" s="4">
        <f t="shared" si="53"/>
        <v>0</v>
      </c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spans="1:65" s="35" customFormat="1">
      <c r="A285" s="23" t="s">
        <v>1389</v>
      </c>
      <c r="B285" s="24" t="s">
        <v>1390</v>
      </c>
      <c r="C285" s="83" t="s">
        <v>707</v>
      </c>
      <c r="D285" s="47" t="s">
        <v>708</v>
      </c>
      <c r="E285" s="47"/>
      <c r="F285" s="27" t="s">
        <v>681</v>
      </c>
      <c r="G285" s="27" t="s">
        <v>681</v>
      </c>
      <c r="H285" s="33" t="s">
        <v>210</v>
      </c>
      <c r="I285" s="28">
        <v>43656</v>
      </c>
      <c r="J285" s="34" t="s">
        <v>6</v>
      </c>
      <c r="K285" s="4" t="s">
        <v>7</v>
      </c>
      <c r="L285" s="30">
        <f t="shared" si="56"/>
        <v>520</v>
      </c>
      <c r="M285" s="51">
        <v>40</v>
      </c>
      <c r="N285" s="51">
        <v>480</v>
      </c>
      <c r="O285" s="60">
        <f>M285/2</f>
        <v>20</v>
      </c>
      <c r="P285" s="4" t="s">
        <v>10</v>
      </c>
      <c r="Q285" s="4" t="s">
        <v>10</v>
      </c>
      <c r="R285" s="4" t="s">
        <v>8</v>
      </c>
      <c r="S285" s="4" t="s">
        <v>10</v>
      </c>
      <c r="T285" s="4" t="s">
        <v>8</v>
      </c>
      <c r="U285" s="4" t="s">
        <v>10</v>
      </c>
      <c r="V285" s="4" t="s">
        <v>10</v>
      </c>
      <c r="W285" s="27"/>
      <c r="X285" s="33" t="s">
        <v>686</v>
      </c>
      <c r="Y285" s="4"/>
      <c r="Z285" s="4">
        <f t="shared" si="45"/>
        <v>0</v>
      </c>
      <c r="AA285" s="34"/>
      <c r="AB285" s="34"/>
      <c r="AC285" s="4"/>
      <c r="AD285" s="4">
        <f t="shared" si="55"/>
        <v>0</v>
      </c>
      <c r="AF285" s="44"/>
      <c r="AG285" s="4">
        <f t="shared" si="43"/>
        <v>0</v>
      </c>
      <c r="AH285" s="4"/>
      <c r="AI285" s="4">
        <f t="shared" si="44"/>
        <v>0</v>
      </c>
      <c r="AJ285" s="4"/>
      <c r="AK285" s="4"/>
      <c r="AL285" s="124">
        <f t="shared" si="51"/>
        <v>0</v>
      </c>
      <c r="AM285" s="4">
        <f t="shared" si="52"/>
        <v>0</v>
      </c>
      <c r="AN285" s="4"/>
      <c r="AO285" s="40"/>
      <c r="AP285" s="4">
        <f t="shared" si="53"/>
        <v>0</v>
      </c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spans="1:65" s="35" customFormat="1">
      <c r="A286" s="23" t="s">
        <v>1389</v>
      </c>
      <c r="B286" s="24" t="s">
        <v>1390</v>
      </c>
      <c r="C286" s="83" t="s">
        <v>709</v>
      </c>
      <c r="D286" s="47" t="s">
        <v>710</v>
      </c>
      <c r="E286" s="47"/>
      <c r="F286" s="27" t="s">
        <v>681</v>
      </c>
      <c r="G286" s="27" t="s">
        <v>681</v>
      </c>
      <c r="H286" s="33" t="s">
        <v>41</v>
      </c>
      <c r="I286" s="28">
        <v>43516</v>
      </c>
      <c r="J286" s="34" t="s">
        <v>6</v>
      </c>
      <c r="K286" s="4" t="s">
        <v>7</v>
      </c>
      <c r="L286" s="30">
        <f t="shared" si="56"/>
        <v>280</v>
      </c>
      <c r="M286" s="51">
        <v>30</v>
      </c>
      <c r="N286" s="51">
        <v>250</v>
      </c>
      <c r="O286" s="60">
        <v>0</v>
      </c>
      <c r="P286" s="4" t="s">
        <v>10</v>
      </c>
      <c r="Q286" s="4" t="s">
        <v>10</v>
      </c>
      <c r="R286" s="4" t="s">
        <v>8</v>
      </c>
      <c r="S286" s="4" t="s">
        <v>8</v>
      </c>
      <c r="T286" s="4" t="s">
        <v>10</v>
      </c>
      <c r="U286" s="4" t="s">
        <v>10</v>
      </c>
      <c r="V286" s="4" t="s">
        <v>10</v>
      </c>
      <c r="W286" s="27"/>
      <c r="X286" s="33" t="s">
        <v>686</v>
      </c>
      <c r="Y286" s="4"/>
      <c r="Z286" s="4">
        <f t="shared" si="45"/>
        <v>0</v>
      </c>
      <c r="AA286" s="34"/>
      <c r="AB286" s="34"/>
      <c r="AC286" s="4"/>
      <c r="AD286" s="4">
        <f t="shared" si="55"/>
        <v>0</v>
      </c>
      <c r="AF286" s="44"/>
      <c r="AG286" s="4">
        <f t="shared" si="43"/>
        <v>0</v>
      </c>
      <c r="AH286" s="4"/>
      <c r="AI286" s="4">
        <f t="shared" si="44"/>
        <v>0</v>
      </c>
      <c r="AJ286" s="4"/>
      <c r="AK286" s="4"/>
      <c r="AL286" s="124">
        <f t="shared" si="51"/>
        <v>0</v>
      </c>
      <c r="AM286" s="4">
        <f t="shared" si="52"/>
        <v>0</v>
      </c>
      <c r="AN286" s="4"/>
      <c r="AO286" s="40"/>
      <c r="AP286" s="4">
        <f t="shared" si="53"/>
        <v>0</v>
      </c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spans="1:65" s="35" customFormat="1">
      <c r="A287" s="23" t="s">
        <v>1389</v>
      </c>
      <c r="B287" s="24" t="s">
        <v>1390</v>
      </c>
      <c r="C287" s="83" t="s">
        <v>711</v>
      </c>
      <c r="D287" s="47" t="s">
        <v>712</v>
      </c>
      <c r="E287" s="84"/>
      <c r="F287" s="27" t="s">
        <v>681</v>
      </c>
      <c r="G287" s="27" t="s">
        <v>681</v>
      </c>
      <c r="H287" s="42" t="s">
        <v>465</v>
      </c>
      <c r="I287" s="46">
        <v>43776</v>
      </c>
      <c r="J287" s="34" t="s">
        <v>6</v>
      </c>
      <c r="K287" s="4" t="s">
        <v>24</v>
      </c>
      <c r="L287" s="30">
        <f t="shared" si="56"/>
        <v>5560</v>
      </c>
      <c r="M287" s="51">
        <v>5315</v>
      </c>
      <c r="N287" s="51">
        <v>245</v>
      </c>
      <c r="O287" s="60">
        <f>M287/2</f>
        <v>2657.5</v>
      </c>
      <c r="P287" s="4" t="s">
        <v>10</v>
      </c>
      <c r="Q287" s="4" t="s">
        <v>10</v>
      </c>
      <c r="R287" s="44" t="s">
        <v>152</v>
      </c>
      <c r="S287" s="4" t="s">
        <v>10</v>
      </c>
      <c r="T287" s="4" t="s">
        <v>8</v>
      </c>
      <c r="U287" s="4" t="s">
        <v>10</v>
      </c>
      <c r="V287" s="4" t="s">
        <v>10</v>
      </c>
      <c r="W287" s="27"/>
      <c r="X287" s="33" t="s">
        <v>1368</v>
      </c>
      <c r="Y287" s="4"/>
      <c r="Z287" s="4">
        <f t="shared" si="45"/>
        <v>0</v>
      </c>
      <c r="AA287" s="34"/>
      <c r="AB287" s="34"/>
      <c r="AC287" s="4"/>
      <c r="AD287" s="40">
        <f>Z287*5</f>
        <v>0</v>
      </c>
      <c r="AF287" s="44"/>
      <c r="AG287" s="40">
        <f>SUMIF(AF287,"Y",O287)*5</f>
        <v>0</v>
      </c>
      <c r="AH287" s="4"/>
      <c r="AI287" s="4">
        <f t="shared" si="44"/>
        <v>0</v>
      </c>
      <c r="AJ287" s="4"/>
      <c r="AK287" s="4"/>
      <c r="AL287" s="124">
        <f t="shared" si="51"/>
        <v>0</v>
      </c>
      <c r="AM287" s="4">
        <f t="shared" si="52"/>
        <v>0</v>
      </c>
      <c r="AN287" s="4"/>
      <c r="AO287" s="40"/>
      <c r="AP287" s="4">
        <f t="shared" si="53"/>
        <v>0</v>
      </c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spans="1:65" s="35" customFormat="1">
      <c r="A288" s="23" t="s">
        <v>1389</v>
      </c>
      <c r="B288" s="24" t="s">
        <v>1390</v>
      </c>
      <c r="C288" s="83" t="s">
        <v>713</v>
      </c>
      <c r="D288" s="47" t="s">
        <v>714</v>
      </c>
      <c r="E288" s="47"/>
      <c r="F288" s="27" t="s">
        <v>681</v>
      </c>
      <c r="G288" s="27" t="s">
        <v>681</v>
      </c>
      <c r="H288" s="33" t="s">
        <v>23</v>
      </c>
      <c r="I288" s="28">
        <v>43656</v>
      </c>
      <c r="J288" s="34" t="s">
        <v>6</v>
      </c>
      <c r="K288" s="4" t="s">
        <v>7</v>
      </c>
      <c r="L288" s="30">
        <f t="shared" si="56"/>
        <v>525</v>
      </c>
      <c r="M288" s="51">
        <v>45</v>
      </c>
      <c r="N288" s="51">
        <v>480</v>
      </c>
      <c r="O288" s="32">
        <v>0</v>
      </c>
      <c r="P288" s="4" t="s">
        <v>10</v>
      </c>
      <c r="Q288" s="4" t="s">
        <v>10</v>
      </c>
      <c r="R288" s="4" t="s">
        <v>8</v>
      </c>
      <c r="S288" s="4" t="s">
        <v>10</v>
      </c>
      <c r="T288" s="4" t="s">
        <v>8</v>
      </c>
      <c r="U288" s="4" t="s">
        <v>10</v>
      </c>
      <c r="V288" s="4" t="s">
        <v>10</v>
      </c>
      <c r="W288" s="27"/>
      <c r="X288" s="33" t="s">
        <v>686</v>
      </c>
      <c r="Y288" s="4"/>
      <c r="Z288" s="4">
        <f t="shared" si="45"/>
        <v>0</v>
      </c>
      <c r="AA288" s="34"/>
      <c r="AB288" s="34"/>
      <c r="AC288" s="4"/>
      <c r="AD288" s="4">
        <f t="shared" si="55"/>
        <v>0</v>
      </c>
      <c r="AF288" s="44"/>
      <c r="AG288" s="4">
        <f t="shared" ref="AG288:AG300" si="57">SUMIF(AF288,"Y",O288)*AC288</f>
        <v>0</v>
      </c>
      <c r="AH288" s="4"/>
      <c r="AI288" s="4">
        <f t="shared" si="44"/>
        <v>0</v>
      </c>
      <c r="AJ288" s="4"/>
      <c r="AK288" s="4"/>
      <c r="AL288" s="124">
        <f t="shared" si="51"/>
        <v>0</v>
      </c>
      <c r="AM288" s="4">
        <f t="shared" si="52"/>
        <v>0</v>
      </c>
      <c r="AN288" s="4"/>
      <c r="AO288" s="40"/>
      <c r="AP288" s="4">
        <f t="shared" si="53"/>
        <v>0</v>
      </c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spans="1:65" s="35" customFormat="1">
      <c r="A289" s="23" t="s">
        <v>1389</v>
      </c>
      <c r="B289" s="24" t="s">
        <v>1390</v>
      </c>
      <c r="C289" s="83" t="s">
        <v>715</v>
      </c>
      <c r="D289" s="47" t="s">
        <v>716</v>
      </c>
      <c r="E289" s="47"/>
      <c r="F289" s="27" t="s">
        <v>681</v>
      </c>
      <c r="G289" s="27" t="s">
        <v>681</v>
      </c>
      <c r="H289" s="34" t="s">
        <v>41</v>
      </c>
      <c r="I289" s="28">
        <v>42366</v>
      </c>
      <c r="J289" s="29" t="s">
        <v>6</v>
      </c>
      <c r="K289" s="4" t="s">
        <v>7</v>
      </c>
      <c r="L289" s="30">
        <f t="shared" si="56"/>
        <v>680</v>
      </c>
      <c r="M289" s="51">
        <v>50</v>
      </c>
      <c r="N289" s="51">
        <v>630</v>
      </c>
      <c r="O289" s="60">
        <v>0</v>
      </c>
      <c r="P289" s="4" t="s">
        <v>10</v>
      </c>
      <c r="Q289" s="4" t="s">
        <v>10</v>
      </c>
      <c r="R289" s="4" t="s">
        <v>8</v>
      </c>
      <c r="S289" s="4" t="s">
        <v>10</v>
      </c>
      <c r="T289" s="4" t="s">
        <v>8</v>
      </c>
      <c r="U289" s="4" t="s">
        <v>10</v>
      </c>
      <c r="V289" s="4" t="s">
        <v>10</v>
      </c>
      <c r="W289" s="27"/>
      <c r="X289" s="33" t="s">
        <v>686</v>
      </c>
      <c r="Y289" s="4"/>
      <c r="Z289" s="4">
        <f t="shared" si="45"/>
        <v>0</v>
      </c>
      <c r="AA289" s="34"/>
      <c r="AB289" s="34"/>
      <c r="AC289" s="4"/>
      <c r="AD289" s="4">
        <f t="shared" si="55"/>
        <v>0</v>
      </c>
      <c r="AF289" s="44"/>
      <c r="AG289" s="4">
        <f t="shared" si="57"/>
        <v>0</v>
      </c>
      <c r="AH289" s="4"/>
      <c r="AI289" s="4">
        <f t="shared" si="44"/>
        <v>0</v>
      </c>
      <c r="AJ289" s="4"/>
      <c r="AK289" s="4"/>
      <c r="AL289" s="124">
        <f t="shared" si="51"/>
        <v>0</v>
      </c>
      <c r="AM289" s="4">
        <f t="shared" si="52"/>
        <v>0</v>
      </c>
      <c r="AN289" s="4"/>
      <c r="AO289" s="40"/>
      <c r="AP289" s="4">
        <f t="shared" si="53"/>
        <v>0</v>
      </c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spans="1:65" s="35" customFormat="1">
      <c r="A290" s="23" t="s">
        <v>1389</v>
      </c>
      <c r="B290" s="24" t="s">
        <v>1390</v>
      </c>
      <c r="C290" s="83" t="s">
        <v>717</v>
      </c>
      <c r="D290" s="47" t="s">
        <v>718</v>
      </c>
      <c r="E290" s="47"/>
      <c r="F290" s="27" t="s">
        <v>681</v>
      </c>
      <c r="G290" s="27" t="s">
        <v>681</v>
      </c>
      <c r="H290" s="33" t="s">
        <v>23</v>
      </c>
      <c r="I290" s="28">
        <v>43657</v>
      </c>
      <c r="J290" s="34" t="s">
        <v>6</v>
      </c>
      <c r="K290" s="4" t="s">
        <v>7</v>
      </c>
      <c r="L290" s="30">
        <f t="shared" si="56"/>
        <v>1725</v>
      </c>
      <c r="M290" s="51">
        <v>45</v>
      </c>
      <c r="N290" s="51">
        <v>1680</v>
      </c>
      <c r="O290" s="60">
        <f>M290/2</f>
        <v>22.5</v>
      </c>
      <c r="P290" s="4" t="s">
        <v>10</v>
      </c>
      <c r="Q290" s="4" t="s">
        <v>10</v>
      </c>
      <c r="R290" s="4" t="s">
        <v>8</v>
      </c>
      <c r="S290" s="4" t="s">
        <v>10</v>
      </c>
      <c r="T290" s="4" t="s">
        <v>8</v>
      </c>
      <c r="U290" s="4" t="s">
        <v>10</v>
      </c>
      <c r="V290" s="4" t="s">
        <v>10</v>
      </c>
      <c r="W290" s="27"/>
      <c r="X290" s="33" t="s">
        <v>686</v>
      </c>
      <c r="Y290" s="4"/>
      <c r="Z290" s="4">
        <f t="shared" si="45"/>
        <v>0</v>
      </c>
      <c r="AA290" s="34"/>
      <c r="AB290" s="34"/>
      <c r="AC290" s="4"/>
      <c r="AD290" s="4">
        <f t="shared" si="55"/>
        <v>0</v>
      </c>
      <c r="AF290" s="44"/>
      <c r="AG290" s="4">
        <f t="shared" si="57"/>
        <v>0</v>
      </c>
      <c r="AH290" s="4"/>
      <c r="AI290" s="4">
        <f t="shared" si="44"/>
        <v>0</v>
      </c>
      <c r="AJ290" s="4"/>
      <c r="AK290" s="4"/>
      <c r="AL290" s="124">
        <f t="shared" si="51"/>
        <v>0</v>
      </c>
      <c r="AM290" s="4">
        <f t="shared" si="52"/>
        <v>0</v>
      </c>
      <c r="AN290" s="4"/>
      <c r="AO290" s="40"/>
      <c r="AP290" s="4">
        <f t="shared" si="53"/>
        <v>0</v>
      </c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spans="1:65" s="35" customFormat="1">
      <c r="A291" s="23" t="s">
        <v>1389</v>
      </c>
      <c r="B291" s="24" t="s">
        <v>1390</v>
      </c>
      <c r="C291" s="83" t="s">
        <v>719</v>
      </c>
      <c r="D291" s="47" t="s">
        <v>720</v>
      </c>
      <c r="E291" s="47"/>
      <c r="F291" s="27" t="s">
        <v>681</v>
      </c>
      <c r="G291" s="27" t="s">
        <v>681</v>
      </c>
      <c r="H291" s="33" t="s">
        <v>35</v>
      </c>
      <c r="I291" s="28">
        <v>43657</v>
      </c>
      <c r="J291" s="34" t="s">
        <v>6</v>
      </c>
      <c r="K291" s="4" t="s">
        <v>7</v>
      </c>
      <c r="L291" s="30">
        <f t="shared" si="56"/>
        <v>4075</v>
      </c>
      <c r="M291" s="51">
        <v>595</v>
      </c>
      <c r="N291" s="51">
        <v>3480</v>
      </c>
      <c r="O291" s="51">
        <f>M291/2</f>
        <v>297.5</v>
      </c>
      <c r="P291" s="4" t="s">
        <v>10</v>
      </c>
      <c r="Q291" s="4" t="s">
        <v>10</v>
      </c>
      <c r="R291" s="4" t="s">
        <v>10</v>
      </c>
      <c r="S291" s="4" t="s">
        <v>10</v>
      </c>
      <c r="T291" s="4" t="s">
        <v>10</v>
      </c>
      <c r="U291" s="4" t="s">
        <v>10</v>
      </c>
      <c r="V291" s="4" t="s">
        <v>10</v>
      </c>
      <c r="W291" s="27"/>
      <c r="X291" s="33" t="s">
        <v>686</v>
      </c>
      <c r="Y291" s="4"/>
      <c r="Z291" s="4">
        <f t="shared" si="45"/>
        <v>0</v>
      </c>
      <c r="AA291" s="34"/>
      <c r="AB291" s="34"/>
      <c r="AC291" s="4"/>
      <c r="AD291" s="4">
        <f t="shared" si="55"/>
        <v>0</v>
      </c>
      <c r="AF291" s="44"/>
      <c r="AG291" s="4">
        <f t="shared" si="57"/>
        <v>0</v>
      </c>
      <c r="AH291" s="4"/>
      <c r="AI291" s="4">
        <f t="shared" si="44"/>
        <v>0</v>
      </c>
      <c r="AJ291" s="4"/>
      <c r="AK291" s="4"/>
      <c r="AL291" s="124">
        <f t="shared" si="51"/>
        <v>0</v>
      </c>
      <c r="AM291" s="4">
        <f t="shared" si="52"/>
        <v>0</v>
      </c>
      <c r="AN291" s="4"/>
      <c r="AO291" s="40"/>
      <c r="AP291" s="4">
        <f t="shared" si="53"/>
        <v>0</v>
      </c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spans="1:65" s="35" customFormat="1">
      <c r="A292" s="23" t="s">
        <v>1389</v>
      </c>
      <c r="B292" s="24" t="s">
        <v>1390</v>
      </c>
      <c r="C292" s="83" t="s">
        <v>721</v>
      </c>
      <c r="D292" s="47" t="s">
        <v>722</v>
      </c>
      <c r="E292" s="47"/>
      <c r="F292" s="27" t="s">
        <v>681</v>
      </c>
      <c r="G292" s="27" t="s">
        <v>681</v>
      </c>
      <c r="H292" s="43" t="s">
        <v>23</v>
      </c>
      <c r="I292" s="43">
        <v>43657</v>
      </c>
      <c r="J292" s="47" t="s">
        <v>6</v>
      </c>
      <c r="K292" s="48" t="s">
        <v>7</v>
      </c>
      <c r="L292" s="30">
        <f t="shared" si="56"/>
        <v>4675</v>
      </c>
      <c r="M292" s="51">
        <v>595</v>
      </c>
      <c r="N292" s="51">
        <v>4080</v>
      </c>
      <c r="O292" s="51">
        <f>M292/2</f>
        <v>297.5</v>
      </c>
      <c r="P292" s="4" t="s">
        <v>10</v>
      </c>
      <c r="Q292" s="4" t="s">
        <v>10</v>
      </c>
      <c r="R292" s="4" t="s">
        <v>10</v>
      </c>
      <c r="S292" s="4" t="s">
        <v>10</v>
      </c>
      <c r="T292" s="4" t="s">
        <v>10</v>
      </c>
      <c r="U292" s="4" t="s">
        <v>10</v>
      </c>
      <c r="V292" s="4" t="s">
        <v>10</v>
      </c>
      <c r="W292" s="27"/>
      <c r="X292" s="33" t="s">
        <v>686</v>
      </c>
      <c r="Y292" s="4"/>
      <c r="Z292" s="4">
        <f t="shared" si="45"/>
        <v>0</v>
      </c>
      <c r="AA292" s="34"/>
      <c r="AB292" s="34"/>
      <c r="AC292" s="4"/>
      <c r="AD292" s="4">
        <f t="shared" si="55"/>
        <v>0</v>
      </c>
      <c r="AF292" s="44"/>
      <c r="AG292" s="4">
        <f t="shared" si="57"/>
        <v>0</v>
      </c>
      <c r="AH292" s="4"/>
      <c r="AI292" s="4">
        <f t="shared" si="44"/>
        <v>0</v>
      </c>
      <c r="AJ292" s="4"/>
      <c r="AK292" s="4"/>
      <c r="AL292" s="124">
        <f t="shared" si="51"/>
        <v>0</v>
      </c>
      <c r="AM292" s="4">
        <f t="shared" si="52"/>
        <v>0</v>
      </c>
      <c r="AN292" s="4"/>
      <c r="AO292" s="40"/>
      <c r="AP292" s="4">
        <f t="shared" si="53"/>
        <v>0</v>
      </c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spans="1:65" s="35" customFormat="1">
      <c r="A293" s="23" t="s">
        <v>1389</v>
      </c>
      <c r="B293" s="24" t="s">
        <v>1390</v>
      </c>
      <c r="C293" s="83" t="s">
        <v>723</v>
      </c>
      <c r="D293" s="47" t="s">
        <v>724</v>
      </c>
      <c r="E293" s="47"/>
      <c r="F293" s="27" t="s">
        <v>681</v>
      </c>
      <c r="G293" s="27" t="s">
        <v>681</v>
      </c>
      <c r="H293" s="43" t="s">
        <v>35</v>
      </c>
      <c r="I293" s="43">
        <v>43657</v>
      </c>
      <c r="J293" s="47" t="s">
        <v>6</v>
      </c>
      <c r="K293" s="48" t="s">
        <v>7</v>
      </c>
      <c r="L293" s="30">
        <f t="shared" si="56"/>
        <v>4675</v>
      </c>
      <c r="M293" s="51">
        <v>595</v>
      </c>
      <c r="N293" s="51">
        <v>4080</v>
      </c>
      <c r="O293" s="60">
        <v>0</v>
      </c>
      <c r="P293" s="4" t="s">
        <v>10</v>
      </c>
      <c r="Q293" s="4" t="s">
        <v>10</v>
      </c>
      <c r="R293" s="4" t="s">
        <v>10</v>
      </c>
      <c r="S293" s="4" t="s">
        <v>10</v>
      </c>
      <c r="T293" s="4" t="s">
        <v>10</v>
      </c>
      <c r="U293" s="4" t="s">
        <v>10</v>
      </c>
      <c r="V293" s="4" t="s">
        <v>10</v>
      </c>
      <c r="W293" s="27"/>
      <c r="X293" s="33" t="s">
        <v>686</v>
      </c>
      <c r="Y293" s="4"/>
      <c r="Z293" s="4">
        <f t="shared" si="45"/>
        <v>0</v>
      </c>
      <c r="AA293" s="34"/>
      <c r="AB293" s="34"/>
      <c r="AC293" s="4"/>
      <c r="AD293" s="4">
        <f t="shared" si="55"/>
        <v>0</v>
      </c>
      <c r="AF293" s="44"/>
      <c r="AG293" s="4">
        <f t="shared" si="57"/>
        <v>0</v>
      </c>
      <c r="AH293" s="4"/>
      <c r="AI293" s="4">
        <f t="shared" si="44"/>
        <v>0</v>
      </c>
      <c r="AJ293" s="4"/>
      <c r="AK293" s="4"/>
      <c r="AL293" s="124">
        <f t="shared" si="51"/>
        <v>0</v>
      </c>
      <c r="AM293" s="4">
        <f t="shared" si="52"/>
        <v>0</v>
      </c>
      <c r="AN293" s="4"/>
      <c r="AO293" s="40"/>
      <c r="AP293" s="4">
        <f t="shared" si="53"/>
        <v>0</v>
      </c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spans="1:65" s="35" customFormat="1">
      <c r="A294" s="23" t="s">
        <v>1389</v>
      </c>
      <c r="B294" s="24" t="s">
        <v>1390</v>
      </c>
      <c r="C294" s="83" t="s">
        <v>725</v>
      </c>
      <c r="D294" s="47" t="s">
        <v>726</v>
      </c>
      <c r="E294" s="47"/>
      <c r="F294" s="27" t="s">
        <v>681</v>
      </c>
      <c r="G294" s="27" t="s">
        <v>681</v>
      </c>
      <c r="H294" s="85" t="s">
        <v>19</v>
      </c>
      <c r="I294" s="43">
        <v>43656</v>
      </c>
      <c r="J294" s="47" t="s">
        <v>6</v>
      </c>
      <c r="K294" s="48" t="s">
        <v>7</v>
      </c>
      <c r="L294" s="30">
        <f t="shared" si="56"/>
        <v>70</v>
      </c>
      <c r="M294" s="51">
        <v>50</v>
      </c>
      <c r="N294" s="51">
        <v>20</v>
      </c>
      <c r="O294" s="60">
        <f>M294/2</f>
        <v>25</v>
      </c>
      <c r="P294" s="4" t="s">
        <v>10</v>
      </c>
      <c r="Q294" s="4" t="s">
        <v>10</v>
      </c>
      <c r="R294" s="4" t="s">
        <v>10</v>
      </c>
      <c r="S294" s="4" t="s">
        <v>10</v>
      </c>
      <c r="T294" s="4" t="s">
        <v>8</v>
      </c>
      <c r="U294" s="4" t="s">
        <v>10</v>
      </c>
      <c r="V294" s="4" t="s">
        <v>10</v>
      </c>
      <c r="W294" s="27"/>
      <c r="X294" s="33" t="s">
        <v>1369</v>
      </c>
      <c r="Y294" s="4"/>
      <c r="Z294" s="4">
        <f t="shared" si="45"/>
        <v>0</v>
      </c>
      <c r="AA294" s="34"/>
      <c r="AB294" s="34"/>
      <c r="AC294" s="4"/>
      <c r="AD294" s="4">
        <f t="shared" si="55"/>
        <v>0</v>
      </c>
      <c r="AF294" s="44"/>
      <c r="AG294" s="4">
        <f t="shared" si="57"/>
        <v>0</v>
      </c>
      <c r="AH294" s="4"/>
      <c r="AI294" s="4">
        <f t="shared" si="44"/>
        <v>0</v>
      </c>
      <c r="AJ294" s="4"/>
      <c r="AK294" s="4"/>
      <c r="AL294" s="124">
        <f t="shared" si="51"/>
        <v>0</v>
      </c>
      <c r="AM294" s="4">
        <f t="shared" si="52"/>
        <v>0</v>
      </c>
      <c r="AN294" s="4"/>
      <c r="AO294" s="40"/>
      <c r="AP294" s="4">
        <f t="shared" si="53"/>
        <v>0</v>
      </c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spans="1:65" s="35" customFormat="1">
      <c r="A295" s="23" t="s">
        <v>1389</v>
      </c>
      <c r="B295" s="24" t="s">
        <v>1390</v>
      </c>
      <c r="C295" s="83" t="s">
        <v>727</v>
      </c>
      <c r="D295" s="47" t="s">
        <v>728</v>
      </c>
      <c r="E295" s="47"/>
      <c r="F295" s="27" t="s">
        <v>681</v>
      </c>
      <c r="G295" s="27" t="s">
        <v>681</v>
      </c>
      <c r="H295" s="43" t="s">
        <v>210</v>
      </c>
      <c r="I295" s="43">
        <v>43517</v>
      </c>
      <c r="J295" s="47" t="s">
        <v>6</v>
      </c>
      <c r="K295" s="48" t="s">
        <v>7</v>
      </c>
      <c r="L295" s="30">
        <f t="shared" si="56"/>
        <v>770</v>
      </c>
      <c r="M295" s="51">
        <v>50</v>
      </c>
      <c r="N295" s="51">
        <v>720</v>
      </c>
      <c r="O295" s="60">
        <f>M295/2</f>
        <v>25</v>
      </c>
      <c r="P295" s="4" t="s">
        <v>10</v>
      </c>
      <c r="Q295" s="4" t="s">
        <v>10</v>
      </c>
      <c r="R295" s="4" t="s">
        <v>8</v>
      </c>
      <c r="S295" s="4" t="s">
        <v>10</v>
      </c>
      <c r="T295" s="4" t="s">
        <v>8</v>
      </c>
      <c r="U295" s="4" t="s">
        <v>10</v>
      </c>
      <c r="V295" s="4" t="s">
        <v>10</v>
      </c>
      <c r="W295" s="27"/>
      <c r="X295" s="33" t="s">
        <v>686</v>
      </c>
      <c r="Y295" s="4"/>
      <c r="Z295" s="4">
        <f t="shared" si="45"/>
        <v>0</v>
      </c>
      <c r="AA295" s="34"/>
      <c r="AB295" s="34"/>
      <c r="AC295" s="4"/>
      <c r="AD295" s="4">
        <f t="shared" si="55"/>
        <v>0</v>
      </c>
      <c r="AF295" s="44"/>
      <c r="AG295" s="4">
        <f t="shared" si="57"/>
        <v>0</v>
      </c>
      <c r="AH295" s="4"/>
      <c r="AI295" s="4">
        <f t="shared" si="44"/>
        <v>0</v>
      </c>
      <c r="AJ295" s="4"/>
      <c r="AK295" s="4"/>
      <c r="AL295" s="124">
        <f t="shared" si="51"/>
        <v>0</v>
      </c>
      <c r="AM295" s="4">
        <f t="shared" si="52"/>
        <v>0</v>
      </c>
      <c r="AN295" s="4"/>
      <c r="AO295" s="40"/>
      <c r="AP295" s="4">
        <f t="shared" si="53"/>
        <v>0</v>
      </c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spans="1:65" s="35" customFormat="1">
      <c r="A296" s="23" t="s">
        <v>1389</v>
      </c>
      <c r="B296" s="24" t="s">
        <v>1390</v>
      </c>
      <c r="C296" s="83" t="s">
        <v>729</v>
      </c>
      <c r="D296" s="47" t="s">
        <v>730</v>
      </c>
      <c r="E296" s="47"/>
      <c r="F296" s="27" t="s">
        <v>681</v>
      </c>
      <c r="G296" s="27" t="s">
        <v>681</v>
      </c>
      <c r="H296" s="47" t="s">
        <v>41</v>
      </c>
      <c r="I296" s="43">
        <v>43081</v>
      </c>
      <c r="J296" s="47" t="s">
        <v>6</v>
      </c>
      <c r="K296" s="48" t="s">
        <v>24</v>
      </c>
      <c r="L296" s="30">
        <f t="shared" si="56"/>
        <v>2120</v>
      </c>
      <c r="M296" s="51">
        <v>1470</v>
      </c>
      <c r="N296" s="51">
        <v>650</v>
      </c>
      <c r="O296" s="60">
        <v>0</v>
      </c>
      <c r="P296" s="4" t="s">
        <v>10</v>
      </c>
      <c r="Q296" s="4" t="s">
        <v>10</v>
      </c>
      <c r="R296" s="4" t="s">
        <v>8</v>
      </c>
      <c r="S296" s="4" t="s">
        <v>10</v>
      </c>
      <c r="T296" s="4" t="s">
        <v>8</v>
      </c>
      <c r="U296" s="4" t="s">
        <v>8</v>
      </c>
      <c r="V296" s="4" t="s">
        <v>10</v>
      </c>
      <c r="W296" s="27"/>
      <c r="X296" s="33" t="s">
        <v>686</v>
      </c>
      <c r="Y296" s="4"/>
      <c r="Z296" s="4">
        <f t="shared" si="45"/>
        <v>0</v>
      </c>
      <c r="AA296" s="34"/>
      <c r="AB296" s="34"/>
      <c r="AC296" s="4"/>
      <c r="AD296" s="4">
        <f t="shared" si="55"/>
        <v>0</v>
      </c>
      <c r="AF296" s="44"/>
      <c r="AG296" s="4">
        <f t="shared" si="57"/>
        <v>0</v>
      </c>
      <c r="AH296" s="4"/>
      <c r="AI296" s="4">
        <f t="shared" si="44"/>
        <v>0</v>
      </c>
      <c r="AJ296" s="4"/>
      <c r="AK296" s="4"/>
      <c r="AL296" s="124">
        <f t="shared" si="51"/>
        <v>0</v>
      </c>
      <c r="AM296" s="4">
        <f t="shared" si="52"/>
        <v>0</v>
      </c>
      <c r="AN296" s="4"/>
      <c r="AO296" s="40"/>
      <c r="AP296" s="4">
        <f t="shared" si="53"/>
        <v>0</v>
      </c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spans="1:65" s="35" customFormat="1">
      <c r="A297" s="23" t="s">
        <v>1389</v>
      </c>
      <c r="B297" s="24" t="s">
        <v>1390</v>
      </c>
      <c r="C297" s="83" t="s">
        <v>731</v>
      </c>
      <c r="D297" s="26" t="s">
        <v>732</v>
      </c>
      <c r="E297" s="26"/>
      <c r="F297" s="27" t="s">
        <v>681</v>
      </c>
      <c r="G297" s="27" t="s">
        <v>681</v>
      </c>
      <c r="H297" s="43" t="s">
        <v>56</v>
      </c>
      <c r="I297" s="43">
        <v>43516</v>
      </c>
      <c r="J297" s="47" t="s">
        <v>6</v>
      </c>
      <c r="K297" s="48" t="s">
        <v>7</v>
      </c>
      <c r="L297" s="30">
        <f t="shared" si="56"/>
        <v>515</v>
      </c>
      <c r="M297" s="51">
        <v>35</v>
      </c>
      <c r="N297" s="51">
        <v>480</v>
      </c>
      <c r="O297" s="60">
        <f>M297/2</f>
        <v>17.5</v>
      </c>
      <c r="P297" s="4" t="s">
        <v>10</v>
      </c>
      <c r="Q297" s="4" t="s">
        <v>10</v>
      </c>
      <c r="R297" s="4" t="s">
        <v>8</v>
      </c>
      <c r="S297" s="4" t="s">
        <v>10</v>
      </c>
      <c r="T297" s="4" t="s">
        <v>8</v>
      </c>
      <c r="U297" s="4" t="s">
        <v>8</v>
      </c>
      <c r="V297" s="4" t="s">
        <v>10</v>
      </c>
      <c r="W297" s="27"/>
      <c r="X297" s="33" t="s">
        <v>686</v>
      </c>
      <c r="Y297" s="4"/>
      <c r="Z297" s="4">
        <f t="shared" si="45"/>
        <v>0</v>
      </c>
      <c r="AA297" s="34"/>
      <c r="AB297" s="34"/>
      <c r="AC297" s="4"/>
      <c r="AD297" s="4">
        <f t="shared" si="55"/>
        <v>0</v>
      </c>
      <c r="AF297" s="44"/>
      <c r="AG297" s="4">
        <f t="shared" si="57"/>
        <v>0</v>
      </c>
      <c r="AH297" s="4"/>
      <c r="AI297" s="4">
        <f t="shared" si="44"/>
        <v>0</v>
      </c>
      <c r="AJ297" s="4"/>
      <c r="AK297" s="4"/>
      <c r="AL297" s="124">
        <f t="shared" si="51"/>
        <v>0</v>
      </c>
      <c r="AM297" s="4">
        <f t="shared" si="52"/>
        <v>0</v>
      </c>
      <c r="AN297" s="4"/>
      <c r="AO297" s="40"/>
      <c r="AP297" s="4">
        <f t="shared" si="53"/>
        <v>0</v>
      </c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spans="1:65" s="35" customFormat="1">
      <c r="A298" s="23" t="s">
        <v>1389</v>
      </c>
      <c r="B298" s="24" t="s">
        <v>1390</v>
      </c>
      <c r="C298" s="83" t="s">
        <v>733</v>
      </c>
      <c r="D298" s="26" t="s">
        <v>734</v>
      </c>
      <c r="E298" s="26"/>
      <c r="F298" s="27" t="s">
        <v>681</v>
      </c>
      <c r="G298" s="27" t="s">
        <v>681</v>
      </c>
      <c r="H298" s="43" t="s">
        <v>51</v>
      </c>
      <c r="I298" s="43">
        <v>43657</v>
      </c>
      <c r="J298" s="47" t="s">
        <v>6</v>
      </c>
      <c r="K298" s="48" t="s">
        <v>7</v>
      </c>
      <c r="L298" s="30">
        <f t="shared" si="56"/>
        <v>530</v>
      </c>
      <c r="M298" s="51">
        <v>95</v>
      </c>
      <c r="N298" s="51">
        <v>435</v>
      </c>
      <c r="O298" s="60">
        <v>0</v>
      </c>
      <c r="P298" s="40" t="s">
        <v>10</v>
      </c>
      <c r="Q298" s="40" t="s">
        <v>10</v>
      </c>
      <c r="R298" s="40" t="s">
        <v>8</v>
      </c>
      <c r="S298" s="40" t="s">
        <v>8</v>
      </c>
      <c r="T298" s="40" t="s">
        <v>8</v>
      </c>
      <c r="U298" s="40" t="s">
        <v>10</v>
      </c>
      <c r="V298" s="40" t="s">
        <v>10</v>
      </c>
      <c r="W298" s="27"/>
      <c r="X298" s="33" t="s">
        <v>735</v>
      </c>
      <c r="Y298" s="4"/>
      <c r="Z298" s="4">
        <f t="shared" si="45"/>
        <v>0</v>
      </c>
      <c r="AA298" s="34"/>
      <c r="AB298" s="34"/>
      <c r="AC298" s="4"/>
      <c r="AD298" s="4">
        <f t="shared" si="55"/>
        <v>0</v>
      </c>
      <c r="AF298" s="44"/>
      <c r="AG298" s="4">
        <f t="shared" si="57"/>
        <v>0</v>
      </c>
      <c r="AH298" s="4"/>
      <c r="AI298" s="4">
        <f t="shared" si="44"/>
        <v>0</v>
      </c>
      <c r="AJ298" s="4"/>
      <c r="AK298" s="4"/>
      <c r="AL298" s="124">
        <f t="shared" si="51"/>
        <v>0</v>
      </c>
      <c r="AM298" s="4">
        <f t="shared" si="52"/>
        <v>0</v>
      </c>
      <c r="AN298" s="4"/>
      <c r="AO298" s="40"/>
      <c r="AP298" s="4">
        <f t="shared" si="53"/>
        <v>0</v>
      </c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spans="1:65" s="35" customFormat="1" ht="39">
      <c r="A299" s="23" t="s">
        <v>1389</v>
      </c>
      <c r="B299" s="24" t="s">
        <v>1390</v>
      </c>
      <c r="C299" s="83" t="s">
        <v>736</v>
      </c>
      <c r="D299" s="47" t="s">
        <v>737</v>
      </c>
      <c r="E299" s="47"/>
      <c r="F299" s="27" t="s">
        <v>681</v>
      </c>
      <c r="G299" s="27" t="s">
        <v>681</v>
      </c>
      <c r="H299" s="43" t="s">
        <v>51</v>
      </c>
      <c r="I299" s="43">
        <v>43657</v>
      </c>
      <c r="J299" s="47" t="s">
        <v>6</v>
      </c>
      <c r="K299" s="48" t="s">
        <v>24</v>
      </c>
      <c r="L299" s="30">
        <f t="shared" si="56"/>
        <v>210</v>
      </c>
      <c r="M299" s="51">
        <v>45</v>
      </c>
      <c r="N299" s="51">
        <v>165</v>
      </c>
      <c r="O299" s="60">
        <v>0</v>
      </c>
      <c r="P299" s="86" t="s">
        <v>10</v>
      </c>
      <c r="Q299" s="86" t="s">
        <v>10</v>
      </c>
      <c r="R299" s="86" t="s">
        <v>8</v>
      </c>
      <c r="S299" s="86" t="s">
        <v>8</v>
      </c>
      <c r="T299" s="86" t="s">
        <v>8</v>
      </c>
      <c r="U299" s="86" t="s">
        <v>10</v>
      </c>
      <c r="V299" s="86" t="s">
        <v>10</v>
      </c>
      <c r="W299" s="27"/>
      <c r="X299" s="33" t="s">
        <v>738</v>
      </c>
      <c r="Y299" s="4"/>
      <c r="Z299" s="4">
        <f t="shared" si="45"/>
        <v>0</v>
      </c>
      <c r="AA299" s="34"/>
      <c r="AB299" s="34"/>
      <c r="AC299" s="4"/>
      <c r="AD299" s="4">
        <f t="shared" si="55"/>
        <v>0</v>
      </c>
      <c r="AF299" s="44"/>
      <c r="AG299" s="4">
        <f t="shared" si="57"/>
        <v>0</v>
      </c>
      <c r="AH299" s="4"/>
      <c r="AI299" s="4">
        <f t="shared" si="44"/>
        <v>0</v>
      </c>
      <c r="AJ299" s="4"/>
      <c r="AK299" s="4"/>
      <c r="AL299" s="124">
        <f t="shared" si="51"/>
        <v>0</v>
      </c>
      <c r="AM299" s="4">
        <f t="shared" si="52"/>
        <v>0</v>
      </c>
      <c r="AN299" s="4"/>
      <c r="AO299" s="40"/>
      <c r="AP299" s="4">
        <f t="shared" si="53"/>
        <v>0</v>
      </c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spans="1:65" s="35" customFormat="1">
      <c r="A300" s="23" t="s">
        <v>1389</v>
      </c>
      <c r="B300" s="24" t="s">
        <v>1390</v>
      </c>
      <c r="C300" s="83" t="s">
        <v>739</v>
      </c>
      <c r="D300" s="47" t="s">
        <v>740</v>
      </c>
      <c r="E300" s="47"/>
      <c r="F300" s="27" t="s">
        <v>681</v>
      </c>
      <c r="G300" s="27" t="s">
        <v>681</v>
      </c>
      <c r="H300" s="43" t="s">
        <v>19</v>
      </c>
      <c r="I300" s="43">
        <v>43656</v>
      </c>
      <c r="J300" s="47" t="s">
        <v>6</v>
      </c>
      <c r="K300" s="48" t="s">
        <v>24</v>
      </c>
      <c r="L300" s="30">
        <f t="shared" si="56"/>
        <v>815</v>
      </c>
      <c r="M300" s="51">
        <v>95</v>
      </c>
      <c r="N300" s="51">
        <v>720</v>
      </c>
      <c r="O300" s="60">
        <f>M300/2</f>
        <v>47.5</v>
      </c>
      <c r="P300" s="51" t="s">
        <v>10</v>
      </c>
      <c r="Q300" s="51" t="s">
        <v>10</v>
      </c>
      <c r="R300" s="51" t="s">
        <v>10</v>
      </c>
      <c r="S300" s="51" t="s">
        <v>10</v>
      </c>
      <c r="T300" s="51" t="s">
        <v>8</v>
      </c>
      <c r="U300" s="51" t="s">
        <v>8</v>
      </c>
      <c r="V300" s="51" t="s">
        <v>10</v>
      </c>
      <c r="W300" s="27"/>
      <c r="X300" s="33" t="s">
        <v>741</v>
      </c>
      <c r="Y300" s="4"/>
      <c r="Z300" s="4">
        <f t="shared" si="45"/>
        <v>0</v>
      </c>
      <c r="AA300" s="34"/>
      <c r="AB300" s="34"/>
      <c r="AC300" s="4"/>
      <c r="AD300" s="4">
        <f t="shared" si="55"/>
        <v>0</v>
      </c>
      <c r="AF300" s="44"/>
      <c r="AG300" s="4">
        <f t="shared" si="57"/>
        <v>0</v>
      </c>
      <c r="AH300" s="4"/>
      <c r="AI300" s="4">
        <f t="shared" si="44"/>
        <v>0</v>
      </c>
      <c r="AJ300" s="4"/>
      <c r="AK300" s="4"/>
      <c r="AL300" s="124">
        <f t="shared" si="51"/>
        <v>0</v>
      </c>
      <c r="AM300" s="4">
        <f t="shared" si="52"/>
        <v>0</v>
      </c>
      <c r="AN300" s="4"/>
      <c r="AO300" s="40"/>
      <c r="AP300" s="4">
        <f t="shared" si="53"/>
        <v>0</v>
      </c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spans="1:65" s="35" customFormat="1">
      <c r="A301" s="23" t="s">
        <v>1389</v>
      </c>
      <c r="B301" s="24" t="s">
        <v>1390</v>
      </c>
      <c r="C301" s="83" t="s">
        <v>742</v>
      </c>
      <c r="D301" s="47" t="s">
        <v>1268</v>
      </c>
      <c r="E301" s="47"/>
      <c r="F301" s="27" t="s">
        <v>681</v>
      </c>
      <c r="G301" s="27" t="s">
        <v>681</v>
      </c>
      <c r="H301" s="43" t="s">
        <v>743</v>
      </c>
      <c r="I301" s="43">
        <v>43517</v>
      </c>
      <c r="J301" s="47"/>
      <c r="K301" s="48"/>
      <c r="L301" s="30">
        <f t="shared" si="56"/>
        <v>25</v>
      </c>
      <c r="M301" s="51">
        <v>25</v>
      </c>
      <c r="N301" s="51">
        <v>0</v>
      </c>
      <c r="O301" s="60">
        <v>0</v>
      </c>
      <c r="P301" s="51" t="s">
        <v>10</v>
      </c>
      <c r="Q301" s="51" t="s">
        <v>10</v>
      </c>
      <c r="R301" s="51" t="s">
        <v>10</v>
      </c>
      <c r="S301" s="51" t="s">
        <v>10</v>
      </c>
      <c r="T301" s="51" t="s">
        <v>8</v>
      </c>
      <c r="U301" s="51" t="s">
        <v>10</v>
      </c>
      <c r="V301" s="51" t="s">
        <v>10</v>
      </c>
      <c r="W301" s="27"/>
      <c r="X301" s="33" t="s">
        <v>741</v>
      </c>
      <c r="Y301" s="4"/>
      <c r="Z301" s="4">
        <f t="shared" si="45"/>
        <v>0</v>
      </c>
      <c r="AA301" s="34"/>
      <c r="AB301" s="34"/>
      <c r="AC301" s="4"/>
      <c r="AD301" s="4">
        <f t="shared" si="55"/>
        <v>0</v>
      </c>
      <c r="AF301" s="44"/>
      <c r="AG301" s="4"/>
      <c r="AH301" s="4"/>
      <c r="AI301" s="4">
        <f t="shared" si="44"/>
        <v>0</v>
      </c>
      <c r="AJ301" s="4"/>
      <c r="AK301" s="4"/>
      <c r="AL301" s="124">
        <f t="shared" si="51"/>
        <v>0</v>
      </c>
      <c r="AM301" s="4">
        <f t="shared" si="52"/>
        <v>0</v>
      </c>
      <c r="AN301" s="4"/>
      <c r="AO301" s="40"/>
      <c r="AP301" s="4">
        <f t="shared" si="53"/>
        <v>0</v>
      </c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spans="1:65" s="35" customFormat="1">
      <c r="A302" s="23" t="s">
        <v>1389</v>
      </c>
      <c r="B302" s="24" t="s">
        <v>1390</v>
      </c>
      <c r="C302" s="83" t="s">
        <v>744</v>
      </c>
      <c r="D302" s="26" t="s">
        <v>745</v>
      </c>
      <c r="E302" s="26"/>
      <c r="F302" s="27" t="s">
        <v>681</v>
      </c>
      <c r="G302" s="27" t="s">
        <v>681</v>
      </c>
      <c r="H302" s="43" t="s">
        <v>56</v>
      </c>
      <c r="I302" s="43">
        <v>43517</v>
      </c>
      <c r="J302" s="47" t="s">
        <v>6</v>
      </c>
      <c r="K302" s="48"/>
      <c r="L302" s="30">
        <f t="shared" si="56"/>
        <v>0</v>
      </c>
      <c r="M302" s="51">
        <v>0</v>
      </c>
      <c r="N302" s="51">
        <v>0</v>
      </c>
      <c r="O302" s="32">
        <v>0</v>
      </c>
      <c r="P302" s="75"/>
      <c r="Q302" s="75"/>
      <c r="R302" s="75"/>
      <c r="S302" s="75"/>
      <c r="T302" s="75"/>
      <c r="U302" s="75"/>
      <c r="V302" s="75"/>
      <c r="W302" s="27"/>
      <c r="X302" s="33"/>
      <c r="Y302" s="4"/>
      <c r="Z302" s="4">
        <f t="shared" si="45"/>
        <v>0</v>
      </c>
      <c r="AA302" s="34"/>
      <c r="AB302" s="34"/>
      <c r="AC302" s="4"/>
      <c r="AD302" s="4">
        <f t="shared" si="55"/>
        <v>0</v>
      </c>
      <c r="AF302" s="4"/>
      <c r="AG302" s="4">
        <f t="shared" ref="AG302:AG333" si="58">SUMIF(AF302,"Y",O302)*AC302</f>
        <v>0</v>
      </c>
      <c r="AH302" s="4"/>
      <c r="AI302" s="4">
        <f t="shared" si="44"/>
        <v>0</v>
      </c>
      <c r="AJ302" s="4"/>
      <c r="AK302" s="4"/>
      <c r="AL302" s="124">
        <f t="shared" si="51"/>
        <v>0</v>
      </c>
      <c r="AM302" s="4">
        <f t="shared" si="52"/>
        <v>0</v>
      </c>
      <c r="AN302" s="4"/>
      <c r="AO302" s="40"/>
      <c r="AP302" s="4">
        <f t="shared" si="53"/>
        <v>0</v>
      </c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spans="1:65" s="35" customFormat="1">
      <c r="A303" s="23" t="s">
        <v>1389</v>
      </c>
      <c r="B303" s="24" t="s">
        <v>1390</v>
      </c>
      <c r="C303" s="71" t="s">
        <v>747</v>
      </c>
      <c r="D303" s="71" t="s">
        <v>748</v>
      </c>
      <c r="E303" s="71"/>
      <c r="F303" s="27" t="s">
        <v>746</v>
      </c>
      <c r="G303" s="27" t="s">
        <v>746</v>
      </c>
      <c r="H303" s="71" t="s">
        <v>749</v>
      </c>
      <c r="I303" s="71">
        <v>43535</v>
      </c>
      <c r="J303" s="87" t="s">
        <v>625</v>
      </c>
      <c r="K303" s="72"/>
      <c r="L303" s="73">
        <v>0</v>
      </c>
      <c r="M303" s="73">
        <v>0</v>
      </c>
      <c r="N303" s="73">
        <v>0</v>
      </c>
      <c r="O303" s="88">
        <v>0</v>
      </c>
      <c r="P303" s="75"/>
      <c r="Q303" s="75"/>
      <c r="R303" s="75"/>
      <c r="S303" s="75"/>
      <c r="T303" s="75"/>
      <c r="U303" s="89" t="s">
        <v>8</v>
      </c>
      <c r="V303" s="89" t="s">
        <v>10</v>
      </c>
      <c r="W303" s="27"/>
      <c r="X303" s="90" t="s">
        <v>750</v>
      </c>
      <c r="Y303" s="89"/>
      <c r="Z303" s="4">
        <f t="shared" si="45"/>
        <v>0</v>
      </c>
      <c r="AA303" s="91"/>
      <c r="AB303" s="91"/>
      <c r="AC303" s="89"/>
      <c r="AD303" s="89">
        <f t="shared" ref="AD303:AD366" si="59">Z303*AC303</f>
        <v>0</v>
      </c>
      <c r="AF303" s="89"/>
      <c r="AG303" s="89">
        <f t="shared" si="58"/>
        <v>0</v>
      </c>
      <c r="AH303" s="89"/>
      <c r="AI303" s="4">
        <f t="shared" si="44"/>
        <v>0</v>
      </c>
      <c r="AJ303" s="4"/>
      <c r="AK303" s="89"/>
      <c r="AL303" s="127">
        <f t="shared" ref="AL303:AL366" si="60">IFERROR(COUNTIF(AQ303:AZ303,"S")/(COUNTIF(AQ303:AZ303,"V")+COUNTIF(AQ303:AZ303,"S")),0)</f>
        <v>0</v>
      </c>
      <c r="AM303" s="4">
        <f t="shared" ref="AM303:AM366" si="61">(AD303-AG303-AI303)*AL303</f>
        <v>0</v>
      </c>
      <c r="AN303" s="89"/>
      <c r="AO303" s="4">
        <f t="shared" ref="AO303:AO366" si="62">COUNTIF(AQ303:AZ303,"V")</f>
        <v>0</v>
      </c>
      <c r="AP303" s="4">
        <f t="shared" ref="AP303:AP366" si="63">AD303-AG303-AI303-AM303</f>
        <v>0</v>
      </c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</row>
    <row r="304" spans="1:65" s="35" customFormat="1">
      <c r="A304" s="23" t="s">
        <v>1389</v>
      </c>
      <c r="B304" s="24" t="s">
        <v>1390</v>
      </c>
      <c r="C304" s="25" t="s">
        <v>751</v>
      </c>
      <c r="D304" s="34" t="s">
        <v>752</v>
      </c>
      <c r="E304" s="34"/>
      <c r="F304" s="27" t="s">
        <v>746</v>
      </c>
      <c r="G304" s="27" t="s">
        <v>746</v>
      </c>
      <c r="H304" s="34" t="s">
        <v>753</v>
      </c>
      <c r="I304" s="28">
        <v>42550</v>
      </c>
      <c r="J304" s="29" t="s">
        <v>6</v>
      </c>
      <c r="K304" s="75"/>
      <c r="L304" s="92">
        <f t="shared" ref="L304:L367" si="64">SUM(M304,N304)</f>
        <v>182</v>
      </c>
      <c r="M304" s="93">
        <v>77</v>
      </c>
      <c r="N304" s="93">
        <v>105</v>
      </c>
      <c r="O304" s="88">
        <v>0</v>
      </c>
      <c r="P304" s="75"/>
      <c r="Q304" s="75"/>
      <c r="R304" s="75"/>
      <c r="S304" s="75"/>
      <c r="T304" s="75"/>
      <c r="U304" s="89" t="s">
        <v>8</v>
      </c>
      <c r="V304" s="89" t="s">
        <v>10</v>
      </c>
      <c r="W304" s="27"/>
      <c r="X304" s="90" t="s">
        <v>750</v>
      </c>
      <c r="Y304" s="89"/>
      <c r="Z304" s="4">
        <f t="shared" si="45"/>
        <v>0</v>
      </c>
      <c r="AA304" s="91"/>
      <c r="AB304" s="91"/>
      <c r="AC304" s="89"/>
      <c r="AD304" s="89">
        <f t="shared" si="59"/>
        <v>0</v>
      </c>
      <c r="AF304" s="89"/>
      <c r="AG304" s="89">
        <f t="shared" si="58"/>
        <v>0</v>
      </c>
      <c r="AH304" s="89"/>
      <c r="AI304" s="4">
        <f t="shared" si="44"/>
        <v>0</v>
      </c>
      <c r="AJ304" s="4"/>
      <c r="AK304" s="89"/>
      <c r="AL304" s="127">
        <f t="shared" si="60"/>
        <v>0</v>
      </c>
      <c r="AM304" s="4">
        <f t="shared" si="61"/>
        <v>0</v>
      </c>
      <c r="AN304" s="89"/>
      <c r="AO304" s="4">
        <f t="shared" si="62"/>
        <v>0</v>
      </c>
      <c r="AP304" s="4">
        <f t="shared" si="63"/>
        <v>0</v>
      </c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</row>
    <row r="305" spans="1:65" s="35" customFormat="1">
      <c r="A305" s="23" t="s">
        <v>1389</v>
      </c>
      <c r="B305" s="24" t="s">
        <v>1390</v>
      </c>
      <c r="C305" s="25" t="s">
        <v>754</v>
      </c>
      <c r="D305" s="34" t="s">
        <v>755</v>
      </c>
      <c r="E305" s="34"/>
      <c r="F305" s="27" t="s">
        <v>746</v>
      </c>
      <c r="G305" s="27" t="s">
        <v>746</v>
      </c>
      <c r="H305" s="34">
        <v>1.8</v>
      </c>
      <c r="I305" s="28">
        <v>43070</v>
      </c>
      <c r="J305" s="29" t="s">
        <v>6</v>
      </c>
      <c r="K305" s="38"/>
      <c r="L305" s="92">
        <f t="shared" si="64"/>
        <v>246</v>
      </c>
      <c r="M305" s="93">
        <v>246</v>
      </c>
      <c r="N305" s="93">
        <v>0</v>
      </c>
      <c r="O305" s="88">
        <v>0</v>
      </c>
      <c r="P305" s="75"/>
      <c r="Q305" s="75"/>
      <c r="R305" s="75"/>
      <c r="S305" s="75"/>
      <c r="T305" s="75"/>
      <c r="U305" s="89" t="s">
        <v>8</v>
      </c>
      <c r="V305" s="89" t="s">
        <v>10</v>
      </c>
      <c r="W305" s="27"/>
      <c r="X305" s="90" t="s">
        <v>750</v>
      </c>
      <c r="Y305" s="89"/>
      <c r="Z305" s="4">
        <f t="shared" si="45"/>
        <v>0</v>
      </c>
      <c r="AA305" s="91"/>
      <c r="AB305" s="91"/>
      <c r="AC305" s="89"/>
      <c r="AD305" s="89">
        <f t="shared" si="59"/>
        <v>0</v>
      </c>
      <c r="AF305" s="89"/>
      <c r="AG305" s="89">
        <f t="shared" si="58"/>
        <v>0</v>
      </c>
      <c r="AH305" s="89"/>
      <c r="AI305" s="4">
        <f t="shared" si="44"/>
        <v>0</v>
      </c>
      <c r="AJ305" s="4"/>
      <c r="AK305" s="89"/>
      <c r="AL305" s="127">
        <f t="shared" si="60"/>
        <v>0</v>
      </c>
      <c r="AM305" s="4">
        <f t="shared" si="61"/>
        <v>0</v>
      </c>
      <c r="AN305" s="89"/>
      <c r="AO305" s="4">
        <f t="shared" si="62"/>
        <v>0</v>
      </c>
      <c r="AP305" s="4">
        <f t="shared" si="63"/>
        <v>0</v>
      </c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</row>
    <row r="306" spans="1:65" s="35" customFormat="1">
      <c r="A306" s="23" t="s">
        <v>1389</v>
      </c>
      <c r="B306" s="24" t="s">
        <v>1390</v>
      </c>
      <c r="C306" s="25" t="s">
        <v>756</v>
      </c>
      <c r="D306" s="34" t="s">
        <v>757</v>
      </c>
      <c r="E306" s="34"/>
      <c r="F306" s="27" t="s">
        <v>746</v>
      </c>
      <c r="G306" s="27" t="s">
        <v>746</v>
      </c>
      <c r="H306" s="34" t="s">
        <v>758</v>
      </c>
      <c r="I306" s="28">
        <v>43070</v>
      </c>
      <c r="J306" s="29" t="s">
        <v>6</v>
      </c>
      <c r="K306" s="38"/>
      <c r="L306" s="92">
        <f t="shared" si="64"/>
        <v>279</v>
      </c>
      <c r="M306" s="93">
        <v>234</v>
      </c>
      <c r="N306" s="93">
        <v>45</v>
      </c>
      <c r="O306" s="88">
        <v>0</v>
      </c>
      <c r="P306" s="75"/>
      <c r="Q306" s="75"/>
      <c r="R306" s="75"/>
      <c r="S306" s="75"/>
      <c r="T306" s="75"/>
      <c r="U306" s="89" t="s">
        <v>8</v>
      </c>
      <c r="V306" s="89" t="s">
        <v>10</v>
      </c>
      <c r="W306" s="27"/>
      <c r="X306" s="90" t="s">
        <v>750</v>
      </c>
      <c r="Y306" s="89"/>
      <c r="Z306" s="4">
        <f t="shared" si="45"/>
        <v>0</v>
      </c>
      <c r="AA306" s="91"/>
      <c r="AB306" s="91"/>
      <c r="AC306" s="89"/>
      <c r="AD306" s="89">
        <f t="shared" si="59"/>
        <v>0</v>
      </c>
      <c r="AF306" s="89"/>
      <c r="AG306" s="89">
        <f t="shared" si="58"/>
        <v>0</v>
      </c>
      <c r="AH306" s="89"/>
      <c r="AI306" s="4">
        <f t="shared" si="44"/>
        <v>0</v>
      </c>
      <c r="AJ306" s="4"/>
      <c r="AK306" s="89"/>
      <c r="AL306" s="127">
        <f t="shared" si="60"/>
        <v>0</v>
      </c>
      <c r="AM306" s="4">
        <f t="shared" si="61"/>
        <v>0</v>
      </c>
      <c r="AN306" s="89"/>
      <c r="AO306" s="4">
        <f t="shared" si="62"/>
        <v>0</v>
      </c>
      <c r="AP306" s="4">
        <f t="shared" si="63"/>
        <v>0</v>
      </c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</row>
    <row r="307" spans="1:65" s="35" customFormat="1">
      <c r="A307" s="23" t="s">
        <v>1389</v>
      </c>
      <c r="B307" s="24" t="s">
        <v>1390</v>
      </c>
      <c r="C307" s="25" t="s">
        <v>759</v>
      </c>
      <c r="D307" s="34" t="s">
        <v>760</v>
      </c>
      <c r="E307" s="34"/>
      <c r="F307" s="27" t="s">
        <v>746</v>
      </c>
      <c r="G307" s="27" t="s">
        <v>746</v>
      </c>
      <c r="H307" s="34">
        <v>1.6</v>
      </c>
      <c r="I307" s="28">
        <v>43181</v>
      </c>
      <c r="J307" s="29" t="s">
        <v>6</v>
      </c>
      <c r="K307" s="38"/>
      <c r="L307" s="92">
        <f t="shared" si="64"/>
        <v>30</v>
      </c>
      <c r="M307" s="93">
        <v>15</v>
      </c>
      <c r="N307" s="93">
        <v>15</v>
      </c>
      <c r="O307" s="88">
        <v>0</v>
      </c>
      <c r="P307" s="75"/>
      <c r="Q307" s="75"/>
      <c r="R307" s="75"/>
      <c r="S307" s="75"/>
      <c r="T307" s="75"/>
      <c r="U307" s="89" t="s">
        <v>8</v>
      </c>
      <c r="V307" s="89" t="s">
        <v>10</v>
      </c>
      <c r="W307" s="27"/>
      <c r="X307" s="90" t="s">
        <v>750</v>
      </c>
      <c r="Y307" s="89"/>
      <c r="Z307" s="4">
        <f t="shared" si="45"/>
        <v>0</v>
      </c>
      <c r="AA307" s="91"/>
      <c r="AB307" s="91"/>
      <c r="AC307" s="89"/>
      <c r="AD307" s="89">
        <f t="shared" si="59"/>
        <v>0</v>
      </c>
      <c r="AF307" s="89"/>
      <c r="AG307" s="89">
        <f t="shared" si="58"/>
        <v>0</v>
      </c>
      <c r="AH307" s="89"/>
      <c r="AI307" s="4">
        <f t="shared" si="44"/>
        <v>0</v>
      </c>
      <c r="AJ307" s="4"/>
      <c r="AK307" s="89"/>
      <c r="AL307" s="127">
        <f t="shared" si="60"/>
        <v>0</v>
      </c>
      <c r="AM307" s="4">
        <f t="shared" si="61"/>
        <v>0</v>
      </c>
      <c r="AN307" s="89"/>
      <c r="AO307" s="4">
        <f t="shared" si="62"/>
        <v>0</v>
      </c>
      <c r="AP307" s="4">
        <f t="shared" si="63"/>
        <v>0</v>
      </c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</row>
    <row r="308" spans="1:65" s="35" customFormat="1">
      <c r="A308" s="23" t="s">
        <v>1389</v>
      </c>
      <c r="B308" s="24" t="s">
        <v>1390</v>
      </c>
      <c r="C308" s="25" t="s">
        <v>761</v>
      </c>
      <c r="D308" s="34" t="s">
        <v>762</v>
      </c>
      <c r="E308" s="34"/>
      <c r="F308" s="27" t="s">
        <v>746</v>
      </c>
      <c r="G308" s="27" t="s">
        <v>746</v>
      </c>
      <c r="H308" s="34" t="s">
        <v>758</v>
      </c>
      <c r="I308" s="28">
        <v>42541</v>
      </c>
      <c r="J308" s="29" t="s">
        <v>6</v>
      </c>
      <c r="K308" s="38"/>
      <c r="L308" s="92">
        <f t="shared" si="64"/>
        <v>110</v>
      </c>
      <c r="M308" s="93">
        <v>79</v>
      </c>
      <c r="N308" s="93">
        <v>31</v>
      </c>
      <c r="O308" s="88">
        <v>0</v>
      </c>
      <c r="P308" s="75"/>
      <c r="Q308" s="75"/>
      <c r="R308" s="75"/>
      <c r="S308" s="75"/>
      <c r="T308" s="75"/>
      <c r="U308" s="89" t="s">
        <v>8</v>
      </c>
      <c r="V308" s="89" t="s">
        <v>10</v>
      </c>
      <c r="W308" s="27"/>
      <c r="X308" s="90" t="s">
        <v>750</v>
      </c>
      <c r="Y308" s="89"/>
      <c r="Z308" s="4">
        <f t="shared" si="45"/>
        <v>0</v>
      </c>
      <c r="AA308" s="91"/>
      <c r="AB308" s="91"/>
      <c r="AC308" s="89"/>
      <c r="AD308" s="89">
        <f t="shared" si="59"/>
        <v>0</v>
      </c>
      <c r="AF308" s="89"/>
      <c r="AG308" s="89">
        <f t="shared" si="58"/>
        <v>0</v>
      </c>
      <c r="AH308" s="89"/>
      <c r="AI308" s="4">
        <f t="shared" si="44"/>
        <v>0</v>
      </c>
      <c r="AJ308" s="4"/>
      <c r="AK308" s="89"/>
      <c r="AL308" s="127">
        <f t="shared" si="60"/>
        <v>0</v>
      </c>
      <c r="AM308" s="4">
        <f t="shared" si="61"/>
        <v>0</v>
      </c>
      <c r="AN308" s="89"/>
      <c r="AO308" s="4">
        <f t="shared" si="62"/>
        <v>0</v>
      </c>
      <c r="AP308" s="4">
        <f t="shared" si="63"/>
        <v>0</v>
      </c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</row>
    <row r="309" spans="1:65" s="35" customFormat="1">
      <c r="A309" s="23" t="s">
        <v>1389</v>
      </c>
      <c r="B309" s="24" t="s">
        <v>1390</v>
      </c>
      <c r="C309" s="25" t="s">
        <v>763</v>
      </c>
      <c r="D309" s="34" t="s">
        <v>764</v>
      </c>
      <c r="E309" s="34"/>
      <c r="F309" s="27" t="s">
        <v>746</v>
      </c>
      <c r="G309" s="27" t="s">
        <v>746</v>
      </c>
      <c r="H309" s="94" t="s">
        <v>765</v>
      </c>
      <c r="I309" s="28">
        <v>43181</v>
      </c>
      <c r="J309" s="29" t="s">
        <v>629</v>
      </c>
      <c r="K309" s="38"/>
      <c r="L309" s="92">
        <f t="shared" si="64"/>
        <v>6</v>
      </c>
      <c r="M309" s="93">
        <v>6</v>
      </c>
      <c r="N309" s="93">
        <v>0</v>
      </c>
      <c r="O309" s="88">
        <v>0</v>
      </c>
      <c r="P309" s="75"/>
      <c r="Q309" s="75"/>
      <c r="R309" s="75"/>
      <c r="S309" s="75"/>
      <c r="T309" s="75"/>
      <c r="U309" s="89" t="s">
        <v>8</v>
      </c>
      <c r="V309" s="89" t="s">
        <v>10</v>
      </c>
      <c r="W309" s="27"/>
      <c r="X309" s="90" t="s">
        <v>750</v>
      </c>
      <c r="Y309" s="89"/>
      <c r="Z309" s="4">
        <f t="shared" si="45"/>
        <v>0</v>
      </c>
      <c r="AA309" s="91"/>
      <c r="AB309" s="91"/>
      <c r="AC309" s="89"/>
      <c r="AD309" s="89">
        <f t="shared" si="59"/>
        <v>0</v>
      </c>
      <c r="AF309" s="89"/>
      <c r="AG309" s="89">
        <f t="shared" si="58"/>
        <v>0</v>
      </c>
      <c r="AH309" s="89"/>
      <c r="AI309" s="4">
        <f t="shared" si="44"/>
        <v>0</v>
      </c>
      <c r="AJ309" s="4"/>
      <c r="AK309" s="89"/>
      <c r="AL309" s="127">
        <f t="shared" si="60"/>
        <v>0</v>
      </c>
      <c r="AM309" s="4">
        <f t="shared" si="61"/>
        <v>0</v>
      </c>
      <c r="AN309" s="89"/>
      <c r="AO309" s="4">
        <f t="shared" si="62"/>
        <v>0</v>
      </c>
      <c r="AP309" s="4">
        <f t="shared" si="63"/>
        <v>0</v>
      </c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</row>
    <row r="310" spans="1:65" s="35" customFormat="1">
      <c r="A310" s="23" t="s">
        <v>1389</v>
      </c>
      <c r="B310" s="24" t="s">
        <v>1390</v>
      </c>
      <c r="C310" s="25" t="s">
        <v>766</v>
      </c>
      <c r="D310" s="34" t="s">
        <v>767</v>
      </c>
      <c r="E310" s="34"/>
      <c r="F310" s="27" t="s">
        <v>746</v>
      </c>
      <c r="G310" s="27" t="s">
        <v>746</v>
      </c>
      <c r="H310" s="34" t="s">
        <v>556</v>
      </c>
      <c r="I310" s="28">
        <v>42160</v>
      </c>
      <c r="J310" s="29" t="s">
        <v>6</v>
      </c>
      <c r="K310" s="38"/>
      <c r="L310" s="92">
        <f t="shared" si="64"/>
        <v>17</v>
      </c>
      <c r="M310" s="93">
        <v>11</v>
      </c>
      <c r="N310" s="93">
        <v>6</v>
      </c>
      <c r="O310" s="88">
        <v>0</v>
      </c>
      <c r="P310" s="75"/>
      <c r="Q310" s="75"/>
      <c r="R310" s="75"/>
      <c r="S310" s="75"/>
      <c r="T310" s="75"/>
      <c r="U310" s="89" t="s">
        <v>8</v>
      </c>
      <c r="V310" s="89" t="s">
        <v>10</v>
      </c>
      <c r="W310" s="27"/>
      <c r="X310" s="90" t="s">
        <v>750</v>
      </c>
      <c r="Y310" s="89"/>
      <c r="Z310" s="4">
        <f t="shared" si="45"/>
        <v>0</v>
      </c>
      <c r="AA310" s="91"/>
      <c r="AB310" s="91"/>
      <c r="AC310" s="89"/>
      <c r="AD310" s="89">
        <f t="shared" si="59"/>
        <v>0</v>
      </c>
      <c r="AF310" s="89"/>
      <c r="AG310" s="89">
        <f t="shared" si="58"/>
        <v>0</v>
      </c>
      <c r="AH310" s="89"/>
      <c r="AI310" s="4">
        <f t="shared" si="44"/>
        <v>0</v>
      </c>
      <c r="AJ310" s="4"/>
      <c r="AK310" s="89"/>
      <c r="AL310" s="127">
        <f t="shared" si="60"/>
        <v>0</v>
      </c>
      <c r="AM310" s="4">
        <f t="shared" si="61"/>
        <v>0</v>
      </c>
      <c r="AN310" s="89"/>
      <c r="AO310" s="4">
        <f t="shared" si="62"/>
        <v>0</v>
      </c>
      <c r="AP310" s="4">
        <f t="shared" si="63"/>
        <v>0</v>
      </c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</row>
    <row r="311" spans="1:65" s="35" customFormat="1">
      <c r="A311" s="23" t="s">
        <v>1389</v>
      </c>
      <c r="B311" s="24" t="s">
        <v>1390</v>
      </c>
      <c r="C311" s="25" t="s">
        <v>768</v>
      </c>
      <c r="D311" s="34" t="s">
        <v>769</v>
      </c>
      <c r="E311" s="34"/>
      <c r="F311" s="27" t="s">
        <v>746</v>
      </c>
      <c r="G311" s="27" t="s">
        <v>746</v>
      </c>
      <c r="H311" s="34">
        <v>1.2</v>
      </c>
      <c r="I311" s="28">
        <v>42153</v>
      </c>
      <c r="J311" s="29" t="s">
        <v>6</v>
      </c>
      <c r="K311" s="38"/>
      <c r="L311" s="92">
        <f t="shared" si="64"/>
        <v>5</v>
      </c>
      <c r="M311" s="93">
        <v>5</v>
      </c>
      <c r="N311" s="93">
        <v>0</v>
      </c>
      <c r="O311" s="88">
        <v>0</v>
      </c>
      <c r="P311" s="75"/>
      <c r="Q311" s="75"/>
      <c r="R311" s="75"/>
      <c r="S311" s="75"/>
      <c r="T311" s="75"/>
      <c r="U311" s="89" t="s">
        <v>8</v>
      </c>
      <c r="V311" s="89" t="s">
        <v>10</v>
      </c>
      <c r="W311" s="27"/>
      <c r="X311" s="90" t="s">
        <v>750</v>
      </c>
      <c r="Y311" s="89"/>
      <c r="Z311" s="4">
        <f t="shared" si="45"/>
        <v>0</v>
      </c>
      <c r="AA311" s="91"/>
      <c r="AB311" s="91"/>
      <c r="AC311" s="89"/>
      <c r="AD311" s="89">
        <f t="shared" si="59"/>
        <v>0</v>
      </c>
      <c r="AF311" s="89"/>
      <c r="AG311" s="89">
        <f t="shared" si="58"/>
        <v>0</v>
      </c>
      <c r="AH311" s="89"/>
      <c r="AI311" s="4">
        <f t="shared" si="44"/>
        <v>0</v>
      </c>
      <c r="AJ311" s="4"/>
      <c r="AK311" s="89"/>
      <c r="AL311" s="127">
        <f t="shared" si="60"/>
        <v>0</v>
      </c>
      <c r="AM311" s="4">
        <f t="shared" si="61"/>
        <v>0</v>
      </c>
      <c r="AN311" s="89"/>
      <c r="AO311" s="4">
        <f t="shared" si="62"/>
        <v>0</v>
      </c>
      <c r="AP311" s="4">
        <f t="shared" si="63"/>
        <v>0</v>
      </c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</row>
    <row r="312" spans="1:65" s="35" customFormat="1">
      <c r="A312" s="23" t="s">
        <v>1389</v>
      </c>
      <c r="B312" s="24" t="s">
        <v>1390</v>
      </c>
      <c r="C312" s="25" t="s">
        <v>770</v>
      </c>
      <c r="D312" s="34" t="s">
        <v>771</v>
      </c>
      <c r="E312" s="34"/>
      <c r="F312" s="27" t="s">
        <v>746</v>
      </c>
      <c r="G312" s="27" t="s">
        <v>746</v>
      </c>
      <c r="H312" s="34" t="s">
        <v>772</v>
      </c>
      <c r="I312" s="28">
        <v>43070</v>
      </c>
      <c r="J312" s="29" t="s">
        <v>6</v>
      </c>
      <c r="K312" s="38"/>
      <c r="L312" s="92">
        <f t="shared" si="64"/>
        <v>25</v>
      </c>
      <c r="M312" s="93">
        <v>25</v>
      </c>
      <c r="N312" s="93">
        <v>0</v>
      </c>
      <c r="O312" s="88">
        <v>0</v>
      </c>
      <c r="P312" s="75"/>
      <c r="Q312" s="75"/>
      <c r="R312" s="75"/>
      <c r="S312" s="75"/>
      <c r="T312" s="75"/>
      <c r="U312" s="89" t="s">
        <v>8</v>
      </c>
      <c r="V312" s="89" t="s">
        <v>10</v>
      </c>
      <c r="W312" s="27"/>
      <c r="X312" s="90" t="s">
        <v>750</v>
      </c>
      <c r="Y312" s="89"/>
      <c r="Z312" s="4">
        <f t="shared" si="45"/>
        <v>0</v>
      </c>
      <c r="AA312" s="91"/>
      <c r="AB312" s="91"/>
      <c r="AC312" s="89"/>
      <c r="AD312" s="89">
        <f t="shared" si="59"/>
        <v>0</v>
      </c>
      <c r="AF312" s="89"/>
      <c r="AG312" s="89">
        <f t="shared" si="58"/>
        <v>0</v>
      </c>
      <c r="AH312" s="89"/>
      <c r="AI312" s="4">
        <f t="shared" si="44"/>
        <v>0</v>
      </c>
      <c r="AJ312" s="4"/>
      <c r="AK312" s="89"/>
      <c r="AL312" s="127">
        <f t="shared" si="60"/>
        <v>0</v>
      </c>
      <c r="AM312" s="4">
        <f t="shared" si="61"/>
        <v>0</v>
      </c>
      <c r="AN312" s="89"/>
      <c r="AO312" s="4">
        <f t="shared" si="62"/>
        <v>0</v>
      </c>
      <c r="AP312" s="4">
        <f t="shared" si="63"/>
        <v>0</v>
      </c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</row>
    <row r="313" spans="1:65" s="35" customFormat="1">
      <c r="A313" s="23" t="s">
        <v>1389</v>
      </c>
      <c r="B313" s="24" t="s">
        <v>1390</v>
      </c>
      <c r="C313" s="25" t="s">
        <v>773</v>
      </c>
      <c r="D313" s="34" t="s">
        <v>774</v>
      </c>
      <c r="E313" s="34"/>
      <c r="F313" s="27" t="s">
        <v>746</v>
      </c>
      <c r="G313" s="27" t="s">
        <v>746</v>
      </c>
      <c r="H313" s="33">
        <v>1.3</v>
      </c>
      <c r="I313" s="28">
        <v>42947</v>
      </c>
      <c r="J313" s="29" t="s">
        <v>6</v>
      </c>
      <c r="K313" s="38"/>
      <c r="L313" s="92">
        <f t="shared" si="64"/>
        <v>13</v>
      </c>
      <c r="M313" s="93">
        <v>13</v>
      </c>
      <c r="N313" s="93">
        <v>0</v>
      </c>
      <c r="O313" s="88">
        <v>0</v>
      </c>
      <c r="P313" s="75"/>
      <c r="Q313" s="75"/>
      <c r="R313" s="75"/>
      <c r="S313" s="75"/>
      <c r="T313" s="75"/>
      <c r="U313" s="89" t="s">
        <v>8</v>
      </c>
      <c r="V313" s="89" t="s">
        <v>10</v>
      </c>
      <c r="W313" s="27"/>
      <c r="X313" s="90" t="s">
        <v>750</v>
      </c>
      <c r="Y313" s="89"/>
      <c r="Z313" s="4">
        <f t="shared" si="45"/>
        <v>0</v>
      </c>
      <c r="AA313" s="91"/>
      <c r="AB313" s="91"/>
      <c r="AC313" s="89"/>
      <c r="AD313" s="89">
        <f t="shared" si="59"/>
        <v>0</v>
      </c>
      <c r="AF313" s="89"/>
      <c r="AG313" s="89">
        <f t="shared" si="58"/>
        <v>0</v>
      </c>
      <c r="AH313" s="89"/>
      <c r="AI313" s="4">
        <f t="shared" si="44"/>
        <v>0</v>
      </c>
      <c r="AJ313" s="4"/>
      <c r="AK313" s="89"/>
      <c r="AL313" s="127">
        <f t="shared" si="60"/>
        <v>0</v>
      </c>
      <c r="AM313" s="4">
        <f t="shared" si="61"/>
        <v>0</v>
      </c>
      <c r="AN313" s="89"/>
      <c r="AO313" s="4">
        <f t="shared" si="62"/>
        <v>0</v>
      </c>
      <c r="AP313" s="4">
        <f t="shared" si="63"/>
        <v>0</v>
      </c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</row>
    <row r="314" spans="1:65" s="35" customFormat="1">
      <c r="A314" s="23" t="s">
        <v>1389</v>
      </c>
      <c r="B314" s="24" t="s">
        <v>1390</v>
      </c>
      <c r="C314" s="25" t="s">
        <v>775</v>
      </c>
      <c r="D314" s="34" t="s">
        <v>776</v>
      </c>
      <c r="E314" s="34"/>
      <c r="F314" s="27" t="s">
        <v>746</v>
      </c>
      <c r="G314" s="27" t="s">
        <v>746</v>
      </c>
      <c r="H314" s="34">
        <v>1.2</v>
      </c>
      <c r="I314" s="28">
        <v>42237</v>
      </c>
      <c r="J314" s="29" t="s">
        <v>6</v>
      </c>
      <c r="K314" s="38"/>
      <c r="L314" s="92">
        <f t="shared" si="64"/>
        <v>18</v>
      </c>
      <c r="M314" s="93">
        <v>9</v>
      </c>
      <c r="N314" s="93">
        <v>9</v>
      </c>
      <c r="O314" s="88">
        <v>0</v>
      </c>
      <c r="P314" s="75"/>
      <c r="Q314" s="75"/>
      <c r="R314" s="75"/>
      <c r="S314" s="75"/>
      <c r="T314" s="75"/>
      <c r="U314" s="89" t="s">
        <v>8</v>
      </c>
      <c r="V314" s="89" t="s">
        <v>10</v>
      </c>
      <c r="W314" s="27"/>
      <c r="X314" s="90" t="s">
        <v>750</v>
      </c>
      <c r="Y314" s="89"/>
      <c r="Z314" s="4">
        <f t="shared" si="45"/>
        <v>0</v>
      </c>
      <c r="AA314" s="91"/>
      <c r="AB314" s="91"/>
      <c r="AC314" s="89"/>
      <c r="AD314" s="89">
        <f t="shared" si="59"/>
        <v>0</v>
      </c>
      <c r="AF314" s="89"/>
      <c r="AG314" s="89">
        <f t="shared" si="58"/>
        <v>0</v>
      </c>
      <c r="AH314" s="89"/>
      <c r="AI314" s="4">
        <f t="shared" si="44"/>
        <v>0</v>
      </c>
      <c r="AJ314" s="4"/>
      <c r="AK314" s="89"/>
      <c r="AL314" s="127">
        <f t="shared" si="60"/>
        <v>0</v>
      </c>
      <c r="AM314" s="4">
        <f t="shared" si="61"/>
        <v>0</v>
      </c>
      <c r="AN314" s="89"/>
      <c r="AO314" s="4">
        <f t="shared" si="62"/>
        <v>0</v>
      </c>
      <c r="AP314" s="4">
        <f t="shared" si="63"/>
        <v>0</v>
      </c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</row>
    <row r="315" spans="1:65" s="35" customFormat="1">
      <c r="A315" s="23" t="s">
        <v>1389</v>
      </c>
      <c r="B315" s="24" t="s">
        <v>1390</v>
      </c>
      <c r="C315" s="25" t="s">
        <v>777</v>
      </c>
      <c r="D315" s="34" t="s">
        <v>778</v>
      </c>
      <c r="E315" s="34"/>
      <c r="F315" s="27" t="s">
        <v>746</v>
      </c>
      <c r="G315" s="27" t="s">
        <v>746</v>
      </c>
      <c r="H315" s="34">
        <v>1.1000000000000001</v>
      </c>
      <c r="I315" s="28">
        <v>42674</v>
      </c>
      <c r="J315" s="29" t="s">
        <v>6</v>
      </c>
      <c r="K315" s="38"/>
      <c r="L315" s="92">
        <f t="shared" si="64"/>
        <v>107</v>
      </c>
      <c r="M315" s="93">
        <v>103</v>
      </c>
      <c r="N315" s="93">
        <v>4</v>
      </c>
      <c r="O315" s="88">
        <v>0</v>
      </c>
      <c r="P315" s="75"/>
      <c r="Q315" s="75"/>
      <c r="R315" s="75"/>
      <c r="S315" s="75"/>
      <c r="T315" s="75"/>
      <c r="U315" s="89" t="s">
        <v>8</v>
      </c>
      <c r="V315" s="89" t="s">
        <v>10</v>
      </c>
      <c r="W315" s="27"/>
      <c r="X315" s="90" t="s">
        <v>750</v>
      </c>
      <c r="Y315" s="89"/>
      <c r="Z315" s="4">
        <f t="shared" si="45"/>
        <v>0</v>
      </c>
      <c r="AA315" s="91"/>
      <c r="AB315" s="91"/>
      <c r="AC315" s="89"/>
      <c r="AD315" s="89">
        <f t="shared" si="59"/>
        <v>0</v>
      </c>
      <c r="AF315" s="89"/>
      <c r="AG315" s="89">
        <f t="shared" si="58"/>
        <v>0</v>
      </c>
      <c r="AH315" s="89"/>
      <c r="AI315" s="4">
        <f t="shared" si="44"/>
        <v>0</v>
      </c>
      <c r="AJ315" s="4"/>
      <c r="AK315" s="89"/>
      <c r="AL315" s="127">
        <f t="shared" si="60"/>
        <v>0</v>
      </c>
      <c r="AM315" s="4">
        <f t="shared" si="61"/>
        <v>0</v>
      </c>
      <c r="AN315" s="89"/>
      <c r="AO315" s="4">
        <f t="shared" si="62"/>
        <v>0</v>
      </c>
      <c r="AP315" s="4">
        <f t="shared" si="63"/>
        <v>0</v>
      </c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</row>
    <row r="316" spans="1:65" s="35" customFormat="1">
      <c r="A316" s="23" t="s">
        <v>1389</v>
      </c>
      <c r="B316" s="24" t="s">
        <v>1390</v>
      </c>
      <c r="C316" s="25" t="s">
        <v>779</v>
      </c>
      <c r="D316" s="34" t="s">
        <v>780</v>
      </c>
      <c r="E316" s="34"/>
      <c r="F316" s="27" t="s">
        <v>746</v>
      </c>
      <c r="G316" s="27" t="s">
        <v>746</v>
      </c>
      <c r="H316" s="34" t="s">
        <v>765</v>
      </c>
      <c r="I316" s="28">
        <v>42727</v>
      </c>
      <c r="J316" s="29" t="s">
        <v>6</v>
      </c>
      <c r="K316" s="38"/>
      <c r="L316" s="92">
        <f t="shared" si="64"/>
        <v>36</v>
      </c>
      <c r="M316" s="93">
        <v>11</v>
      </c>
      <c r="N316" s="93">
        <v>25</v>
      </c>
      <c r="O316" s="88">
        <v>0</v>
      </c>
      <c r="P316" s="75"/>
      <c r="Q316" s="75"/>
      <c r="R316" s="75"/>
      <c r="S316" s="75"/>
      <c r="T316" s="75"/>
      <c r="U316" s="89" t="s">
        <v>8</v>
      </c>
      <c r="V316" s="89" t="s">
        <v>10</v>
      </c>
      <c r="W316" s="27"/>
      <c r="X316" s="90" t="s">
        <v>750</v>
      </c>
      <c r="Y316" s="89"/>
      <c r="Z316" s="4">
        <f t="shared" si="45"/>
        <v>0</v>
      </c>
      <c r="AA316" s="91"/>
      <c r="AB316" s="91"/>
      <c r="AC316" s="89"/>
      <c r="AD316" s="89">
        <f t="shared" si="59"/>
        <v>0</v>
      </c>
      <c r="AF316" s="89"/>
      <c r="AG316" s="89">
        <f t="shared" si="58"/>
        <v>0</v>
      </c>
      <c r="AH316" s="89"/>
      <c r="AI316" s="4">
        <f t="shared" si="44"/>
        <v>0</v>
      </c>
      <c r="AJ316" s="4"/>
      <c r="AK316" s="89"/>
      <c r="AL316" s="127">
        <f t="shared" si="60"/>
        <v>0</v>
      </c>
      <c r="AM316" s="4">
        <f t="shared" si="61"/>
        <v>0</v>
      </c>
      <c r="AN316" s="89"/>
      <c r="AO316" s="4">
        <f t="shared" si="62"/>
        <v>0</v>
      </c>
      <c r="AP316" s="4">
        <f t="shared" si="63"/>
        <v>0</v>
      </c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</row>
    <row r="317" spans="1:65" s="35" customFormat="1">
      <c r="A317" s="23" t="s">
        <v>1389</v>
      </c>
      <c r="B317" s="24" t="s">
        <v>1390</v>
      </c>
      <c r="C317" s="25" t="s">
        <v>781</v>
      </c>
      <c r="D317" s="34" t="s">
        <v>782</v>
      </c>
      <c r="E317" s="34"/>
      <c r="F317" s="27" t="s">
        <v>746</v>
      </c>
      <c r="G317" s="27" t="s">
        <v>746</v>
      </c>
      <c r="H317" s="34">
        <v>1.1000000000000001</v>
      </c>
      <c r="I317" s="28">
        <v>42461</v>
      </c>
      <c r="J317" s="29" t="s">
        <v>6</v>
      </c>
      <c r="K317" s="38"/>
      <c r="L317" s="92">
        <f t="shared" si="64"/>
        <v>35</v>
      </c>
      <c r="M317" s="93">
        <v>35</v>
      </c>
      <c r="N317" s="93">
        <v>0</v>
      </c>
      <c r="O317" s="88">
        <v>0</v>
      </c>
      <c r="P317" s="75"/>
      <c r="Q317" s="75"/>
      <c r="R317" s="75"/>
      <c r="S317" s="75"/>
      <c r="T317" s="75"/>
      <c r="U317" s="89" t="s">
        <v>8</v>
      </c>
      <c r="V317" s="89" t="s">
        <v>10</v>
      </c>
      <c r="W317" s="27"/>
      <c r="X317" s="90" t="s">
        <v>750</v>
      </c>
      <c r="Y317" s="89"/>
      <c r="Z317" s="4">
        <f t="shared" si="45"/>
        <v>0</v>
      </c>
      <c r="AA317" s="91"/>
      <c r="AB317" s="91"/>
      <c r="AC317" s="89"/>
      <c r="AD317" s="89">
        <f t="shared" si="59"/>
        <v>0</v>
      </c>
      <c r="AF317" s="89"/>
      <c r="AG317" s="89">
        <f t="shared" si="58"/>
        <v>0</v>
      </c>
      <c r="AH317" s="89"/>
      <c r="AI317" s="4">
        <f t="shared" si="44"/>
        <v>0</v>
      </c>
      <c r="AJ317" s="4"/>
      <c r="AK317" s="89"/>
      <c r="AL317" s="127">
        <f t="shared" si="60"/>
        <v>0</v>
      </c>
      <c r="AM317" s="4">
        <f t="shared" si="61"/>
        <v>0</v>
      </c>
      <c r="AN317" s="89"/>
      <c r="AO317" s="4">
        <f t="shared" si="62"/>
        <v>0</v>
      </c>
      <c r="AP317" s="4">
        <f t="shared" si="63"/>
        <v>0</v>
      </c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</row>
    <row r="318" spans="1:65" s="35" customFormat="1">
      <c r="A318" s="23" t="s">
        <v>1389</v>
      </c>
      <c r="B318" s="24" t="s">
        <v>1390</v>
      </c>
      <c r="C318" s="25" t="s">
        <v>783</v>
      </c>
      <c r="D318" s="34" t="s">
        <v>784</v>
      </c>
      <c r="E318" s="34"/>
      <c r="F318" s="27" t="s">
        <v>746</v>
      </c>
      <c r="G318" s="27" t="s">
        <v>746</v>
      </c>
      <c r="H318" s="34" t="s">
        <v>785</v>
      </c>
      <c r="I318" s="28">
        <v>43070</v>
      </c>
      <c r="J318" s="29" t="s">
        <v>6</v>
      </c>
      <c r="K318" s="38"/>
      <c r="L318" s="92">
        <f t="shared" si="64"/>
        <v>195</v>
      </c>
      <c r="M318" s="93">
        <v>149</v>
      </c>
      <c r="N318" s="93">
        <v>46</v>
      </c>
      <c r="O318" s="88">
        <v>0</v>
      </c>
      <c r="P318" s="75"/>
      <c r="Q318" s="75"/>
      <c r="R318" s="75"/>
      <c r="S318" s="75"/>
      <c r="T318" s="75"/>
      <c r="U318" s="89" t="s">
        <v>8</v>
      </c>
      <c r="V318" s="89" t="s">
        <v>10</v>
      </c>
      <c r="W318" s="27"/>
      <c r="X318" s="90" t="s">
        <v>750</v>
      </c>
      <c r="Y318" s="89"/>
      <c r="Z318" s="4">
        <f t="shared" si="45"/>
        <v>0</v>
      </c>
      <c r="AA318" s="91"/>
      <c r="AB318" s="91"/>
      <c r="AC318" s="89"/>
      <c r="AD318" s="89">
        <f t="shared" si="59"/>
        <v>0</v>
      </c>
      <c r="AF318" s="89"/>
      <c r="AG318" s="89">
        <f t="shared" si="58"/>
        <v>0</v>
      </c>
      <c r="AH318" s="89"/>
      <c r="AI318" s="4">
        <f t="shared" si="44"/>
        <v>0</v>
      </c>
      <c r="AJ318" s="4"/>
      <c r="AK318" s="89"/>
      <c r="AL318" s="127">
        <f t="shared" si="60"/>
        <v>0</v>
      </c>
      <c r="AM318" s="4">
        <f t="shared" si="61"/>
        <v>0</v>
      </c>
      <c r="AN318" s="89"/>
      <c r="AO318" s="4">
        <f t="shared" si="62"/>
        <v>0</v>
      </c>
      <c r="AP318" s="4">
        <f t="shared" si="63"/>
        <v>0</v>
      </c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</row>
    <row r="319" spans="1:65" s="35" customFormat="1">
      <c r="A319" s="23" t="s">
        <v>1389</v>
      </c>
      <c r="B319" s="24" t="s">
        <v>1390</v>
      </c>
      <c r="C319" s="25" t="s">
        <v>786</v>
      </c>
      <c r="D319" s="34" t="s">
        <v>787</v>
      </c>
      <c r="E319" s="34"/>
      <c r="F319" s="27" t="s">
        <v>746</v>
      </c>
      <c r="G319" s="27" t="s">
        <v>746</v>
      </c>
      <c r="H319" s="28">
        <v>2.6</v>
      </c>
      <c r="I319" s="28">
        <v>43572</v>
      </c>
      <c r="J319" s="29" t="s">
        <v>629</v>
      </c>
      <c r="K319" s="38"/>
      <c r="L319" s="92">
        <f t="shared" si="64"/>
        <v>175</v>
      </c>
      <c r="M319" s="93">
        <v>25</v>
      </c>
      <c r="N319" s="93">
        <v>150</v>
      </c>
      <c r="O319" s="88">
        <v>0</v>
      </c>
      <c r="P319" s="75"/>
      <c r="Q319" s="75"/>
      <c r="R319" s="75"/>
      <c r="S319" s="75"/>
      <c r="T319" s="75"/>
      <c r="U319" s="89" t="s">
        <v>8</v>
      </c>
      <c r="V319" s="89" t="s">
        <v>10</v>
      </c>
      <c r="W319" s="27"/>
      <c r="X319" s="90" t="s">
        <v>750</v>
      </c>
      <c r="Y319" s="89"/>
      <c r="Z319" s="4">
        <f t="shared" si="45"/>
        <v>0</v>
      </c>
      <c r="AA319" s="91"/>
      <c r="AB319" s="91"/>
      <c r="AC319" s="89"/>
      <c r="AD319" s="89">
        <f t="shared" si="59"/>
        <v>0</v>
      </c>
      <c r="AF319" s="89"/>
      <c r="AG319" s="89">
        <f t="shared" si="58"/>
        <v>0</v>
      </c>
      <c r="AH319" s="89"/>
      <c r="AI319" s="4">
        <f t="shared" si="44"/>
        <v>0</v>
      </c>
      <c r="AJ319" s="4"/>
      <c r="AK319" s="89"/>
      <c r="AL319" s="127">
        <f t="shared" si="60"/>
        <v>0</v>
      </c>
      <c r="AM319" s="4">
        <f t="shared" si="61"/>
        <v>0</v>
      </c>
      <c r="AN319" s="89"/>
      <c r="AO319" s="4">
        <f t="shared" si="62"/>
        <v>0</v>
      </c>
      <c r="AP319" s="4">
        <f t="shared" si="63"/>
        <v>0</v>
      </c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</row>
    <row r="320" spans="1:65" s="35" customFormat="1">
      <c r="A320" s="23" t="s">
        <v>1389</v>
      </c>
      <c r="B320" s="24" t="s">
        <v>1390</v>
      </c>
      <c r="C320" s="25" t="s">
        <v>788</v>
      </c>
      <c r="D320" s="34" t="s">
        <v>789</v>
      </c>
      <c r="E320" s="34"/>
      <c r="F320" s="27" t="s">
        <v>746</v>
      </c>
      <c r="G320" s="27" t="s">
        <v>746</v>
      </c>
      <c r="H320" s="29">
        <v>1</v>
      </c>
      <c r="I320" s="28">
        <v>43217</v>
      </c>
      <c r="J320" s="29" t="s">
        <v>629</v>
      </c>
      <c r="K320" s="38"/>
      <c r="L320" s="92">
        <f t="shared" si="64"/>
        <v>50</v>
      </c>
      <c r="M320" s="93">
        <v>20</v>
      </c>
      <c r="N320" s="93">
        <v>30</v>
      </c>
      <c r="O320" s="88">
        <v>0</v>
      </c>
      <c r="P320" s="75"/>
      <c r="Q320" s="75"/>
      <c r="R320" s="75"/>
      <c r="S320" s="75"/>
      <c r="T320" s="75"/>
      <c r="U320" s="89" t="s">
        <v>8</v>
      </c>
      <c r="V320" s="89" t="s">
        <v>10</v>
      </c>
      <c r="W320" s="27"/>
      <c r="X320" s="90" t="s">
        <v>750</v>
      </c>
      <c r="Y320" s="89"/>
      <c r="Z320" s="4">
        <f t="shared" si="45"/>
        <v>0</v>
      </c>
      <c r="AA320" s="91"/>
      <c r="AB320" s="91"/>
      <c r="AC320" s="89"/>
      <c r="AD320" s="89">
        <f t="shared" si="59"/>
        <v>0</v>
      </c>
      <c r="AF320" s="89"/>
      <c r="AG320" s="89">
        <f t="shared" si="58"/>
        <v>0</v>
      </c>
      <c r="AH320" s="89"/>
      <c r="AI320" s="4">
        <f t="shared" si="44"/>
        <v>0</v>
      </c>
      <c r="AJ320" s="4"/>
      <c r="AK320" s="89"/>
      <c r="AL320" s="127">
        <f t="shared" si="60"/>
        <v>0</v>
      </c>
      <c r="AM320" s="4">
        <f t="shared" si="61"/>
        <v>0</v>
      </c>
      <c r="AN320" s="89"/>
      <c r="AO320" s="4">
        <f t="shared" si="62"/>
        <v>0</v>
      </c>
      <c r="AP320" s="4">
        <f t="shared" si="63"/>
        <v>0</v>
      </c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</row>
    <row r="321" spans="1:65" s="35" customFormat="1">
      <c r="A321" s="23" t="s">
        <v>1389</v>
      </c>
      <c r="B321" s="24" t="s">
        <v>1390</v>
      </c>
      <c r="C321" s="25" t="s">
        <v>790</v>
      </c>
      <c r="D321" s="34" t="s">
        <v>791</v>
      </c>
      <c r="E321" s="34"/>
      <c r="F321" s="27" t="s">
        <v>746</v>
      </c>
      <c r="G321" s="27" t="s">
        <v>746</v>
      </c>
      <c r="H321" s="29" t="s">
        <v>792</v>
      </c>
      <c r="I321" s="28">
        <v>43070</v>
      </c>
      <c r="J321" s="29" t="s">
        <v>6</v>
      </c>
      <c r="K321" s="38"/>
      <c r="L321" s="92">
        <f t="shared" si="64"/>
        <v>31</v>
      </c>
      <c r="M321" s="93">
        <v>30</v>
      </c>
      <c r="N321" s="93">
        <v>1</v>
      </c>
      <c r="O321" s="88">
        <v>0</v>
      </c>
      <c r="P321" s="75"/>
      <c r="Q321" s="75"/>
      <c r="R321" s="75"/>
      <c r="S321" s="75"/>
      <c r="T321" s="75"/>
      <c r="U321" s="89" t="s">
        <v>8</v>
      </c>
      <c r="V321" s="89" t="s">
        <v>8</v>
      </c>
      <c r="W321" s="27"/>
      <c r="X321" s="90" t="s">
        <v>750</v>
      </c>
      <c r="Y321" s="89"/>
      <c r="Z321" s="4">
        <f t="shared" si="45"/>
        <v>0</v>
      </c>
      <c r="AA321" s="91"/>
      <c r="AB321" s="91"/>
      <c r="AC321" s="89"/>
      <c r="AD321" s="89">
        <f t="shared" si="59"/>
        <v>0</v>
      </c>
      <c r="AF321" s="89"/>
      <c r="AG321" s="89">
        <f t="shared" si="58"/>
        <v>0</v>
      </c>
      <c r="AH321" s="89"/>
      <c r="AI321" s="4">
        <f t="shared" si="44"/>
        <v>0</v>
      </c>
      <c r="AJ321" s="4"/>
      <c r="AK321" s="89"/>
      <c r="AL321" s="127">
        <f t="shared" si="60"/>
        <v>0</v>
      </c>
      <c r="AM321" s="4">
        <f t="shared" si="61"/>
        <v>0</v>
      </c>
      <c r="AN321" s="89"/>
      <c r="AO321" s="4">
        <f t="shared" si="62"/>
        <v>0</v>
      </c>
      <c r="AP321" s="4">
        <f t="shared" si="63"/>
        <v>0</v>
      </c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</row>
    <row r="322" spans="1:65" s="35" customFormat="1">
      <c r="A322" s="23" t="s">
        <v>1389</v>
      </c>
      <c r="B322" s="24" t="s">
        <v>1390</v>
      </c>
      <c r="C322" s="25" t="s">
        <v>793</v>
      </c>
      <c r="D322" s="34" t="s">
        <v>794</v>
      </c>
      <c r="E322" s="34"/>
      <c r="F322" s="27" t="s">
        <v>746</v>
      </c>
      <c r="G322" s="27" t="s">
        <v>746</v>
      </c>
      <c r="H322" s="29" t="s">
        <v>795</v>
      </c>
      <c r="I322" s="28">
        <v>43070</v>
      </c>
      <c r="J322" s="29" t="s">
        <v>6</v>
      </c>
      <c r="K322" s="38"/>
      <c r="L322" s="92">
        <f t="shared" si="64"/>
        <v>138</v>
      </c>
      <c r="M322" s="93">
        <v>128</v>
      </c>
      <c r="N322" s="93">
        <v>10</v>
      </c>
      <c r="O322" s="88">
        <v>0</v>
      </c>
      <c r="P322" s="75"/>
      <c r="Q322" s="75"/>
      <c r="R322" s="75"/>
      <c r="S322" s="75"/>
      <c r="T322" s="75"/>
      <c r="U322" s="89" t="s">
        <v>8</v>
      </c>
      <c r="V322" s="89" t="s">
        <v>10</v>
      </c>
      <c r="W322" s="27"/>
      <c r="X322" s="90" t="s">
        <v>750</v>
      </c>
      <c r="Y322" s="89"/>
      <c r="Z322" s="4">
        <f t="shared" si="45"/>
        <v>0</v>
      </c>
      <c r="AA322" s="91"/>
      <c r="AB322" s="91"/>
      <c r="AC322" s="89"/>
      <c r="AD322" s="89">
        <f t="shared" si="59"/>
        <v>0</v>
      </c>
      <c r="AF322" s="89"/>
      <c r="AG322" s="89">
        <f t="shared" si="58"/>
        <v>0</v>
      </c>
      <c r="AH322" s="89"/>
      <c r="AI322" s="4">
        <f t="shared" ref="AI322:AI385" si="65">(M322-AG322)*COUNTIF(AQ322:AZ322,"L")</f>
        <v>0</v>
      </c>
      <c r="AJ322" s="4"/>
      <c r="AK322" s="89"/>
      <c r="AL322" s="127">
        <f t="shared" si="60"/>
        <v>0</v>
      </c>
      <c r="AM322" s="4">
        <f t="shared" si="61"/>
        <v>0</v>
      </c>
      <c r="AN322" s="89"/>
      <c r="AO322" s="4">
        <f t="shared" si="62"/>
        <v>0</v>
      </c>
      <c r="AP322" s="4">
        <f t="shared" si="63"/>
        <v>0</v>
      </c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</row>
    <row r="323" spans="1:65" s="35" customFormat="1">
      <c r="A323" s="23" t="s">
        <v>1389</v>
      </c>
      <c r="B323" s="24" t="s">
        <v>1390</v>
      </c>
      <c r="C323" s="25" t="s">
        <v>796</v>
      </c>
      <c r="D323" s="34" t="s">
        <v>797</v>
      </c>
      <c r="E323" s="34"/>
      <c r="F323" s="27" t="s">
        <v>746</v>
      </c>
      <c r="G323" s="27" t="s">
        <v>746</v>
      </c>
      <c r="H323" s="29" t="s">
        <v>798</v>
      </c>
      <c r="I323" s="28">
        <v>43070</v>
      </c>
      <c r="J323" s="29" t="s">
        <v>6</v>
      </c>
      <c r="K323" s="38"/>
      <c r="L323" s="92">
        <f t="shared" si="64"/>
        <v>184</v>
      </c>
      <c r="M323" s="93">
        <v>124</v>
      </c>
      <c r="N323" s="93">
        <v>60</v>
      </c>
      <c r="O323" s="88">
        <v>0</v>
      </c>
      <c r="P323" s="75"/>
      <c r="Q323" s="75"/>
      <c r="R323" s="75"/>
      <c r="S323" s="75"/>
      <c r="T323" s="75"/>
      <c r="U323" s="89" t="s">
        <v>8</v>
      </c>
      <c r="V323" s="89" t="s">
        <v>10</v>
      </c>
      <c r="W323" s="27"/>
      <c r="X323" s="90" t="s">
        <v>750</v>
      </c>
      <c r="Y323" s="89"/>
      <c r="Z323" s="4">
        <f t="shared" si="45"/>
        <v>0</v>
      </c>
      <c r="AA323" s="91"/>
      <c r="AB323" s="91"/>
      <c r="AC323" s="89"/>
      <c r="AD323" s="89">
        <f t="shared" si="59"/>
        <v>0</v>
      </c>
      <c r="AF323" s="89"/>
      <c r="AG323" s="89">
        <f t="shared" si="58"/>
        <v>0</v>
      </c>
      <c r="AH323" s="89"/>
      <c r="AI323" s="4">
        <f t="shared" si="65"/>
        <v>0</v>
      </c>
      <c r="AJ323" s="4"/>
      <c r="AK323" s="89"/>
      <c r="AL323" s="127">
        <f t="shared" si="60"/>
        <v>0</v>
      </c>
      <c r="AM323" s="4">
        <f t="shared" si="61"/>
        <v>0</v>
      </c>
      <c r="AN323" s="89"/>
      <c r="AO323" s="4">
        <f t="shared" si="62"/>
        <v>0</v>
      </c>
      <c r="AP323" s="4">
        <f t="shared" si="63"/>
        <v>0</v>
      </c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</row>
    <row r="324" spans="1:65" s="35" customFormat="1">
      <c r="A324" s="23" t="s">
        <v>1389</v>
      </c>
      <c r="B324" s="24" t="s">
        <v>1390</v>
      </c>
      <c r="C324" s="25" t="s">
        <v>799</v>
      </c>
      <c r="D324" s="34" t="s">
        <v>800</v>
      </c>
      <c r="E324" s="34"/>
      <c r="F324" s="27" t="s">
        <v>746</v>
      </c>
      <c r="G324" s="27" t="s">
        <v>746</v>
      </c>
      <c r="H324" s="29">
        <v>1</v>
      </c>
      <c r="I324" s="28">
        <v>42180</v>
      </c>
      <c r="J324" s="29" t="s">
        <v>6</v>
      </c>
      <c r="K324" s="38"/>
      <c r="L324" s="92">
        <f t="shared" si="64"/>
        <v>5</v>
      </c>
      <c r="M324" s="93">
        <v>5</v>
      </c>
      <c r="N324" s="93">
        <v>0</v>
      </c>
      <c r="O324" s="88">
        <v>0</v>
      </c>
      <c r="P324" s="75"/>
      <c r="Q324" s="75"/>
      <c r="R324" s="75"/>
      <c r="S324" s="75"/>
      <c r="T324" s="75"/>
      <c r="U324" s="40"/>
      <c r="V324" s="40"/>
      <c r="W324" s="27"/>
      <c r="X324" s="90"/>
      <c r="Y324" s="89"/>
      <c r="Z324" s="4">
        <f t="shared" si="45"/>
        <v>0</v>
      </c>
      <c r="AA324" s="91"/>
      <c r="AB324" s="91"/>
      <c r="AC324" s="89"/>
      <c r="AD324" s="89">
        <f t="shared" si="59"/>
        <v>0</v>
      </c>
      <c r="AF324" s="89"/>
      <c r="AG324" s="89">
        <f t="shared" si="58"/>
        <v>0</v>
      </c>
      <c r="AH324" s="89"/>
      <c r="AI324" s="4">
        <f t="shared" si="65"/>
        <v>0</v>
      </c>
      <c r="AJ324" s="4"/>
      <c r="AK324" s="89"/>
      <c r="AL324" s="127">
        <f t="shared" si="60"/>
        <v>0</v>
      </c>
      <c r="AM324" s="4">
        <f t="shared" si="61"/>
        <v>0</v>
      </c>
      <c r="AN324" s="89"/>
      <c r="AO324" s="4">
        <f t="shared" si="62"/>
        <v>0</v>
      </c>
      <c r="AP324" s="4">
        <f t="shared" si="63"/>
        <v>0</v>
      </c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</row>
    <row r="325" spans="1:65" s="35" customFormat="1">
      <c r="A325" s="23" t="s">
        <v>1389</v>
      </c>
      <c r="B325" s="24" t="s">
        <v>1390</v>
      </c>
      <c r="C325" s="25" t="s">
        <v>801</v>
      </c>
      <c r="D325" s="34" t="s">
        <v>802</v>
      </c>
      <c r="E325" s="34"/>
      <c r="F325" s="27" t="s">
        <v>746</v>
      </c>
      <c r="G325" s="27" t="s">
        <v>746</v>
      </c>
      <c r="H325" s="29">
        <v>1.1000000000000001</v>
      </c>
      <c r="I325" s="28">
        <v>43070</v>
      </c>
      <c r="J325" s="29" t="s">
        <v>629</v>
      </c>
      <c r="K325" s="38"/>
      <c r="L325" s="92">
        <f t="shared" si="64"/>
        <v>2</v>
      </c>
      <c r="M325" s="93">
        <v>2</v>
      </c>
      <c r="N325" s="93">
        <v>0</v>
      </c>
      <c r="O325" s="88">
        <v>0</v>
      </c>
      <c r="P325" s="75"/>
      <c r="Q325" s="75"/>
      <c r="R325" s="75"/>
      <c r="S325" s="75"/>
      <c r="T325" s="75"/>
      <c r="U325" s="40"/>
      <c r="V325" s="40"/>
      <c r="W325" s="27"/>
      <c r="X325" s="90"/>
      <c r="Y325" s="89"/>
      <c r="Z325" s="4">
        <f t="shared" si="45"/>
        <v>0</v>
      </c>
      <c r="AA325" s="91"/>
      <c r="AB325" s="91"/>
      <c r="AC325" s="89"/>
      <c r="AD325" s="89">
        <f t="shared" si="59"/>
        <v>0</v>
      </c>
      <c r="AF325" s="89"/>
      <c r="AG325" s="89">
        <f t="shared" si="58"/>
        <v>0</v>
      </c>
      <c r="AH325" s="89"/>
      <c r="AI325" s="4">
        <f t="shared" si="65"/>
        <v>0</v>
      </c>
      <c r="AJ325" s="4"/>
      <c r="AK325" s="89"/>
      <c r="AL325" s="127">
        <f t="shared" si="60"/>
        <v>0</v>
      </c>
      <c r="AM325" s="4">
        <f t="shared" si="61"/>
        <v>0</v>
      </c>
      <c r="AN325" s="89"/>
      <c r="AO325" s="4">
        <f t="shared" si="62"/>
        <v>0</v>
      </c>
      <c r="AP325" s="4">
        <f t="shared" si="63"/>
        <v>0</v>
      </c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</row>
    <row r="326" spans="1:65" s="35" customFormat="1">
      <c r="A326" s="23" t="s">
        <v>1389</v>
      </c>
      <c r="B326" s="24" t="s">
        <v>1390</v>
      </c>
      <c r="C326" s="25" t="s">
        <v>803</v>
      </c>
      <c r="D326" s="34" t="s">
        <v>804</v>
      </c>
      <c r="E326" s="34"/>
      <c r="F326" s="27" t="s">
        <v>746</v>
      </c>
      <c r="G326" s="27" t="s">
        <v>746</v>
      </c>
      <c r="H326" s="29" t="s">
        <v>805</v>
      </c>
      <c r="I326" s="28">
        <v>42727</v>
      </c>
      <c r="J326" s="29" t="s">
        <v>6</v>
      </c>
      <c r="K326" s="38"/>
      <c r="L326" s="92">
        <f t="shared" si="64"/>
        <v>160</v>
      </c>
      <c r="M326" s="93">
        <v>160</v>
      </c>
      <c r="N326" s="93">
        <v>0</v>
      </c>
      <c r="O326" s="88">
        <v>0</v>
      </c>
      <c r="P326" s="75"/>
      <c r="Q326" s="75"/>
      <c r="R326" s="75"/>
      <c r="S326" s="75"/>
      <c r="T326" s="75"/>
      <c r="U326" s="89" t="s">
        <v>8</v>
      </c>
      <c r="V326" s="89" t="s">
        <v>10</v>
      </c>
      <c r="W326" s="27"/>
      <c r="X326" s="90" t="s">
        <v>750</v>
      </c>
      <c r="Y326" s="89"/>
      <c r="Z326" s="4">
        <f t="shared" si="45"/>
        <v>0</v>
      </c>
      <c r="AA326" s="91"/>
      <c r="AB326" s="91"/>
      <c r="AC326" s="89"/>
      <c r="AD326" s="89">
        <f t="shared" si="59"/>
        <v>0</v>
      </c>
      <c r="AF326" s="89"/>
      <c r="AG326" s="89">
        <f t="shared" si="58"/>
        <v>0</v>
      </c>
      <c r="AH326" s="89"/>
      <c r="AI326" s="4">
        <f t="shared" si="65"/>
        <v>0</v>
      </c>
      <c r="AJ326" s="4"/>
      <c r="AK326" s="89"/>
      <c r="AL326" s="127">
        <f t="shared" si="60"/>
        <v>0</v>
      </c>
      <c r="AM326" s="4">
        <f t="shared" si="61"/>
        <v>0</v>
      </c>
      <c r="AN326" s="89"/>
      <c r="AO326" s="4">
        <f t="shared" si="62"/>
        <v>0</v>
      </c>
      <c r="AP326" s="4">
        <f t="shared" si="63"/>
        <v>0</v>
      </c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</row>
    <row r="327" spans="1:65" s="35" customFormat="1">
      <c r="A327" s="23" t="s">
        <v>1389</v>
      </c>
      <c r="B327" s="24" t="s">
        <v>1390</v>
      </c>
      <c r="C327" s="25" t="s">
        <v>806</v>
      </c>
      <c r="D327" s="34" t="s">
        <v>807</v>
      </c>
      <c r="E327" s="34"/>
      <c r="F327" s="27" t="s">
        <v>746</v>
      </c>
      <c r="G327" s="27" t="s">
        <v>746</v>
      </c>
      <c r="H327" s="29">
        <v>2.1</v>
      </c>
      <c r="I327" s="28">
        <v>43070</v>
      </c>
      <c r="J327" s="29" t="s">
        <v>6</v>
      </c>
      <c r="K327" s="38"/>
      <c r="L327" s="92">
        <f t="shared" si="64"/>
        <v>141</v>
      </c>
      <c r="M327" s="93">
        <v>61</v>
      </c>
      <c r="N327" s="93">
        <v>80</v>
      </c>
      <c r="O327" s="88">
        <v>0</v>
      </c>
      <c r="P327" s="75"/>
      <c r="Q327" s="75"/>
      <c r="R327" s="75"/>
      <c r="S327" s="75"/>
      <c r="T327" s="75"/>
      <c r="U327" s="89" t="s">
        <v>8</v>
      </c>
      <c r="V327" s="89" t="s">
        <v>10</v>
      </c>
      <c r="W327" s="27"/>
      <c r="X327" s="90" t="s">
        <v>750</v>
      </c>
      <c r="Y327" s="89"/>
      <c r="Z327" s="4">
        <f t="shared" si="45"/>
        <v>0</v>
      </c>
      <c r="AA327" s="91"/>
      <c r="AB327" s="91"/>
      <c r="AC327" s="89"/>
      <c r="AD327" s="89">
        <f t="shared" si="59"/>
        <v>0</v>
      </c>
      <c r="AF327" s="89"/>
      <c r="AG327" s="89">
        <f t="shared" si="58"/>
        <v>0</v>
      </c>
      <c r="AH327" s="89"/>
      <c r="AI327" s="4">
        <f t="shared" si="65"/>
        <v>0</v>
      </c>
      <c r="AJ327" s="4"/>
      <c r="AK327" s="89"/>
      <c r="AL327" s="127">
        <f t="shared" si="60"/>
        <v>0</v>
      </c>
      <c r="AM327" s="4">
        <f t="shared" si="61"/>
        <v>0</v>
      </c>
      <c r="AN327" s="89"/>
      <c r="AO327" s="4">
        <f t="shared" si="62"/>
        <v>0</v>
      </c>
      <c r="AP327" s="4">
        <f t="shared" si="63"/>
        <v>0</v>
      </c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</row>
    <row r="328" spans="1:65" s="35" customFormat="1">
      <c r="A328" s="23" t="s">
        <v>1389</v>
      </c>
      <c r="B328" s="24" t="s">
        <v>1390</v>
      </c>
      <c r="C328" s="25" t="s">
        <v>808</v>
      </c>
      <c r="D328" s="34" t="s">
        <v>809</v>
      </c>
      <c r="E328" s="34"/>
      <c r="F328" s="27" t="s">
        <v>746</v>
      </c>
      <c r="G328" s="27" t="s">
        <v>746</v>
      </c>
      <c r="H328" s="28" t="s">
        <v>810</v>
      </c>
      <c r="I328" s="28">
        <v>43321</v>
      </c>
      <c r="J328" s="29" t="s">
        <v>6</v>
      </c>
      <c r="K328" s="38"/>
      <c r="L328" s="92">
        <f t="shared" si="64"/>
        <v>500</v>
      </c>
      <c r="M328" s="93">
        <v>20</v>
      </c>
      <c r="N328" s="93">
        <v>480</v>
      </c>
      <c r="O328" s="88">
        <v>0</v>
      </c>
      <c r="P328" s="75"/>
      <c r="Q328" s="75"/>
      <c r="R328" s="75"/>
      <c r="S328" s="75"/>
      <c r="T328" s="75"/>
      <c r="U328" s="89" t="s">
        <v>8</v>
      </c>
      <c r="V328" s="89" t="s">
        <v>10</v>
      </c>
      <c r="W328" s="27"/>
      <c r="X328" s="90" t="s">
        <v>750</v>
      </c>
      <c r="Y328" s="89"/>
      <c r="Z328" s="4">
        <f t="shared" ref="Z328:Z391" si="66">SUMIF(Y328,"Y",M328)</f>
        <v>0</v>
      </c>
      <c r="AA328" s="91"/>
      <c r="AB328" s="91"/>
      <c r="AC328" s="89"/>
      <c r="AD328" s="89">
        <f t="shared" si="59"/>
        <v>0</v>
      </c>
      <c r="AF328" s="89"/>
      <c r="AG328" s="89">
        <f t="shared" si="58"/>
        <v>0</v>
      </c>
      <c r="AH328" s="89"/>
      <c r="AI328" s="4">
        <f t="shared" si="65"/>
        <v>0</v>
      </c>
      <c r="AJ328" s="4"/>
      <c r="AK328" s="89"/>
      <c r="AL328" s="127">
        <f t="shared" si="60"/>
        <v>0</v>
      </c>
      <c r="AM328" s="4">
        <f t="shared" si="61"/>
        <v>0</v>
      </c>
      <c r="AN328" s="89"/>
      <c r="AO328" s="4">
        <f t="shared" si="62"/>
        <v>0</v>
      </c>
      <c r="AP328" s="4">
        <f t="shared" si="63"/>
        <v>0</v>
      </c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</row>
    <row r="329" spans="1:65" s="35" customFormat="1">
      <c r="A329" s="23" t="s">
        <v>1389</v>
      </c>
      <c r="B329" s="24" t="s">
        <v>1390</v>
      </c>
      <c r="C329" s="25" t="s">
        <v>811</v>
      </c>
      <c r="D329" s="34" t="s">
        <v>812</v>
      </c>
      <c r="E329" s="34"/>
      <c r="F329" s="27" t="s">
        <v>746</v>
      </c>
      <c r="G329" s="27" t="s">
        <v>746</v>
      </c>
      <c r="H329" s="28">
        <v>1.1000000000000001</v>
      </c>
      <c r="I329" s="28">
        <v>43070</v>
      </c>
      <c r="J329" s="28" t="s">
        <v>629</v>
      </c>
      <c r="K329" s="79"/>
      <c r="L329" s="92">
        <f t="shared" si="64"/>
        <v>15</v>
      </c>
      <c r="M329" s="93">
        <v>15</v>
      </c>
      <c r="N329" s="93">
        <v>0</v>
      </c>
      <c r="O329" s="88">
        <v>0</v>
      </c>
      <c r="P329" s="75"/>
      <c r="Q329" s="75"/>
      <c r="R329" s="75"/>
      <c r="S329" s="75"/>
      <c r="T329" s="75"/>
      <c r="U329" s="89" t="s">
        <v>8</v>
      </c>
      <c r="V329" s="89" t="s">
        <v>10</v>
      </c>
      <c r="W329" s="27"/>
      <c r="X329" s="90" t="s">
        <v>750</v>
      </c>
      <c r="Y329" s="89"/>
      <c r="Z329" s="4">
        <f t="shared" si="66"/>
        <v>0</v>
      </c>
      <c r="AA329" s="91"/>
      <c r="AB329" s="91"/>
      <c r="AC329" s="89"/>
      <c r="AD329" s="89">
        <f t="shared" si="59"/>
        <v>0</v>
      </c>
      <c r="AF329" s="89"/>
      <c r="AG329" s="89">
        <f t="shared" si="58"/>
        <v>0</v>
      </c>
      <c r="AH329" s="89"/>
      <c r="AI329" s="4">
        <f t="shared" si="65"/>
        <v>0</v>
      </c>
      <c r="AJ329" s="4"/>
      <c r="AK329" s="89"/>
      <c r="AL329" s="127">
        <f t="shared" si="60"/>
        <v>0</v>
      </c>
      <c r="AM329" s="4">
        <f t="shared" si="61"/>
        <v>0</v>
      </c>
      <c r="AN329" s="89"/>
      <c r="AO329" s="4">
        <f t="shared" si="62"/>
        <v>0</v>
      </c>
      <c r="AP329" s="4">
        <f t="shared" si="63"/>
        <v>0</v>
      </c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</row>
    <row r="330" spans="1:65" s="35" customFormat="1">
      <c r="A330" s="23" t="s">
        <v>1389</v>
      </c>
      <c r="B330" s="24" t="s">
        <v>1390</v>
      </c>
      <c r="C330" s="25" t="s">
        <v>813</v>
      </c>
      <c r="D330" s="58" t="s">
        <v>814</v>
      </c>
      <c r="E330" s="58"/>
      <c r="F330" s="27" t="s">
        <v>746</v>
      </c>
      <c r="G330" s="27" t="s">
        <v>746</v>
      </c>
      <c r="H330" s="28" t="s">
        <v>815</v>
      </c>
      <c r="I330" s="28">
        <v>43070</v>
      </c>
      <c r="J330" s="29" t="s">
        <v>6</v>
      </c>
      <c r="K330" s="38"/>
      <c r="L330" s="92">
        <f t="shared" si="64"/>
        <v>185</v>
      </c>
      <c r="M330" s="93">
        <v>92</v>
      </c>
      <c r="N330" s="93">
        <v>93</v>
      </c>
      <c r="O330" s="88">
        <v>0</v>
      </c>
      <c r="P330" s="75"/>
      <c r="Q330" s="75"/>
      <c r="R330" s="75"/>
      <c r="S330" s="75"/>
      <c r="T330" s="75"/>
      <c r="U330" s="89" t="s">
        <v>8</v>
      </c>
      <c r="V330" s="89" t="s">
        <v>10</v>
      </c>
      <c r="W330" s="27"/>
      <c r="X330" s="90" t="s">
        <v>750</v>
      </c>
      <c r="Y330" s="89"/>
      <c r="Z330" s="4">
        <f t="shared" si="66"/>
        <v>0</v>
      </c>
      <c r="AA330" s="91"/>
      <c r="AB330" s="91"/>
      <c r="AC330" s="89"/>
      <c r="AD330" s="89">
        <f t="shared" si="59"/>
        <v>0</v>
      </c>
      <c r="AF330" s="89"/>
      <c r="AG330" s="89">
        <f t="shared" si="58"/>
        <v>0</v>
      </c>
      <c r="AH330" s="89"/>
      <c r="AI330" s="4">
        <f t="shared" si="65"/>
        <v>0</v>
      </c>
      <c r="AJ330" s="4"/>
      <c r="AK330" s="89"/>
      <c r="AL330" s="127">
        <f t="shared" si="60"/>
        <v>0</v>
      </c>
      <c r="AM330" s="4">
        <f t="shared" si="61"/>
        <v>0</v>
      </c>
      <c r="AN330" s="89"/>
      <c r="AO330" s="4">
        <f t="shared" si="62"/>
        <v>0</v>
      </c>
      <c r="AP330" s="4">
        <f t="shared" si="63"/>
        <v>0</v>
      </c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</row>
    <row r="331" spans="1:65" s="35" customFormat="1">
      <c r="A331" s="23" t="s">
        <v>1389</v>
      </c>
      <c r="B331" s="24" t="s">
        <v>1390</v>
      </c>
      <c r="C331" s="25" t="s">
        <v>816</v>
      </c>
      <c r="D331" s="34" t="s">
        <v>817</v>
      </c>
      <c r="E331" s="34"/>
      <c r="F331" s="27" t="s">
        <v>746</v>
      </c>
      <c r="G331" s="27" t="s">
        <v>746</v>
      </c>
      <c r="H331" s="28" t="s">
        <v>818</v>
      </c>
      <c r="I331" s="28">
        <v>43070</v>
      </c>
      <c r="J331" s="29" t="s">
        <v>6</v>
      </c>
      <c r="K331" s="38"/>
      <c r="L331" s="92">
        <f t="shared" si="64"/>
        <v>205</v>
      </c>
      <c r="M331" s="93">
        <v>138</v>
      </c>
      <c r="N331" s="93">
        <v>67</v>
      </c>
      <c r="O331" s="88">
        <v>0</v>
      </c>
      <c r="P331" s="75"/>
      <c r="Q331" s="75"/>
      <c r="R331" s="75"/>
      <c r="S331" s="75"/>
      <c r="T331" s="75"/>
      <c r="U331" s="89" t="s">
        <v>8</v>
      </c>
      <c r="V331" s="89" t="s">
        <v>10</v>
      </c>
      <c r="W331" s="27"/>
      <c r="X331" s="90" t="s">
        <v>750</v>
      </c>
      <c r="Y331" s="89"/>
      <c r="Z331" s="4">
        <f t="shared" si="66"/>
        <v>0</v>
      </c>
      <c r="AA331" s="91"/>
      <c r="AB331" s="91"/>
      <c r="AC331" s="89"/>
      <c r="AD331" s="89">
        <f t="shared" si="59"/>
        <v>0</v>
      </c>
      <c r="AF331" s="89"/>
      <c r="AG331" s="89">
        <f t="shared" si="58"/>
        <v>0</v>
      </c>
      <c r="AH331" s="89"/>
      <c r="AI331" s="4">
        <f t="shared" si="65"/>
        <v>0</v>
      </c>
      <c r="AJ331" s="4"/>
      <c r="AK331" s="89"/>
      <c r="AL331" s="127">
        <f t="shared" si="60"/>
        <v>0</v>
      </c>
      <c r="AM331" s="4">
        <f t="shared" si="61"/>
        <v>0</v>
      </c>
      <c r="AN331" s="89"/>
      <c r="AO331" s="4">
        <f t="shared" si="62"/>
        <v>0</v>
      </c>
      <c r="AP331" s="4">
        <f t="shared" si="63"/>
        <v>0</v>
      </c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</row>
    <row r="332" spans="1:65" s="35" customFormat="1">
      <c r="A332" s="23" t="s">
        <v>1389</v>
      </c>
      <c r="B332" s="24" t="s">
        <v>1390</v>
      </c>
      <c r="C332" s="25" t="s">
        <v>819</v>
      </c>
      <c r="D332" s="34" t="s">
        <v>820</v>
      </c>
      <c r="E332" s="34"/>
      <c r="F332" s="27" t="s">
        <v>746</v>
      </c>
      <c r="G332" s="27" t="s">
        <v>746</v>
      </c>
      <c r="H332" s="29" t="s">
        <v>821</v>
      </c>
      <c r="I332" s="28">
        <v>43070</v>
      </c>
      <c r="J332" s="29" t="s">
        <v>6</v>
      </c>
      <c r="K332" s="38"/>
      <c r="L332" s="92">
        <f t="shared" si="64"/>
        <v>100</v>
      </c>
      <c r="M332" s="93">
        <v>95</v>
      </c>
      <c r="N332" s="93">
        <v>5</v>
      </c>
      <c r="O332" s="88">
        <v>0</v>
      </c>
      <c r="P332" s="75"/>
      <c r="Q332" s="75"/>
      <c r="R332" s="75"/>
      <c r="S332" s="75"/>
      <c r="T332" s="75"/>
      <c r="U332" s="89" t="s">
        <v>8</v>
      </c>
      <c r="V332" s="89" t="s">
        <v>10</v>
      </c>
      <c r="W332" s="27"/>
      <c r="X332" s="90" t="s">
        <v>822</v>
      </c>
      <c r="Y332" s="89"/>
      <c r="Z332" s="4">
        <f t="shared" si="66"/>
        <v>0</v>
      </c>
      <c r="AA332" s="91"/>
      <c r="AB332" s="91"/>
      <c r="AC332" s="89"/>
      <c r="AD332" s="89">
        <f t="shared" si="59"/>
        <v>0</v>
      </c>
      <c r="AF332" s="89"/>
      <c r="AG332" s="89">
        <f t="shared" si="58"/>
        <v>0</v>
      </c>
      <c r="AH332" s="89"/>
      <c r="AI332" s="4">
        <f t="shared" si="65"/>
        <v>0</v>
      </c>
      <c r="AJ332" s="4"/>
      <c r="AK332" s="89"/>
      <c r="AL332" s="127">
        <f t="shared" si="60"/>
        <v>0</v>
      </c>
      <c r="AM332" s="4">
        <f t="shared" si="61"/>
        <v>0</v>
      </c>
      <c r="AN332" s="89"/>
      <c r="AO332" s="4">
        <f t="shared" si="62"/>
        <v>0</v>
      </c>
      <c r="AP332" s="4">
        <f t="shared" si="63"/>
        <v>0</v>
      </c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</row>
    <row r="333" spans="1:65" s="35" customFormat="1">
      <c r="A333" s="23" t="s">
        <v>1389</v>
      </c>
      <c r="B333" s="24" t="s">
        <v>1390</v>
      </c>
      <c r="C333" s="25" t="s">
        <v>823</v>
      </c>
      <c r="D333" s="34" t="s">
        <v>824</v>
      </c>
      <c r="E333" s="34"/>
      <c r="F333" s="27" t="s">
        <v>746</v>
      </c>
      <c r="G333" s="27" t="s">
        <v>746</v>
      </c>
      <c r="H333" s="29">
        <v>1</v>
      </c>
      <c r="I333" s="28">
        <v>42212</v>
      </c>
      <c r="J333" s="29" t="s">
        <v>6</v>
      </c>
      <c r="K333" s="38"/>
      <c r="L333" s="92">
        <f t="shared" si="64"/>
        <v>9</v>
      </c>
      <c r="M333" s="93">
        <v>9</v>
      </c>
      <c r="N333" s="93">
        <v>0</v>
      </c>
      <c r="O333" s="88">
        <v>0</v>
      </c>
      <c r="P333" s="75"/>
      <c r="Q333" s="75"/>
      <c r="R333" s="75"/>
      <c r="S333" s="75"/>
      <c r="T333" s="75"/>
      <c r="U333" s="89" t="s">
        <v>8</v>
      </c>
      <c r="V333" s="89" t="s">
        <v>10</v>
      </c>
      <c r="W333" s="27"/>
      <c r="X333" s="90" t="s">
        <v>750</v>
      </c>
      <c r="Y333" s="89"/>
      <c r="Z333" s="4">
        <f t="shared" si="66"/>
        <v>0</v>
      </c>
      <c r="AA333" s="91"/>
      <c r="AB333" s="91"/>
      <c r="AC333" s="89"/>
      <c r="AD333" s="89">
        <f t="shared" si="59"/>
        <v>0</v>
      </c>
      <c r="AF333" s="89"/>
      <c r="AG333" s="89">
        <f t="shared" si="58"/>
        <v>0</v>
      </c>
      <c r="AH333" s="89"/>
      <c r="AI333" s="4">
        <f t="shared" si="65"/>
        <v>0</v>
      </c>
      <c r="AJ333" s="4"/>
      <c r="AK333" s="89"/>
      <c r="AL333" s="127">
        <f t="shared" si="60"/>
        <v>0</v>
      </c>
      <c r="AM333" s="4">
        <f t="shared" si="61"/>
        <v>0</v>
      </c>
      <c r="AN333" s="89"/>
      <c r="AO333" s="4">
        <f t="shared" si="62"/>
        <v>0</v>
      </c>
      <c r="AP333" s="4">
        <f t="shared" si="63"/>
        <v>0</v>
      </c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</row>
    <row r="334" spans="1:65" s="35" customFormat="1">
      <c r="A334" s="23" t="s">
        <v>1389</v>
      </c>
      <c r="B334" s="24" t="s">
        <v>1390</v>
      </c>
      <c r="C334" s="25" t="s">
        <v>825</v>
      </c>
      <c r="D334" s="34" t="s">
        <v>826</v>
      </c>
      <c r="E334" s="34"/>
      <c r="F334" s="27" t="s">
        <v>746</v>
      </c>
      <c r="G334" s="27" t="s">
        <v>746</v>
      </c>
      <c r="H334" s="29" t="s">
        <v>673</v>
      </c>
      <c r="I334" s="28">
        <v>42367</v>
      </c>
      <c r="J334" s="29" t="s">
        <v>6</v>
      </c>
      <c r="K334" s="38"/>
      <c r="L334" s="92">
        <f t="shared" si="64"/>
        <v>32</v>
      </c>
      <c r="M334" s="93">
        <v>22</v>
      </c>
      <c r="N334" s="93">
        <v>10</v>
      </c>
      <c r="O334" s="88">
        <v>0</v>
      </c>
      <c r="P334" s="75"/>
      <c r="Q334" s="75"/>
      <c r="R334" s="75"/>
      <c r="S334" s="75"/>
      <c r="T334" s="75"/>
      <c r="U334" s="89" t="s">
        <v>8</v>
      </c>
      <c r="V334" s="89" t="s">
        <v>10</v>
      </c>
      <c r="W334" s="27"/>
      <c r="X334" s="90" t="s">
        <v>750</v>
      </c>
      <c r="Y334" s="89"/>
      <c r="Z334" s="4">
        <f t="shared" si="66"/>
        <v>0</v>
      </c>
      <c r="AA334" s="91"/>
      <c r="AB334" s="91"/>
      <c r="AC334" s="89"/>
      <c r="AD334" s="89">
        <f t="shared" si="59"/>
        <v>0</v>
      </c>
      <c r="AF334" s="89"/>
      <c r="AG334" s="89">
        <f t="shared" ref="AG334:AG365" si="67">SUMIF(AF334,"Y",O334)*AC334</f>
        <v>0</v>
      </c>
      <c r="AH334" s="89"/>
      <c r="AI334" s="4">
        <f t="shared" si="65"/>
        <v>0</v>
      </c>
      <c r="AJ334" s="4"/>
      <c r="AK334" s="89"/>
      <c r="AL334" s="127">
        <f t="shared" si="60"/>
        <v>0</v>
      </c>
      <c r="AM334" s="4">
        <f t="shared" si="61"/>
        <v>0</v>
      </c>
      <c r="AN334" s="89"/>
      <c r="AO334" s="4">
        <f t="shared" si="62"/>
        <v>0</v>
      </c>
      <c r="AP334" s="4">
        <f t="shared" si="63"/>
        <v>0</v>
      </c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</row>
    <row r="335" spans="1:65" s="35" customFormat="1">
      <c r="A335" s="23" t="s">
        <v>1389</v>
      </c>
      <c r="B335" s="24" t="s">
        <v>1390</v>
      </c>
      <c r="C335" s="25" t="s">
        <v>827</v>
      </c>
      <c r="D335" s="34" t="s">
        <v>828</v>
      </c>
      <c r="E335" s="34"/>
      <c r="F335" s="27" t="s">
        <v>746</v>
      </c>
      <c r="G335" s="27" t="s">
        <v>746</v>
      </c>
      <c r="H335" s="29" t="s">
        <v>829</v>
      </c>
      <c r="I335" s="28">
        <v>43668</v>
      </c>
      <c r="J335" s="29" t="s">
        <v>6</v>
      </c>
      <c r="K335" s="38"/>
      <c r="L335" s="92">
        <f t="shared" si="64"/>
        <v>60</v>
      </c>
      <c r="M335" s="93">
        <v>60</v>
      </c>
      <c r="N335" s="93">
        <v>0</v>
      </c>
      <c r="O335" s="88">
        <v>0</v>
      </c>
      <c r="P335" s="75"/>
      <c r="Q335" s="75"/>
      <c r="R335" s="75"/>
      <c r="S335" s="75"/>
      <c r="T335" s="75"/>
      <c r="U335" s="89" t="s">
        <v>8</v>
      </c>
      <c r="V335" s="89" t="s">
        <v>10</v>
      </c>
      <c r="W335" s="27"/>
      <c r="X335" s="90" t="s">
        <v>830</v>
      </c>
      <c r="Y335" s="89"/>
      <c r="Z335" s="4">
        <f t="shared" si="66"/>
        <v>0</v>
      </c>
      <c r="AA335" s="91"/>
      <c r="AB335" s="91"/>
      <c r="AC335" s="89"/>
      <c r="AD335" s="89">
        <f t="shared" si="59"/>
        <v>0</v>
      </c>
      <c r="AF335" s="89"/>
      <c r="AG335" s="89">
        <f t="shared" si="67"/>
        <v>0</v>
      </c>
      <c r="AH335" s="89"/>
      <c r="AI335" s="4">
        <f t="shared" si="65"/>
        <v>0</v>
      </c>
      <c r="AJ335" s="4"/>
      <c r="AK335" s="89"/>
      <c r="AL335" s="127">
        <f t="shared" si="60"/>
        <v>0</v>
      </c>
      <c r="AM335" s="4">
        <f t="shared" si="61"/>
        <v>0</v>
      </c>
      <c r="AN335" s="89"/>
      <c r="AO335" s="4">
        <f t="shared" si="62"/>
        <v>0</v>
      </c>
      <c r="AP335" s="4">
        <f t="shared" si="63"/>
        <v>0</v>
      </c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</row>
    <row r="336" spans="1:65" s="35" customFormat="1">
      <c r="A336" s="23" t="s">
        <v>1389</v>
      </c>
      <c r="B336" s="24" t="s">
        <v>1390</v>
      </c>
      <c r="C336" s="25" t="s">
        <v>831</v>
      </c>
      <c r="D336" s="34" t="s">
        <v>832</v>
      </c>
      <c r="E336" s="34"/>
      <c r="F336" s="27" t="s">
        <v>746</v>
      </c>
      <c r="G336" s="27" t="s">
        <v>746</v>
      </c>
      <c r="H336" s="29">
        <v>1.1000000000000001</v>
      </c>
      <c r="I336" s="28">
        <v>42317</v>
      </c>
      <c r="J336" s="29" t="s">
        <v>629</v>
      </c>
      <c r="K336" s="38"/>
      <c r="L336" s="92">
        <f t="shared" si="64"/>
        <v>28</v>
      </c>
      <c r="M336" s="93">
        <v>28</v>
      </c>
      <c r="N336" s="93">
        <v>0</v>
      </c>
      <c r="O336" s="88">
        <v>0</v>
      </c>
      <c r="P336" s="75"/>
      <c r="Q336" s="75"/>
      <c r="R336" s="75"/>
      <c r="S336" s="75"/>
      <c r="T336" s="75"/>
      <c r="U336" s="89" t="s">
        <v>8</v>
      </c>
      <c r="V336" s="89" t="s">
        <v>10</v>
      </c>
      <c r="W336" s="27"/>
      <c r="X336" s="90" t="s">
        <v>750</v>
      </c>
      <c r="Y336" s="89"/>
      <c r="Z336" s="4">
        <f t="shared" si="66"/>
        <v>0</v>
      </c>
      <c r="AA336" s="91"/>
      <c r="AB336" s="91"/>
      <c r="AC336" s="89"/>
      <c r="AD336" s="89">
        <f t="shared" si="59"/>
        <v>0</v>
      </c>
      <c r="AF336" s="89"/>
      <c r="AG336" s="89">
        <f t="shared" si="67"/>
        <v>0</v>
      </c>
      <c r="AH336" s="89"/>
      <c r="AI336" s="4">
        <f t="shared" si="65"/>
        <v>0</v>
      </c>
      <c r="AJ336" s="4"/>
      <c r="AK336" s="89"/>
      <c r="AL336" s="127">
        <f t="shared" si="60"/>
        <v>0</v>
      </c>
      <c r="AM336" s="4">
        <f t="shared" si="61"/>
        <v>0</v>
      </c>
      <c r="AN336" s="89"/>
      <c r="AO336" s="4">
        <f t="shared" si="62"/>
        <v>0</v>
      </c>
      <c r="AP336" s="4">
        <f t="shared" si="63"/>
        <v>0</v>
      </c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</row>
    <row r="337" spans="1:65" s="35" customFormat="1">
      <c r="A337" s="23" t="s">
        <v>1389</v>
      </c>
      <c r="B337" s="24" t="s">
        <v>1390</v>
      </c>
      <c r="C337" s="25" t="s">
        <v>833</v>
      </c>
      <c r="D337" s="34" t="s">
        <v>834</v>
      </c>
      <c r="E337" s="34"/>
      <c r="F337" s="27" t="s">
        <v>746</v>
      </c>
      <c r="G337" s="27" t="s">
        <v>746</v>
      </c>
      <c r="H337" s="29" t="s">
        <v>835</v>
      </c>
      <c r="I337" s="28">
        <v>43070</v>
      </c>
      <c r="J337" s="29" t="s">
        <v>6</v>
      </c>
      <c r="K337" s="38"/>
      <c r="L337" s="92">
        <f t="shared" si="64"/>
        <v>225</v>
      </c>
      <c r="M337" s="93">
        <v>105</v>
      </c>
      <c r="N337" s="93">
        <v>120</v>
      </c>
      <c r="O337" s="88">
        <v>0</v>
      </c>
      <c r="P337" s="75"/>
      <c r="Q337" s="75"/>
      <c r="R337" s="75"/>
      <c r="S337" s="75"/>
      <c r="T337" s="75"/>
      <c r="U337" s="89" t="s">
        <v>8</v>
      </c>
      <c r="V337" s="89" t="s">
        <v>10</v>
      </c>
      <c r="W337" s="27"/>
      <c r="X337" s="90" t="s">
        <v>750</v>
      </c>
      <c r="Y337" s="89"/>
      <c r="Z337" s="4">
        <f t="shared" si="66"/>
        <v>0</v>
      </c>
      <c r="AA337" s="91"/>
      <c r="AB337" s="91"/>
      <c r="AC337" s="89"/>
      <c r="AD337" s="89">
        <f t="shared" si="59"/>
        <v>0</v>
      </c>
      <c r="AF337" s="89"/>
      <c r="AG337" s="89">
        <f t="shared" si="67"/>
        <v>0</v>
      </c>
      <c r="AH337" s="89"/>
      <c r="AI337" s="4">
        <f t="shared" si="65"/>
        <v>0</v>
      </c>
      <c r="AJ337" s="4"/>
      <c r="AK337" s="89"/>
      <c r="AL337" s="127">
        <f t="shared" si="60"/>
        <v>0</v>
      </c>
      <c r="AM337" s="4">
        <f t="shared" si="61"/>
        <v>0</v>
      </c>
      <c r="AN337" s="89"/>
      <c r="AO337" s="4">
        <f t="shared" si="62"/>
        <v>0</v>
      </c>
      <c r="AP337" s="4">
        <f t="shared" si="63"/>
        <v>0</v>
      </c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</row>
    <row r="338" spans="1:65" s="35" customFormat="1">
      <c r="A338" s="23" t="s">
        <v>1389</v>
      </c>
      <c r="B338" s="24" t="s">
        <v>1390</v>
      </c>
      <c r="C338" s="25" t="s">
        <v>836</v>
      </c>
      <c r="D338" s="34" t="s">
        <v>837</v>
      </c>
      <c r="E338" s="34"/>
      <c r="F338" s="27" t="s">
        <v>746</v>
      </c>
      <c r="G338" s="27" t="s">
        <v>746</v>
      </c>
      <c r="H338" s="29" t="s">
        <v>572</v>
      </c>
      <c r="I338" s="28">
        <v>43070</v>
      </c>
      <c r="J338" s="29" t="s">
        <v>6</v>
      </c>
      <c r="K338" s="38"/>
      <c r="L338" s="92">
        <f t="shared" si="64"/>
        <v>62</v>
      </c>
      <c r="M338" s="93">
        <v>42</v>
      </c>
      <c r="N338" s="93">
        <v>20</v>
      </c>
      <c r="O338" s="88">
        <v>0</v>
      </c>
      <c r="P338" s="75"/>
      <c r="Q338" s="75"/>
      <c r="R338" s="75"/>
      <c r="S338" s="75"/>
      <c r="T338" s="75"/>
      <c r="U338" s="89" t="s">
        <v>8</v>
      </c>
      <c r="V338" s="89" t="s">
        <v>10</v>
      </c>
      <c r="W338" s="27"/>
      <c r="X338" s="90" t="s">
        <v>750</v>
      </c>
      <c r="Y338" s="89"/>
      <c r="Z338" s="4">
        <f t="shared" si="66"/>
        <v>0</v>
      </c>
      <c r="AA338" s="91"/>
      <c r="AB338" s="91"/>
      <c r="AC338" s="89"/>
      <c r="AD338" s="89">
        <f t="shared" si="59"/>
        <v>0</v>
      </c>
      <c r="AF338" s="89"/>
      <c r="AG338" s="89">
        <f t="shared" si="67"/>
        <v>0</v>
      </c>
      <c r="AH338" s="89"/>
      <c r="AI338" s="4">
        <f t="shared" si="65"/>
        <v>0</v>
      </c>
      <c r="AJ338" s="4"/>
      <c r="AK338" s="89"/>
      <c r="AL338" s="127">
        <f t="shared" si="60"/>
        <v>0</v>
      </c>
      <c r="AM338" s="4">
        <f t="shared" si="61"/>
        <v>0</v>
      </c>
      <c r="AN338" s="89"/>
      <c r="AO338" s="4">
        <f t="shared" si="62"/>
        <v>0</v>
      </c>
      <c r="AP338" s="4">
        <f t="shared" si="63"/>
        <v>0</v>
      </c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</row>
    <row r="339" spans="1:65" s="35" customFormat="1" ht="26">
      <c r="A339" s="23" t="s">
        <v>1389</v>
      </c>
      <c r="B339" s="24" t="s">
        <v>1390</v>
      </c>
      <c r="C339" s="25" t="s">
        <v>838</v>
      </c>
      <c r="D339" s="34" t="s">
        <v>839</v>
      </c>
      <c r="E339" s="34"/>
      <c r="F339" s="27" t="s">
        <v>746</v>
      </c>
      <c r="G339" s="27" t="s">
        <v>746</v>
      </c>
      <c r="H339" s="29">
        <v>1.1100000000000001</v>
      </c>
      <c r="I339" s="28">
        <v>43073</v>
      </c>
      <c r="J339" s="29" t="s">
        <v>6</v>
      </c>
      <c r="K339" s="38"/>
      <c r="L339" s="92">
        <f t="shared" si="64"/>
        <v>21</v>
      </c>
      <c r="M339" s="93">
        <v>21</v>
      </c>
      <c r="N339" s="93">
        <v>0</v>
      </c>
      <c r="O339" s="88">
        <v>0</v>
      </c>
      <c r="P339" s="75"/>
      <c r="Q339" s="75"/>
      <c r="R339" s="75"/>
      <c r="S339" s="75"/>
      <c r="T339" s="75"/>
      <c r="U339" s="89" t="s">
        <v>8</v>
      </c>
      <c r="V339" s="89" t="s">
        <v>10</v>
      </c>
      <c r="W339" s="27"/>
      <c r="X339" s="90" t="s">
        <v>840</v>
      </c>
      <c r="Y339" s="89"/>
      <c r="Z339" s="4">
        <f t="shared" si="66"/>
        <v>0</v>
      </c>
      <c r="AA339" s="91"/>
      <c r="AB339" s="91"/>
      <c r="AC339" s="89"/>
      <c r="AD339" s="89">
        <f t="shared" si="59"/>
        <v>0</v>
      </c>
      <c r="AF339" s="89"/>
      <c r="AG339" s="89">
        <f t="shared" si="67"/>
        <v>0</v>
      </c>
      <c r="AH339" s="89"/>
      <c r="AI339" s="4">
        <f t="shared" si="65"/>
        <v>0</v>
      </c>
      <c r="AJ339" s="4"/>
      <c r="AK339" s="89"/>
      <c r="AL339" s="127">
        <f t="shared" si="60"/>
        <v>0</v>
      </c>
      <c r="AM339" s="4">
        <f t="shared" si="61"/>
        <v>0</v>
      </c>
      <c r="AN339" s="89"/>
      <c r="AO339" s="4">
        <f t="shared" si="62"/>
        <v>0</v>
      </c>
      <c r="AP339" s="4">
        <f t="shared" si="63"/>
        <v>0</v>
      </c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</row>
    <row r="340" spans="1:65" s="35" customFormat="1">
      <c r="A340" s="23" t="s">
        <v>1389</v>
      </c>
      <c r="B340" s="24" t="s">
        <v>1390</v>
      </c>
      <c r="C340" s="25" t="s">
        <v>841</v>
      </c>
      <c r="D340" s="34" t="s">
        <v>842</v>
      </c>
      <c r="E340" s="34"/>
      <c r="F340" s="27" t="s">
        <v>746</v>
      </c>
      <c r="G340" s="27" t="s">
        <v>746</v>
      </c>
      <c r="H340" s="29" t="s">
        <v>843</v>
      </c>
      <c r="I340" s="28">
        <v>43070</v>
      </c>
      <c r="J340" s="29" t="s">
        <v>6</v>
      </c>
      <c r="K340" s="38"/>
      <c r="L340" s="92">
        <f t="shared" si="64"/>
        <v>2</v>
      </c>
      <c r="M340" s="93">
        <v>1</v>
      </c>
      <c r="N340" s="93">
        <v>1</v>
      </c>
      <c r="O340" s="88">
        <v>0</v>
      </c>
      <c r="P340" s="75"/>
      <c r="Q340" s="75"/>
      <c r="R340" s="75"/>
      <c r="S340" s="75"/>
      <c r="T340" s="75"/>
      <c r="U340" s="89" t="s">
        <v>8</v>
      </c>
      <c r="V340" s="89" t="s">
        <v>10</v>
      </c>
      <c r="W340" s="27"/>
      <c r="X340" s="90" t="s">
        <v>750</v>
      </c>
      <c r="Y340" s="89"/>
      <c r="Z340" s="4">
        <f t="shared" si="66"/>
        <v>0</v>
      </c>
      <c r="AA340" s="91"/>
      <c r="AB340" s="91"/>
      <c r="AC340" s="89"/>
      <c r="AD340" s="89">
        <f t="shared" si="59"/>
        <v>0</v>
      </c>
      <c r="AF340" s="89"/>
      <c r="AG340" s="89">
        <f t="shared" si="67"/>
        <v>0</v>
      </c>
      <c r="AH340" s="89"/>
      <c r="AI340" s="4">
        <f t="shared" si="65"/>
        <v>0</v>
      </c>
      <c r="AJ340" s="4"/>
      <c r="AK340" s="89"/>
      <c r="AL340" s="127">
        <f t="shared" si="60"/>
        <v>0</v>
      </c>
      <c r="AM340" s="4">
        <f t="shared" si="61"/>
        <v>0</v>
      </c>
      <c r="AN340" s="89"/>
      <c r="AO340" s="4">
        <f t="shared" si="62"/>
        <v>0</v>
      </c>
      <c r="AP340" s="4">
        <f t="shared" si="63"/>
        <v>0</v>
      </c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</row>
    <row r="341" spans="1:65" s="35" customFormat="1">
      <c r="A341" s="23" t="s">
        <v>1389</v>
      </c>
      <c r="B341" s="24" t="s">
        <v>1390</v>
      </c>
      <c r="C341" s="25" t="s">
        <v>844</v>
      </c>
      <c r="D341" s="34" t="s">
        <v>845</v>
      </c>
      <c r="E341" s="34"/>
      <c r="F341" s="27" t="s">
        <v>746</v>
      </c>
      <c r="G341" s="27" t="s">
        <v>746</v>
      </c>
      <c r="H341" s="29">
        <v>1.4</v>
      </c>
      <c r="I341" s="28">
        <v>42626</v>
      </c>
      <c r="J341" s="29" t="s">
        <v>6</v>
      </c>
      <c r="K341" s="38"/>
      <c r="L341" s="92">
        <f t="shared" si="64"/>
        <v>230</v>
      </c>
      <c r="M341" s="93">
        <v>110</v>
      </c>
      <c r="N341" s="93">
        <v>120</v>
      </c>
      <c r="O341" s="88">
        <v>0</v>
      </c>
      <c r="P341" s="75"/>
      <c r="Q341" s="75"/>
      <c r="R341" s="75"/>
      <c r="S341" s="75"/>
      <c r="T341" s="75"/>
      <c r="U341" s="89" t="s">
        <v>8</v>
      </c>
      <c r="V341" s="89" t="s">
        <v>10</v>
      </c>
      <c r="W341" s="27"/>
      <c r="X341" s="90" t="s">
        <v>750</v>
      </c>
      <c r="Y341" s="89"/>
      <c r="Z341" s="4">
        <f t="shared" si="66"/>
        <v>0</v>
      </c>
      <c r="AA341" s="91"/>
      <c r="AB341" s="91"/>
      <c r="AC341" s="89"/>
      <c r="AD341" s="89">
        <f t="shared" si="59"/>
        <v>0</v>
      </c>
      <c r="AF341" s="89"/>
      <c r="AG341" s="89">
        <f t="shared" si="67"/>
        <v>0</v>
      </c>
      <c r="AH341" s="89"/>
      <c r="AI341" s="4">
        <f t="shared" si="65"/>
        <v>0</v>
      </c>
      <c r="AJ341" s="4"/>
      <c r="AK341" s="89"/>
      <c r="AL341" s="127">
        <f t="shared" si="60"/>
        <v>0</v>
      </c>
      <c r="AM341" s="4">
        <f t="shared" si="61"/>
        <v>0</v>
      </c>
      <c r="AN341" s="89"/>
      <c r="AO341" s="4">
        <f t="shared" si="62"/>
        <v>0</v>
      </c>
      <c r="AP341" s="4">
        <f t="shared" si="63"/>
        <v>0</v>
      </c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</row>
    <row r="342" spans="1:65" s="35" customFormat="1">
      <c r="A342" s="23" t="s">
        <v>1389</v>
      </c>
      <c r="B342" s="24" t="s">
        <v>1390</v>
      </c>
      <c r="C342" s="25" t="s">
        <v>846</v>
      </c>
      <c r="D342" s="34" t="s">
        <v>847</v>
      </c>
      <c r="E342" s="34"/>
      <c r="F342" s="27" t="s">
        <v>746</v>
      </c>
      <c r="G342" s="27" t="s">
        <v>746</v>
      </c>
      <c r="H342" s="29" t="s">
        <v>848</v>
      </c>
      <c r="I342" s="28">
        <v>43070</v>
      </c>
      <c r="J342" s="29" t="s">
        <v>629</v>
      </c>
      <c r="K342" s="38"/>
      <c r="L342" s="92">
        <f t="shared" si="64"/>
        <v>12</v>
      </c>
      <c r="M342" s="93">
        <v>12</v>
      </c>
      <c r="N342" s="93">
        <v>0</v>
      </c>
      <c r="O342" s="88">
        <v>0</v>
      </c>
      <c r="P342" s="75"/>
      <c r="Q342" s="75"/>
      <c r="R342" s="75"/>
      <c r="S342" s="75"/>
      <c r="T342" s="75"/>
      <c r="U342" s="89" t="s">
        <v>8</v>
      </c>
      <c r="V342" s="89" t="s">
        <v>10</v>
      </c>
      <c r="W342" s="27"/>
      <c r="X342" s="90" t="s">
        <v>750</v>
      </c>
      <c r="Y342" s="89"/>
      <c r="Z342" s="4">
        <f t="shared" si="66"/>
        <v>0</v>
      </c>
      <c r="AA342" s="91"/>
      <c r="AB342" s="91"/>
      <c r="AC342" s="89"/>
      <c r="AD342" s="89">
        <f t="shared" si="59"/>
        <v>0</v>
      </c>
      <c r="AF342" s="89"/>
      <c r="AG342" s="89">
        <f t="shared" si="67"/>
        <v>0</v>
      </c>
      <c r="AH342" s="89"/>
      <c r="AI342" s="4">
        <f t="shared" si="65"/>
        <v>0</v>
      </c>
      <c r="AJ342" s="4"/>
      <c r="AK342" s="89"/>
      <c r="AL342" s="127">
        <f t="shared" si="60"/>
        <v>0</v>
      </c>
      <c r="AM342" s="4">
        <f t="shared" si="61"/>
        <v>0</v>
      </c>
      <c r="AN342" s="89"/>
      <c r="AO342" s="4">
        <f t="shared" si="62"/>
        <v>0</v>
      </c>
      <c r="AP342" s="4">
        <f t="shared" si="63"/>
        <v>0</v>
      </c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</row>
    <row r="343" spans="1:65" s="35" customFormat="1">
      <c r="A343" s="23" t="s">
        <v>1389</v>
      </c>
      <c r="B343" s="24" t="s">
        <v>1390</v>
      </c>
      <c r="C343" s="25" t="s">
        <v>849</v>
      </c>
      <c r="D343" s="34" t="s">
        <v>850</v>
      </c>
      <c r="E343" s="34"/>
      <c r="F343" s="27" t="s">
        <v>746</v>
      </c>
      <c r="G343" s="27" t="s">
        <v>746</v>
      </c>
      <c r="H343" s="29">
        <v>1.4</v>
      </c>
      <c r="I343" s="28">
        <v>43070</v>
      </c>
      <c r="J343" s="29" t="s">
        <v>6</v>
      </c>
      <c r="K343" s="38"/>
      <c r="L343" s="92">
        <f t="shared" si="64"/>
        <v>89</v>
      </c>
      <c r="M343" s="93">
        <v>88</v>
      </c>
      <c r="N343" s="93">
        <v>1</v>
      </c>
      <c r="O343" s="88">
        <v>0</v>
      </c>
      <c r="P343" s="75"/>
      <c r="Q343" s="75"/>
      <c r="R343" s="75"/>
      <c r="S343" s="75"/>
      <c r="T343" s="75"/>
      <c r="U343" s="89" t="s">
        <v>8</v>
      </c>
      <c r="V343" s="89" t="s">
        <v>10</v>
      </c>
      <c r="W343" s="27"/>
      <c r="X343" s="90" t="s">
        <v>750</v>
      </c>
      <c r="Y343" s="89"/>
      <c r="Z343" s="4">
        <f t="shared" si="66"/>
        <v>0</v>
      </c>
      <c r="AA343" s="91"/>
      <c r="AB343" s="91"/>
      <c r="AC343" s="89"/>
      <c r="AD343" s="89">
        <f t="shared" si="59"/>
        <v>0</v>
      </c>
      <c r="AF343" s="89"/>
      <c r="AG343" s="89">
        <f t="shared" si="67"/>
        <v>0</v>
      </c>
      <c r="AH343" s="89"/>
      <c r="AI343" s="4">
        <f t="shared" si="65"/>
        <v>0</v>
      </c>
      <c r="AJ343" s="4"/>
      <c r="AK343" s="89"/>
      <c r="AL343" s="127">
        <f t="shared" si="60"/>
        <v>0</v>
      </c>
      <c r="AM343" s="4">
        <f t="shared" si="61"/>
        <v>0</v>
      </c>
      <c r="AN343" s="89"/>
      <c r="AO343" s="4">
        <f t="shared" si="62"/>
        <v>0</v>
      </c>
      <c r="AP343" s="4">
        <f t="shared" si="63"/>
        <v>0</v>
      </c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</row>
    <row r="344" spans="1:65" s="35" customFormat="1">
      <c r="A344" s="23" t="s">
        <v>1389</v>
      </c>
      <c r="B344" s="24" t="s">
        <v>1390</v>
      </c>
      <c r="C344" s="25" t="s">
        <v>851</v>
      </c>
      <c r="D344" s="34" t="s">
        <v>852</v>
      </c>
      <c r="E344" s="34"/>
      <c r="F344" s="27" t="s">
        <v>746</v>
      </c>
      <c r="G344" s="27" t="s">
        <v>746</v>
      </c>
      <c r="H344" s="29">
        <v>1.1000000000000001</v>
      </c>
      <c r="I344" s="28">
        <v>42367</v>
      </c>
      <c r="J344" s="29" t="s">
        <v>6</v>
      </c>
      <c r="K344" s="38"/>
      <c r="L344" s="92">
        <f t="shared" si="64"/>
        <v>141</v>
      </c>
      <c r="M344" s="93">
        <v>76</v>
      </c>
      <c r="N344" s="93">
        <v>65</v>
      </c>
      <c r="O344" s="88">
        <v>0</v>
      </c>
      <c r="P344" s="75"/>
      <c r="Q344" s="75"/>
      <c r="R344" s="75"/>
      <c r="S344" s="75"/>
      <c r="T344" s="75"/>
      <c r="U344" s="89" t="s">
        <v>8</v>
      </c>
      <c r="V344" s="89" t="s">
        <v>10</v>
      </c>
      <c r="W344" s="27"/>
      <c r="X344" s="90" t="s">
        <v>750</v>
      </c>
      <c r="Y344" s="89"/>
      <c r="Z344" s="4">
        <f t="shared" si="66"/>
        <v>0</v>
      </c>
      <c r="AA344" s="91"/>
      <c r="AB344" s="91"/>
      <c r="AC344" s="89"/>
      <c r="AD344" s="89">
        <f t="shared" si="59"/>
        <v>0</v>
      </c>
      <c r="AF344" s="89"/>
      <c r="AG344" s="89">
        <f t="shared" si="67"/>
        <v>0</v>
      </c>
      <c r="AH344" s="89"/>
      <c r="AI344" s="4">
        <f t="shared" si="65"/>
        <v>0</v>
      </c>
      <c r="AJ344" s="4"/>
      <c r="AK344" s="89"/>
      <c r="AL344" s="127">
        <f t="shared" si="60"/>
        <v>0</v>
      </c>
      <c r="AM344" s="4">
        <f t="shared" si="61"/>
        <v>0</v>
      </c>
      <c r="AN344" s="89"/>
      <c r="AO344" s="4">
        <f t="shared" si="62"/>
        <v>0</v>
      </c>
      <c r="AP344" s="4">
        <f t="shared" si="63"/>
        <v>0</v>
      </c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</row>
    <row r="345" spans="1:65" s="35" customFormat="1">
      <c r="A345" s="23" t="s">
        <v>1389</v>
      </c>
      <c r="B345" s="24" t="s">
        <v>1390</v>
      </c>
      <c r="C345" s="25" t="s">
        <v>853</v>
      </c>
      <c r="D345" s="34" t="s">
        <v>854</v>
      </c>
      <c r="E345" s="34"/>
      <c r="F345" s="27" t="s">
        <v>746</v>
      </c>
      <c r="G345" s="27" t="s">
        <v>746</v>
      </c>
      <c r="H345" s="28">
        <v>2</v>
      </c>
      <c r="I345" s="28">
        <v>43215</v>
      </c>
      <c r="J345" s="29" t="s">
        <v>6</v>
      </c>
      <c r="K345" s="38"/>
      <c r="L345" s="92">
        <f t="shared" si="64"/>
        <v>90</v>
      </c>
      <c r="M345" s="93">
        <v>30</v>
      </c>
      <c r="N345" s="93">
        <v>60</v>
      </c>
      <c r="O345" s="88">
        <v>0</v>
      </c>
      <c r="P345" s="75"/>
      <c r="Q345" s="75"/>
      <c r="R345" s="75"/>
      <c r="S345" s="75"/>
      <c r="T345" s="75"/>
      <c r="U345" s="89" t="s">
        <v>8</v>
      </c>
      <c r="V345" s="89" t="s">
        <v>10</v>
      </c>
      <c r="W345" s="27"/>
      <c r="X345" s="90" t="s">
        <v>750</v>
      </c>
      <c r="Y345" s="89"/>
      <c r="Z345" s="4">
        <f t="shared" si="66"/>
        <v>0</v>
      </c>
      <c r="AA345" s="91"/>
      <c r="AB345" s="91"/>
      <c r="AC345" s="89"/>
      <c r="AD345" s="89">
        <f t="shared" si="59"/>
        <v>0</v>
      </c>
      <c r="AF345" s="89"/>
      <c r="AG345" s="89">
        <f t="shared" si="67"/>
        <v>0</v>
      </c>
      <c r="AH345" s="89"/>
      <c r="AI345" s="4">
        <f t="shared" si="65"/>
        <v>0</v>
      </c>
      <c r="AJ345" s="4"/>
      <c r="AK345" s="89"/>
      <c r="AL345" s="127">
        <f t="shared" si="60"/>
        <v>0</v>
      </c>
      <c r="AM345" s="4">
        <f t="shared" si="61"/>
        <v>0</v>
      </c>
      <c r="AN345" s="89"/>
      <c r="AO345" s="4">
        <f t="shared" si="62"/>
        <v>0</v>
      </c>
      <c r="AP345" s="4">
        <f t="shared" si="63"/>
        <v>0</v>
      </c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</row>
    <row r="346" spans="1:65" s="35" customFormat="1">
      <c r="A346" s="23" t="s">
        <v>1389</v>
      </c>
      <c r="B346" s="24" t="s">
        <v>1390</v>
      </c>
      <c r="C346" s="25" t="s">
        <v>855</v>
      </c>
      <c r="D346" s="34" t="s">
        <v>856</v>
      </c>
      <c r="E346" s="34"/>
      <c r="F346" s="27" t="s">
        <v>746</v>
      </c>
      <c r="G346" s="27" t="s">
        <v>746</v>
      </c>
      <c r="H346" s="29">
        <v>1</v>
      </c>
      <c r="I346" s="28">
        <v>43215</v>
      </c>
      <c r="J346" s="29" t="s">
        <v>629</v>
      </c>
      <c r="K346" s="38"/>
      <c r="L346" s="92">
        <f t="shared" si="64"/>
        <v>90</v>
      </c>
      <c r="M346" s="93">
        <v>30</v>
      </c>
      <c r="N346" s="93">
        <v>60</v>
      </c>
      <c r="O346" s="88">
        <v>0</v>
      </c>
      <c r="P346" s="75"/>
      <c r="Q346" s="75"/>
      <c r="R346" s="75"/>
      <c r="S346" s="75"/>
      <c r="T346" s="75"/>
      <c r="U346" s="89" t="s">
        <v>8</v>
      </c>
      <c r="V346" s="89" t="s">
        <v>10</v>
      </c>
      <c r="W346" s="27"/>
      <c r="X346" s="90" t="s">
        <v>750</v>
      </c>
      <c r="Y346" s="89"/>
      <c r="Z346" s="4">
        <f t="shared" si="66"/>
        <v>0</v>
      </c>
      <c r="AA346" s="91"/>
      <c r="AB346" s="91"/>
      <c r="AC346" s="89"/>
      <c r="AD346" s="89">
        <f t="shared" si="59"/>
        <v>0</v>
      </c>
      <c r="AF346" s="89"/>
      <c r="AG346" s="89">
        <f t="shared" si="67"/>
        <v>0</v>
      </c>
      <c r="AH346" s="89"/>
      <c r="AI346" s="4">
        <f t="shared" si="65"/>
        <v>0</v>
      </c>
      <c r="AJ346" s="4"/>
      <c r="AK346" s="89"/>
      <c r="AL346" s="127">
        <f t="shared" si="60"/>
        <v>0</v>
      </c>
      <c r="AM346" s="4">
        <f t="shared" si="61"/>
        <v>0</v>
      </c>
      <c r="AN346" s="89"/>
      <c r="AO346" s="4">
        <f t="shared" si="62"/>
        <v>0</v>
      </c>
      <c r="AP346" s="4">
        <f t="shared" si="63"/>
        <v>0</v>
      </c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</row>
    <row r="347" spans="1:65" s="35" customFormat="1">
      <c r="A347" s="23" t="s">
        <v>1389</v>
      </c>
      <c r="B347" s="24" t="s">
        <v>1390</v>
      </c>
      <c r="C347" s="25" t="s">
        <v>857</v>
      </c>
      <c r="D347" s="34" t="s">
        <v>858</v>
      </c>
      <c r="E347" s="34"/>
      <c r="F347" s="27" t="s">
        <v>746</v>
      </c>
      <c r="G347" s="27" t="s">
        <v>746</v>
      </c>
      <c r="H347" s="29">
        <v>1</v>
      </c>
      <c r="I347" s="28">
        <v>43215</v>
      </c>
      <c r="J347" s="29" t="s">
        <v>6</v>
      </c>
      <c r="K347" s="38"/>
      <c r="L347" s="92">
        <f t="shared" si="64"/>
        <v>90</v>
      </c>
      <c r="M347" s="93">
        <v>30</v>
      </c>
      <c r="N347" s="93">
        <v>60</v>
      </c>
      <c r="O347" s="88">
        <v>0</v>
      </c>
      <c r="P347" s="75"/>
      <c r="Q347" s="75"/>
      <c r="R347" s="75"/>
      <c r="S347" s="75"/>
      <c r="T347" s="75"/>
      <c r="U347" s="89" t="s">
        <v>8</v>
      </c>
      <c r="V347" s="89" t="s">
        <v>10</v>
      </c>
      <c r="W347" s="27"/>
      <c r="X347" s="90" t="s">
        <v>750</v>
      </c>
      <c r="Y347" s="89"/>
      <c r="Z347" s="4">
        <f t="shared" si="66"/>
        <v>0</v>
      </c>
      <c r="AA347" s="91"/>
      <c r="AB347" s="91"/>
      <c r="AC347" s="89"/>
      <c r="AD347" s="89">
        <f t="shared" si="59"/>
        <v>0</v>
      </c>
      <c r="AF347" s="89"/>
      <c r="AG347" s="89">
        <f t="shared" si="67"/>
        <v>0</v>
      </c>
      <c r="AH347" s="89"/>
      <c r="AI347" s="4">
        <f t="shared" si="65"/>
        <v>0</v>
      </c>
      <c r="AJ347" s="4"/>
      <c r="AK347" s="89"/>
      <c r="AL347" s="127">
        <f t="shared" si="60"/>
        <v>0</v>
      </c>
      <c r="AM347" s="4">
        <f t="shared" si="61"/>
        <v>0</v>
      </c>
      <c r="AN347" s="89"/>
      <c r="AO347" s="4">
        <f t="shared" si="62"/>
        <v>0</v>
      </c>
      <c r="AP347" s="4">
        <f t="shared" si="63"/>
        <v>0</v>
      </c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</row>
    <row r="348" spans="1:65" s="35" customFormat="1">
      <c r="A348" s="23" t="s">
        <v>1389</v>
      </c>
      <c r="B348" s="24" t="s">
        <v>1390</v>
      </c>
      <c r="C348" s="25" t="s">
        <v>859</v>
      </c>
      <c r="D348" s="34" t="s">
        <v>860</v>
      </c>
      <c r="E348" s="34"/>
      <c r="F348" s="27" t="s">
        <v>746</v>
      </c>
      <c r="G348" s="27" t="s">
        <v>746</v>
      </c>
      <c r="H348" s="29" t="s">
        <v>861</v>
      </c>
      <c r="I348" s="28">
        <v>43070</v>
      </c>
      <c r="J348" s="29" t="s">
        <v>6</v>
      </c>
      <c r="K348" s="38"/>
      <c r="L348" s="92">
        <f t="shared" si="64"/>
        <v>39</v>
      </c>
      <c r="M348" s="93">
        <v>39</v>
      </c>
      <c r="N348" s="93">
        <v>0</v>
      </c>
      <c r="O348" s="88">
        <v>0</v>
      </c>
      <c r="P348" s="75"/>
      <c r="Q348" s="75"/>
      <c r="R348" s="75"/>
      <c r="S348" s="75"/>
      <c r="T348" s="75"/>
      <c r="U348" s="89" t="s">
        <v>8</v>
      </c>
      <c r="V348" s="89" t="s">
        <v>10</v>
      </c>
      <c r="W348" s="27"/>
      <c r="X348" s="90" t="s">
        <v>750</v>
      </c>
      <c r="Y348" s="89"/>
      <c r="Z348" s="4">
        <f t="shared" si="66"/>
        <v>0</v>
      </c>
      <c r="AA348" s="91"/>
      <c r="AB348" s="91"/>
      <c r="AC348" s="89"/>
      <c r="AD348" s="89">
        <f t="shared" si="59"/>
        <v>0</v>
      </c>
      <c r="AF348" s="89"/>
      <c r="AG348" s="89">
        <f t="shared" si="67"/>
        <v>0</v>
      </c>
      <c r="AH348" s="89"/>
      <c r="AI348" s="4">
        <f t="shared" si="65"/>
        <v>0</v>
      </c>
      <c r="AJ348" s="4"/>
      <c r="AK348" s="89"/>
      <c r="AL348" s="127">
        <f t="shared" si="60"/>
        <v>0</v>
      </c>
      <c r="AM348" s="4">
        <f t="shared" si="61"/>
        <v>0</v>
      </c>
      <c r="AN348" s="89"/>
      <c r="AO348" s="4">
        <f t="shared" si="62"/>
        <v>0</v>
      </c>
      <c r="AP348" s="4">
        <f t="shared" si="63"/>
        <v>0</v>
      </c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</row>
    <row r="349" spans="1:65" s="35" customFormat="1">
      <c r="A349" s="23" t="s">
        <v>1389</v>
      </c>
      <c r="B349" s="24" t="s">
        <v>1390</v>
      </c>
      <c r="C349" s="25" t="s">
        <v>862</v>
      </c>
      <c r="D349" s="34" t="s">
        <v>863</v>
      </c>
      <c r="E349" s="34"/>
      <c r="F349" s="27" t="s">
        <v>746</v>
      </c>
      <c r="G349" s="27" t="s">
        <v>746</v>
      </c>
      <c r="H349" s="29" t="s">
        <v>864</v>
      </c>
      <c r="I349" s="28">
        <v>43070</v>
      </c>
      <c r="J349" s="29" t="s">
        <v>629</v>
      </c>
      <c r="K349" s="38"/>
      <c r="L349" s="92">
        <f t="shared" si="64"/>
        <v>9</v>
      </c>
      <c r="M349" s="93">
        <v>9</v>
      </c>
      <c r="N349" s="93">
        <v>0</v>
      </c>
      <c r="O349" s="88">
        <v>0</v>
      </c>
      <c r="P349" s="75"/>
      <c r="Q349" s="75"/>
      <c r="R349" s="75"/>
      <c r="S349" s="75"/>
      <c r="T349" s="75"/>
      <c r="U349" s="89" t="s">
        <v>8</v>
      </c>
      <c r="V349" s="89" t="s">
        <v>10</v>
      </c>
      <c r="W349" s="27"/>
      <c r="X349" s="90" t="s">
        <v>750</v>
      </c>
      <c r="Y349" s="89"/>
      <c r="Z349" s="4">
        <f t="shared" si="66"/>
        <v>0</v>
      </c>
      <c r="AA349" s="91"/>
      <c r="AB349" s="91"/>
      <c r="AC349" s="89"/>
      <c r="AD349" s="89">
        <f t="shared" si="59"/>
        <v>0</v>
      </c>
      <c r="AF349" s="89"/>
      <c r="AG349" s="89">
        <f t="shared" si="67"/>
        <v>0</v>
      </c>
      <c r="AH349" s="89"/>
      <c r="AI349" s="4">
        <f t="shared" si="65"/>
        <v>0</v>
      </c>
      <c r="AJ349" s="4"/>
      <c r="AK349" s="89"/>
      <c r="AL349" s="127">
        <f t="shared" si="60"/>
        <v>0</v>
      </c>
      <c r="AM349" s="4">
        <f t="shared" si="61"/>
        <v>0</v>
      </c>
      <c r="AN349" s="89"/>
      <c r="AO349" s="4">
        <f t="shared" si="62"/>
        <v>0</v>
      </c>
      <c r="AP349" s="4">
        <f t="shared" si="63"/>
        <v>0</v>
      </c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</row>
    <row r="350" spans="1:65" s="35" customFormat="1">
      <c r="A350" s="23" t="s">
        <v>1389</v>
      </c>
      <c r="B350" s="24" t="s">
        <v>1390</v>
      </c>
      <c r="C350" s="25" t="s">
        <v>865</v>
      </c>
      <c r="D350" s="34" t="s">
        <v>866</v>
      </c>
      <c r="E350" s="34"/>
      <c r="F350" s="27" t="s">
        <v>746</v>
      </c>
      <c r="G350" s="27" t="s">
        <v>746</v>
      </c>
      <c r="H350" s="29" t="s">
        <v>673</v>
      </c>
      <c r="I350" s="28">
        <v>42346</v>
      </c>
      <c r="J350" s="29" t="s">
        <v>6</v>
      </c>
      <c r="K350" s="38"/>
      <c r="L350" s="92">
        <f t="shared" si="64"/>
        <v>3</v>
      </c>
      <c r="M350" s="93">
        <v>3</v>
      </c>
      <c r="N350" s="93">
        <v>0</v>
      </c>
      <c r="O350" s="88">
        <v>0</v>
      </c>
      <c r="P350" s="75"/>
      <c r="Q350" s="75"/>
      <c r="R350" s="75"/>
      <c r="S350" s="75"/>
      <c r="T350" s="75"/>
      <c r="U350" s="89" t="s">
        <v>8</v>
      </c>
      <c r="V350" s="89" t="s">
        <v>10</v>
      </c>
      <c r="W350" s="27"/>
      <c r="X350" s="90" t="s">
        <v>750</v>
      </c>
      <c r="Y350" s="89"/>
      <c r="Z350" s="4">
        <f t="shared" si="66"/>
        <v>0</v>
      </c>
      <c r="AA350" s="91"/>
      <c r="AB350" s="91"/>
      <c r="AC350" s="89"/>
      <c r="AD350" s="89">
        <f t="shared" si="59"/>
        <v>0</v>
      </c>
      <c r="AF350" s="89"/>
      <c r="AG350" s="89">
        <f t="shared" si="67"/>
        <v>0</v>
      </c>
      <c r="AH350" s="89"/>
      <c r="AI350" s="4">
        <f t="shared" si="65"/>
        <v>0</v>
      </c>
      <c r="AJ350" s="4"/>
      <c r="AK350" s="89"/>
      <c r="AL350" s="127">
        <f t="shared" si="60"/>
        <v>0</v>
      </c>
      <c r="AM350" s="4">
        <f t="shared" si="61"/>
        <v>0</v>
      </c>
      <c r="AN350" s="89"/>
      <c r="AO350" s="4">
        <f t="shared" si="62"/>
        <v>0</v>
      </c>
      <c r="AP350" s="4">
        <f t="shared" si="63"/>
        <v>0</v>
      </c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</row>
    <row r="351" spans="1:65" s="35" customFormat="1">
      <c r="A351" s="23" t="s">
        <v>1389</v>
      </c>
      <c r="B351" s="24" t="s">
        <v>1390</v>
      </c>
      <c r="C351" s="25" t="s">
        <v>867</v>
      </c>
      <c r="D351" s="34" t="s">
        <v>868</v>
      </c>
      <c r="E351" s="34"/>
      <c r="F351" s="27" t="s">
        <v>746</v>
      </c>
      <c r="G351" s="27" t="s">
        <v>746</v>
      </c>
      <c r="H351" s="29" t="s">
        <v>869</v>
      </c>
      <c r="I351" s="28">
        <v>42352</v>
      </c>
      <c r="J351" s="34" t="s">
        <v>6</v>
      </c>
      <c r="K351" s="4"/>
      <c r="L351" s="92">
        <f t="shared" si="64"/>
        <v>123</v>
      </c>
      <c r="M351" s="93">
        <v>93</v>
      </c>
      <c r="N351" s="93">
        <v>30</v>
      </c>
      <c r="O351" s="88">
        <v>0</v>
      </c>
      <c r="P351" s="75"/>
      <c r="Q351" s="75"/>
      <c r="R351" s="75"/>
      <c r="S351" s="75"/>
      <c r="T351" s="75"/>
      <c r="U351" s="89" t="s">
        <v>8</v>
      </c>
      <c r="V351" s="89" t="s">
        <v>10</v>
      </c>
      <c r="W351" s="27"/>
      <c r="X351" s="90" t="s">
        <v>750</v>
      </c>
      <c r="Y351" s="89"/>
      <c r="Z351" s="4">
        <f t="shared" si="66"/>
        <v>0</v>
      </c>
      <c r="AA351" s="91"/>
      <c r="AB351" s="91"/>
      <c r="AC351" s="89"/>
      <c r="AD351" s="89">
        <f t="shared" si="59"/>
        <v>0</v>
      </c>
      <c r="AF351" s="89"/>
      <c r="AG351" s="89">
        <f t="shared" si="67"/>
        <v>0</v>
      </c>
      <c r="AH351" s="89"/>
      <c r="AI351" s="4">
        <f t="shared" si="65"/>
        <v>0</v>
      </c>
      <c r="AJ351" s="4"/>
      <c r="AK351" s="89"/>
      <c r="AL351" s="127">
        <f t="shared" si="60"/>
        <v>0</v>
      </c>
      <c r="AM351" s="4">
        <f t="shared" si="61"/>
        <v>0</v>
      </c>
      <c r="AN351" s="89"/>
      <c r="AO351" s="4">
        <f t="shared" si="62"/>
        <v>0</v>
      </c>
      <c r="AP351" s="4">
        <f t="shared" si="63"/>
        <v>0</v>
      </c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</row>
    <row r="352" spans="1:65" s="35" customFormat="1">
      <c r="A352" s="23" t="s">
        <v>1389</v>
      </c>
      <c r="B352" s="24" t="s">
        <v>1390</v>
      </c>
      <c r="C352" s="25" t="s">
        <v>870</v>
      </c>
      <c r="D352" s="34" t="s">
        <v>871</v>
      </c>
      <c r="E352" s="34"/>
      <c r="F352" s="27" t="s">
        <v>746</v>
      </c>
      <c r="G352" s="27" t="s">
        <v>746</v>
      </c>
      <c r="H352" s="29" t="s">
        <v>869</v>
      </c>
      <c r="I352" s="28">
        <v>42397</v>
      </c>
      <c r="J352" s="34" t="s">
        <v>6</v>
      </c>
      <c r="K352" s="4"/>
      <c r="L352" s="92">
        <f t="shared" si="64"/>
        <v>25</v>
      </c>
      <c r="M352" s="93">
        <v>25</v>
      </c>
      <c r="N352" s="93">
        <v>0</v>
      </c>
      <c r="O352" s="88">
        <v>0</v>
      </c>
      <c r="P352" s="75"/>
      <c r="Q352" s="75"/>
      <c r="R352" s="75"/>
      <c r="S352" s="75"/>
      <c r="T352" s="75"/>
      <c r="U352" s="89" t="s">
        <v>8</v>
      </c>
      <c r="V352" s="89" t="s">
        <v>10</v>
      </c>
      <c r="W352" s="27"/>
      <c r="X352" s="90" t="s">
        <v>750</v>
      </c>
      <c r="Y352" s="89"/>
      <c r="Z352" s="4">
        <f t="shared" si="66"/>
        <v>0</v>
      </c>
      <c r="AA352" s="91"/>
      <c r="AB352" s="91"/>
      <c r="AC352" s="89"/>
      <c r="AD352" s="89">
        <f t="shared" si="59"/>
        <v>0</v>
      </c>
      <c r="AF352" s="89"/>
      <c r="AG352" s="89">
        <f t="shared" si="67"/>
        <v>0</v>
      </c>
      <c r="AH352" s="89"/>
      <c r="AI352" s="4">
        <f t="shared" si="65"/>
        <v>0</v>
      </c>
      <c r="AJ352" s="4"/>
      <c r="AK352" s="89"/>
      <c r="AL352" s="127">
        <f t="shared" si="60"/>
        <v>0</v>
      </c>
      <c r="AM352" s="4">
        <f t="shared" si="61"/>
        <v>0</v>
      </c>
      <c r="AN352" s="89"/>
      <c r="AO352" s="4">
        <f t="shared" si="62"/>
        <v>0</v>
      </c>
      <c r="AP352" s="4">
        <f t="shared" si="63"/>
        <v>0</v>
      </c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</row>
    <row r="353" spans="1:65" s="35" customFormat="1">
      <c r="A353" s="23" t="s">
        <v>1389</v>
      </c>
      <c r="B353" s="24" t="s">
        <v>1390</v>
      </c>
      <c r="C353" s="25" t="s">
        <v>872</v>
      </c>
      <c r="D353" s="34" t="s">
        <v>873</v>
      </c>
      <c r="E353" s="34"/>
      <c r="F353" s="27" t="s">
        <v>746</v>
      </c>
      <c r="G353" s="27" t="s">
        <v>746</v>
      </c>
      <c r="H353" s="29">
        <v>1.3</v>
      </c>
      <c r="I353" s="28">
        <v>42614</v>
      </c>
      <c r="J353" s="34" t="s">
        <v>6</v>
      </c>
      <c r="K353" s="4"/>
      <c r="L353" s="92">
        <f t="shared" si="64"/>
        <v>49</v>
      </c>
      <c r="M353" s="93">
        <v>49</v>
      </c>
      <c r="N353" s="93">
        <v>0</v>
      </c>
      <c r="O353" s="88">
        <v>0</v>
      </c>
      <c r="P353" s="75"/>
      <c r="Q353" s="75"/>
      <c r="R353" s="75"/>
      <c r="S353" s="75"/>
      <c r="T353" s="75"/>
      <c r="U353" s="89" t="s">
        <v>8</v>
      </c>
      <c r="V353" s="89" t="s">
        <v>10</v>
      </c>
      <c r="W353" s="27"/>
      <c r="X353" s="90" t="s">
        <v>750</v>
      </c>
      <c r="Y353" s="89"/>
      <c r="Z353" s="4">
        <f t="shared" si="66"/>
        <v>0</v>
      </c>
      <c r="AA353" s="91"/>
      <c r="AB353" s="91"/>
      <c r="AC353" s="89"/>
      <c r="AD353" s="89">
        <f t="shared" si="59"/>
        <v>0</v>
      </c>
      <c r="AF353" s="89"/>
      <c r="AG353" s="89">
        <f t="shared" si="67"/>
        <v>0</v>
      </c>
      <c r="AH353" s="89"/>
      <c r="AI353" s="4">
        <f t="shared" si="65"/>
        <v>0</v>
      </c>
      <c r="AJ353" s="4"/>
      <c r="AK353" s="89"/>
      <c r="AL353" s="127">
        <f t="shared" si="60"/>
        <v>0</v>
      </c>
      <c r="AM353" s="4">
        <f t="shared" si="61"/>
        <v>0</v>
      </c>
      <c r="AN353" s="89"/>
      <c r="AO353" s="4">
        <f t="shared" si="62"/>
        <v>0</v>
      </c>
      <c r="AP353" s="4">
        <f t="shared" si="63"/>
        <v>0</v>
      </c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</row>
    <row r="354" spans="1:65" s="35" customFormat="1">
      <c r="A354" s="23" t="s">
        <v>1389</v>
      </c>
      <c r="B354" s="24" t="s">
        <v>1390</v>
      </c>
      <c r="C354" s="25" t="s">
        <v>874</v>
      </c>
      <c r="D354" s="29" t="s">
        <v>875</v>
      </c>
      <c r="E354" s="29"/>
      <c r="F354" s="27" t="s">
        <v>746</v>
      </c>
      <c r="G354" s="27" t="s">
        <v>746</v>
      </c>
      <c r="H354" s="29" t="s">
        <v>876</v>
      </c>
      <c r="I354" s="28">
        <v>43070</v>
      </c>
      <c r="J354" s="34" t="s">
        <v>6</v>
      </c>
      <c r="K354" s="4"/>
      <c r="L354" s="92">
        <f t="shared" si="64"/>
        <v>92</v>
      </c>
      <c r="M354" s="93">
        <v>82</v>
      </c>
      <c r="N354" s="93">
        <v>10</v>
      </c>
      <c r="O354" s="88">
        <v>0</v>
      </c>
      <c r="P354" s="75"/>
      <c r="Q354" s="75"/>
      <c r="R354" s="75"/>
      <c r="S354" s="75"/>
      <c r="T354" s="75"/>
      <c r="U354" s="89" t="s">
        <v>8</v>
      </c>
      <c r="V354" s="89" t="s">
        <v>10</v>
      </c>
      <c r="W354" s="27"/>
      <c r="X354" s="90" t="s">
        <v>750</v>
      </c>
      <c r="Y354" s="89"/>
      <c r="Z354" s="4">
        <f t="shared" si="66"/>
        <v>0</v>
      </c>
      <c r="AA354" s="91"/>
      <c r="AB354" s="91"/>
      <c r="AC354" s="89"/>
      <c r="AD354" s="89">
        <f t="shared" si="59"/>
        <v>0</v>
      </c>
      <c r="AF354" s="89"/>
      <c r="AG354" s="89">
        <f t="shared" si="67"/>
        <v>0</v>
      </c>
      <c r="AH354" s="89"/>
      <c r="AI354" s="4">
        <f t="shared" si="65"/>
        <v>0</v>
      </c>
      <c r="AJ354" s="4"/>
      <c r="AK354" s="89"/>
      <c r="AL354" s="127">
        <f t="shared" si="60"/>
        <v>0</v>
      </c>
      <c r="AM354" s="4">
        <f t="shared" si="61"/>
        <v>0</v>
      </c>
      <c r="AN354" s="89"/>
      <c r="AO354" s="4">
        <f t="shared" si="62"/>
        <v>0</v>
      </c>
      <c r="AP354" s="4">
        <f t="shared" si="63"/>
        <v>0</v>
      </c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</row>
    <row r="355" spans="1:65" s="35" customFormat="1">
      <c r="A355" s="23" t="s">
        <v>1389</v>
      </c>
      <c r="B355" s="24" t="s">
        <v>1390</v>
      </c>
      <c r="C355" s="25" t="s">
        <v>877</v>
      </c>
      <c r="D355" s="34" t="s">
        <v>878</v>
      </c>
      <c r="E355" s="34"/>
      <c r="F355" s="27" t="s">
        <v>746</v>
      </c>
      <c r="G355" s="27" t="s">
        <v>746</v>
      </c>
      <c r="H355" s="29" t="s">
        <v>879</v>
      </c>
      <c r="I355" s="28">
        <v>43070</v>
      </c>
      <c r="J355" s="34" t="s">
        <v>629</v>
      </c>
      <c r="K355" s="4"/>
      <c r="L355" s="92">
        <f t="shared" si="64"/>
        <v>74</v>
      </c>
      <c r="M355" s="93">
        <v>34</v>
      </c>
      <c r="N355" s="93">
        <v>40</v>
      </c>
      <c r="O355" s="88">
        <v>0</v>
      </c>
      <c r="P355" s="75"/>
      <c r="Q355" s="75"/>
      <c r="R355" s="75"/>
      <c r="S355" s="75"/>
      <c r="T355" s="75"/>
      <c r="U355" s="89" t="s">
        <v>8</v>
      </c>
      <c r="V355" s="89" t="s">
        <v>10</v>
      </c>
      <c r="W355" s="27"/>
      <c r="X355" s="90" t="s">
        <v>750</v>
      </c>
      <c r="Y355" s="89"/>
      <c r="Z355" s="4">
        <f t="shared" si="66"/>
        <v>0</v>
      </c>
      <c r="AA355" s="91"/>
      <c r="AB355" s="91"/>
      <c r="AC355" s="89"/>
      <c r="AD355" s="89">
        <f t="shared" si="59"/>
        <v>0</v>
      </c>
      <c r="AF355" s="89"/>
      <c r="AG355" s="89">
        <f t="shared" si="67"/>
        <v>0</v>
      </c>
      <c r="AH355" s="89"/>
      <c r="AI355" s="4">
        <f t="shared" si="65"/>
        <v>0</v>
      </c>
      <c r="AJ355" s="4"/>
      <c r="AK355" s="89"/>
      <c r="AL355" s="127">
        <f t="shared" si="60"/>
        <v>0</v>
      </c>
      <c r="AM355" s="4">
        <f t="shared" si="61"/>
        <v>0</v>
      </c>
      <c r="AN355" s="89"/>
      <c r="AO355" s="4">
        <f t="shared" si="62"/>
        <v>0</v>
      </c>
      <c r="AP355" s="4">
        <f t="shared" si="63"/>
        <v>0</v>
      </c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</row>
    <row r="356" spans="1:65" s="35" customFormat="1">
      <c r="A356" s="23" t="s">
        <v>1389</v>
      </c>
      <c r="B356" s="24" t="s">
        <v>1390</v>
      </c>
      <c r="C356" s="25" t="s">
        <v>880</v>
      </c>
      <c r="D356" s="34" t="s">
        <v>881</v>
      </c>
      <c r="E356" s="34"/>
      <c r="F356" s="27" t="s">
        <v>746</v>
      </c>
      <c r="G356" s="27" t="s">
        <v>746</v>
      </c>
      <c r="H356" s="29">
        <v>1</v>
      </c>
      <c r="I356" s="28">
        <v>42415</v>
      </c>
      <c r="J356" s="34" t="s">
        <v>6</v>
      </c>
      <c r="K356" s="4"/>
      <c r="L356" s="92">
        <f t="shared" si="64"/>
        <v>47</v>
      </c>
      <c r="M356" s="93">
        <v>13</v>
      </c>
      <c r="N356" s="93">
        <v>34</v>
      </c>
      <c r="O356" s="88">
        <v>0</v>
      </c>
      <c r="P356" s="75"/>
      <c r="Q356" s="75"/>
      <c r="R356" s="75"/>
      <c r="S356" s="75"/>
      <c r="T356" s="75"/>
      <c r="U356" s="89" t="s">
        <v>8</v>
      </c>
      <c r="V356" s="89" t="s">
        <v>10</v>
      </c>
      <c r="W356" s="27"/>
      <c r="X356" s="90" t="s">
        <v>750</v>
      </c>
      <c r="Y356" s="89"/>
      <c r="Z356" s="4">
        <f t="shared" si="66"/>
        <v>0</v>
      </c>
      <c r="AA356" s="91"/>
      <c r="AB356" s="91"/>
      <c r="AC356" s="89"/>
      <c r="AD356" s="89">
        <f t="shared" si="59"/>
        <v>0</v>
      </c>
      <c r="AF356" s="89"/>
      <c r="AG356" s="89">
        <f t="shared" si="67"/>
        <v>0</v>
      </c>
      <c r="AH356" s="89"/>
      <c r="AI356" s="4">
        <f t="shared" si="65"/>
        <v>0</v>
      </c>
      <c r="AJ356" s="4"/>
      <c r="AK356" s="89"/>
      <c r="AL356" s="127">
        <f t="shared" si="60"/>
        <v>0</v>
      </c>
      <c r="AM356" s="4">
        <f t="shared" si="61"/>
        <v>0</v>
      </c>
      <c r="AN356" s="89"/>
      <c r="AO356" s="4">
        <f t="shared" si="62"/>
        <v>0</v>
      </c>
      <c r="AP356" s="4">
        <f t="shared" si="63"/>
        <v>0</v>
      </c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</row>
    <row r="357" spans="1:65" s="35" customFormat="1">
      <c r="A357" s="23" t="s">
        <v>1389</v>
      </c>
      <c r="B357" s="24" t="s">
        <v>1390</v>
      </c>
      <c r="C357" s="25" t="s">
        <v>882</v>
      </c>
      <c r="D357" s="34" t="s">
        <v>883</v>
      </c>
      <c r="E357" s="34"/>
      <c r="F357" s="27" t="s">
        <v>746</v>
      </c>
      <c r="G357" s="27" t="s">
        <v>746</v>
      </c>
      <c r="H357" s="29">
        <v>1.2</v>
      </c>
      <c r="I357" s="28">
        <v>43070</v>
      </c>
      <c r="J357" s="34" t="s">
        <v>6</v>
      </c>
      <c r="K357" s="4"/>
      <c r="L357" s="92">
        <f t="shared" si="64"/>
        <v>25</v>
      </c>
      <c r="M357" s="93">
        <v>25</v>
      </c>
      <c r="N357" s="93">
        <v>0</v>
      </c>
      <c r="O357" s="88">
        <v>0</v>
      </c>
      <c r="P357" s="75"/>
      <c r="Q357" s="75"/>
      <c r="R357" s="75"/>
      <c r="S357" s="75"/>
      <c r="T357" s="75"/>
      <c r="U357" s="89" t="s">
        <v>8</v>
      </c>
      <c r="V357" s="89" t="s">
        <v>10</v>
      </c>
      <c r="W357" s="27"/>
      <c r="X357" s="90" t="s">
        <v>750</v>
      </c>
      <c r="Y357" s="89"/>
      <c r="Z357" s="4">
        <f t="shared" si="66"/>
        <v>0</v>
      </c>
      <c r="AA357" s="91"/>
      <c r="AB357" s="91"/>
      <c r="AC357" s="89"/>
      <c r="AD357" s="89">
        <f t="shared" si="59"/>
        <v>0</v>
      </c>
      <c r="AF357" s="89"/>
      <c r="AG357" s="89">
        <f t="shared" si="67"/>
        <v>0</v>
      </c>
      <c r="AH357" s="89"/>
      <c r="AI357" s="4">
        <f t="shared" si="65"/>
        <v>0</v>
      </c>
      <c r="AJ357" s="4"/>
      <c r="AK357" s="89"/>
      <c r="AL357" s="127">
        <f t="shared" si="60"/>
        <v>0</v>
      </c>
      <c r="AM357" s="4">
        <f t="shared" si="61"/>
        <v>0</v>
      </c>
      <c r="AN357" s="89"/>
      <c r="AO357" s="4">
        <f t="shared" si="62"/>
        <v>0</v>
      </c>
      <c r="AP357" s="4">
        <f t="shared" si="63"/>
        <v>0</v>
      </c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</row>
    <row r="358" spans="1:65" s="35" customFormat="1">
      <c r="A358" s="23" t="s">
        <v>1389</v>
      </c>
      <c r="B358" s="24" t="s">
        <v>1390</v>
      </c>
      <c r="C358" s="25" t="s">
        <v>884</v>
      </c>
      <c r="D358" s="34" t="s">
        <v>885</v>
      </c>
      <c r="E358" s="34"/>
      <c r="F358" s="27" t="s">
        <v>746</v>
      </c>
      <c r="G358" s="27" t="s">
        <v>746</v>
      </c>
      <c r="H358" s="29">
        <v>1.2</v>
      </c>
      <c r="I358" s="28">
        <v>43070</v>
      </c>
      <c r="J358" s="34" t="s">
        <v>6</v>
      </c>
      <c r="K358" s="4"/>
      <c r="L358" s="92">
        <f t="shared" si="64"/>
        <v>14</v>
      </c>
      <c r="M358" s="93">
        <v>14</v>
      </c>
      <c r="N358" s="93">
        <v>0</v>
      </c>
      <c r="O358" s="88">
        <v>0</v>
      </c>
      <c r="P358" s="75"/>
      <c r="Q358" s="75"/>
      <c r="R358" s="75"/>
      <c r="S358" s="75"/>
      <c r="T358" s="75"/>
      <c r="U358" s="89" t="s">
        <v>8</v>
      </c>
      <c r="V358" s="89" t="s">
        <v>10</v>
      </c>
      <c r="W358" s="27"/>
      <c r="X358" s="90" t="s">
        <v>750</v>
      </c>
      <c r="Y358" s="89"/>
      <c r="Z358" s="4">
        <f t="shared" si="66"/>
        <v>0</v>
      </c>
      <c r="AA358" s="91"/>
      <c r="AB358" s="91"/>
      <c r="AC358" s="89"/>
      <c r="AD358" s="89">
        <f t="shared" si="59"/>
        <v>0</v>
      </c>
      <c r="AF358" s="89"/>
      <c r="AG358" s="89">
        <f t="shared" si="67"/>
        <v>0</v>
      </c>
      <c r="AH358" s="89"/>
      <c r="AI358" s="4">
        <f t="shared" si="65"/>
        <v>0</v>
      </c>
      <c r="AJ358" s="4"/>
      <c r="AK358" s="89"/>
      <c r="AL358" s="127">
        <f t="shared" si="60"/>
        <v>0</v>
      </c>
      <c r="AM358" s="4">
        <f t="shared" si="61"/>
        <v>0</v>
      </c>
      <c r="AN358" s="89"/>
      <c r="AO358" s="4">
        <f t="shared" si="62"/>
        <v>0</v>
      </c>
      <c r="AP358" s="4">
        <f t="shared" si="63"/>
        <v>0</v>
      </c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</row>
    <row r="359" spans="1:65" s="35" customFormat="1">
      <c r="A359" s="23" t="s">
        <v>1389</v>
      </c>
      <c r="B359" s="24" t="s">
        <v>1390</v>
      </c>
      <c r="C359" s="25" t="s">
        <v>886</v>
      </c>
      <c r="D359" s="34" t="s">
        <v>887</v>
      </c>
      <c r="E359" s="34"/>
      <c r="F359" s="27" t="s">
        <v>746</v>
      </c>
      <c r="G359" s="27" t="s">
        <v>746</v>
      </c>
      <c r="H359" s="29">
        <v>1.4</v>
      </c>
      <c r="I359" s="28">
        <v>43070</v>
      </c>
      <c r="J359" s="28" t="s">
        <v>629</v>
      </c>
      <c r="K359" s="79"/>
      <c r="L359" s="92">
        <f t="shared" si="64"/>
        <v>26</v>
      </c>
      <c r="M359" s="93">
        <v>26</v>
      </c>
      <c r="N359" s="93">
        <v>0</v>
      </c>
      <c r="O359" s="88">
        <v>0</v>
      </c>
      <c r="P359" s="75"/>
      <c r="Q359" s="75"/>
      <c r="R359" s="75"/>
      <c r="S359" s="75"/>
      <c r="T359" s="75"/>
      <c r="U359" s="89" t="s">
        <v>8</v>
      </c>
      <c r="V359" s="89" t="s">
        <v>10</v>
      </c>
      <c r="W359" s="27"/>
      <c r="X359" s="90" t="s">
        <v>750</v>
      </c>
      <c r="Y359" s="89"/>
      <c r="Z359" s="4">
        <f t="shared" si="66"/>
        <v>0</v>
      </c>
      <c r="AA359" s="91"/>
      <c r="AB359" s="91"/>
      <c r="AC359" s="89"/>
      <c r="AD359" s="89">
        <f t="shared" si="59"/>
        <v>0</v>
      </c>
      <c r="AF359" s="89"/>
      <c r="AG359" s="89">
        <f t="shared" si="67"/>
        <v>0</v>
      </c>
      <c r="AH359" s="89"/>
      <c r="AI359" s="4">
        <f t="shared" si="65"/>
        <v>0</v>
      </c>
      <c r="AJ359" s="4"/>
      <c r="AK359" s="89"/>
      <c r="AL359" s="127">
        <f t="shared" si="60"/>
        <v>0</v>
      </c>
      <c r="AM359" s="4">
        <f t="shared" si="61"/>
        <v>0</v>
      </c>
      <c r="AN359" s="89"/>
      <c r="AO359" s="4">
        <f t="shared" si="62"/>
        <v>0</v>
      </c>
      <c r="AP359" s="4">
        <f t="shared" si="63"/>
        <v>0</v>
      </c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</row>
    <row r="360" spans="1:65" s="35" customFormat="1">
      <c r="A360" s="23" t="s">
        <v>1389</v>
      </c>
      <c r="B360" s="24" t="s">
        <v>1390</v>
      </c>
      <c r="C360" s="25" t="s">
        <v>888</v>
      </c>
      <c r="D360" s="34" t="s">
        <v>889</v>
      </c>
      <c r="E360" s="34"/>
      <c r="F360" s="27" t="s">
        <v>746</v>
      </c>
      <c r="G360" s="27" t="s">
        <v>746</v>
      </c>
      <c r="H360" s="29">
        <v>1.2</v>
      </c>
      <c r="I360" s="28">
        <v>42713</v>
      </c>
      <c r="J360" s="28" t="s">
        <v>629</v>
      </c>
      <c r="K360" s="79"/>
      <c r="L360" s="92">
        <f t="shared" si="64"/>
        <v>26</v>
      </c>
      <c r="M360" s="93">
        <v>26</v>
      </c>
      <c r="N360" s="93">
        <v>0</v>
      </c>
      <c r="O360" s="88">
        <v>0</v>
      </c>
      <c r="P360" s="75"/>
      <c r="Q360" s="75"/>
      <c r="R360" s="75"/>
      <c r="S360" s="75"/>
      <c r="T360" s="75"/>
      <c r="U360" s="89" t="s">
        <v>8</v>
      </c>
      <c r="V360" s="89" t="s">
        <v>10</v>
      </c>
      <c r="W360" s="27"/>
      <c r="X360" s="90" t="s">
        <v>750</v>
      </c>
      <c r="Y360" s="89"/>
      <c r="Z360" s="4">
        <f t="shared" si="66"/>
        <v>0</v>
      </c>
      <c r="AA360" s="91"/>
      <c r="AB360" s="91"/>
      <c r="AC360" s="89"/>
      <c r="AD360" s="89">
        <f t="shared" si="59"/>
        <v>0</v>
      </c>
      <c r="AF360" s="89"/>
      <c r="AG360" s="89">
        <f t="shared" si="67"/>
        <v>0</v>
      </c>
      <c r="AH360" s="89"/>
      <c r="AI360" s="4">
        <f t="shared" si="65"/>
        <v>0</v>
      </c>
      <c r="AJ360" s="4"/>
      <c r="AK360" s="89"/>
      <c r="AL360" s="127">
        <f t="shared" si="60"/>
        <v>0</v>
      </c>
      <c r="AM360" s="4">
        <f t="shared" si="61"/>
        <v>0</v>
      </c>
      <c r="AN360" s="89"/>
      <c r="AO360" s="4">
        <f t="shared" si="62"/>
        <v>0</v>
      </c>
      <c r="AP360" s="4">
        <f t="shared" si="63"/>
        <v>0</v>
      </c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</row>
    <row r="361" spans="1:65" s="35" customFormat="1">
      <c r="A361" s="23" t="s">
        <v>1389</v>
      </c>
      <c r="B361" s="24" t="s">
        <v>1390</v>
      </c>
      <c r="C361" s="25" t="s">
        <v>890</v>
      </c>
      <c r="D361" s="34" t="s">
        <v>891</v>
      </c>
      <c r="E361" s="34"/>
      <c r="F361" s="27" t="s">
        <v>746</v>
      </c>
      <c r="G361" s="27" t="s">
        <v>746</v>
      </c>
      <c r="H361" s="29" t="s">
        <v>572</v>
      </c>
      <c r="I361" s="28">
        <v>42549</v>
      </c>
      <c r="J361" s="34" t="s">
        <v>6</v>
      </c>
      <c r="K361" s="4"/>
      <c r="L361" s="92">
        <f t="shared" si="64"/>
        <v>71</v>
      </c>
      <c r="M361" s="93">
        <v>64</v>
      </c>
      <c r="N361" s="93">
        <v>7</v>
      </c>
      <c r="O361" s="88">
        <v>0</v>
      </c>
      <c r="P361" s="75"/>
      <c r="Q361" s="75"/>
      <c r="R361" s="75"/>
      <c r="S361" s="75"/>
      <c r="T361" s="75"/>
      <c r="U361" s="89" t="s">
        <v>8</v>
      </c>
      <c r="V361" s="89" t="s">
        <v>10</v>
      </c>
      <c r="W361" s="27"/>
      <c r="X361" s="90" t="s">
        <v>750</v>
      </c>
      <c r="Y361" s="89"/>
      <c r="Z361" s="4">
        <f t="shared" si="66"/>
        <v>0</v>
      </c>
      <c r="AA361" s="91"/>
      <c r="AB361" s="91"/>
      <c r="AC361" s="89"/>
      <c r="AD361" s="89">
        <f t="shared" si="59"/>
        <v>0</v>
      </c>
      <c r="AF361" s="89"/>
      <c r="AG361" s="89">
        <f t="shared" si="67"/>
        <v>0</v>
      </c>
      <c r="AH361" s="89"/>
      <c r="AI361" s="4">
        <f t="shared" si="65"/>
        <v>0</v>
      </c>
      <c r="AJ361" s="4"/>
      <c r="AK361" s="89"/>
      <c r="AL361" s="127">
        <f t="shared" si="60"/>
        <v>0</v>
      </c>
      <c r="AM361" s="4">
        <f t="shared" si="61"/>
        <v>0</v>
      </c>
      <c r="AN361" s="89"/>
      <c r="AO361" s="4">
        <f t="shared" si="62"/>
        <v>0</v>
      </c>
      <c r="AP361" s="4">
        <f t="shared" si="63"/>
        <v>0</v>
      </c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</row>
    <row r="362" spans="1:65" s="35" customFormat="1">
      <c r="A362" s="23" t="s">
        <v>1389</v>
      </c>
      <c r="B362" s="24" t="s">
        <v>1390</v>
      </c>
      <c r="C362" s="25" t="s">
        <v>892</v>
      </c>
      <c r="D362" s="34" t="s">
        <v>893</v>
      </c>
      <c r="E362" s="34"/>
      <c r="F362" s="27" t="s">
        <v>746</v>
      </c>
      <c r="G362" s="27" t="s">
        <v>746</v>
      </c>
      <c r="H362" s="28">
        <v>1.4</v>
      </c>
      <c r="I362" s="28">
        <v>43126</v>
      </c>
      <c r="J362" s="34" t="s">
        <v>6</v>
      </c>
      <c r="K362" s="4"/>
      <c r="L362" s="92">
        <f t="shared" si="64"/>
        <v>1586</v>
      </c>
      <c r="M362" s="93">
        <v>146</v>
      </c>
      <c r="N362" s="93">
        <v>1440</v>
      </c>
      <c r="O362" s="88">
        <v>0</v>
      </c>
      <c r="P362" s="75"/>
      <c r="Q362" s="75"/>
      <c r="R362" s="75"/>
      <c r="S362" s="75"/>
      <c r="T362" s="75"/>
      <c r="U362" s="89" t="s">
        <v>8</v>
      </c>
      <c r="V362" s="89" t="s">
        <v>10</v>
      </c>
      <c r="W362" s="27"/>
      <c r="X362" s="90" t="s">
        <v>894</v>
      </c>
      <c r="Y362" s="89"/>
      <c r="Z362" s="4">
        <f t="shared" si="66"/>
        <v>0</v>
      </c>
      <c r="AA362" s="91"/>
      <c r="AB362" s="91"/>
      <c r="AC362" s="89"/>
      <c r="AD362" s="89">
        <f t="shared" si="59"/>
        <v>0</v>
      </c>
      <c r="AF362" s="89"/>
      <c r="AG362" s="89">
        <f t="shared" si="67"/>
        <v>0</v>
      </c>
      <c r="AH362" s="89"/>
      <c r="AI362" s="4">
        <f t="shared" si="65"/>
        <v>0</v>
      </c>
      <c r="AJ362" s="4"/>
      <c r="AK362" s="89"/>
      <c r="AL362" s="127">
        <f t="shared" si="60"/>
        <v>0</v>
      </c>
      <c r="AM362" s="4">
        <f t="shared" si="61"/>
        <v>0</v>
      </c>
      <c r="AN362" s="89"/>
      <c r="AO362" s="4">
        <f t="shared" si="62"/>
        <v>0</v>
      </c>
      <c r="AP362" s="4">
        <f t="shared" si="63"/>
        <v>0</v>
      </c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</row>
    <row r="363" spans="1:65" s="35" customFormat="1">
      <c r="A363" s="23" t="s">
        <v>1389</v>
      </c>
      <c r="B363" s="24" t="s">
        <v>1390</v>
      </c>
      <c r="C363" s="25" t="s">
        <v>895</v>
      </c>
      <c r="D363" s="34" t="s">
        <v>896</v>
      </c>
      <c r="E363" s="34"/>
      <c r="F363" s="27" t="s">
        <v>746</v>
      </c>
      <c r="G363" s="27" t="s">
        <v>746</v>
      </c>
      <c r="H363" s="29" t="s">
        <v>869</v>
      </c>
      <c r="I363" s="28">
        <v>42443</v>
      </c>
      <c r="J363" s="34" t="s">
        <v>897</v>
      </c>
      <c r="K363" s="4"/>
      <c r="L363" s="92">
        <f t="shared" si="64"/>
        <v>36</v>
      </c>
      <c r="M363" s="93">
        <v>36</v>
      </c>
      <c r="N363" s="93">
        <v>0</v>
      </c>
      <c r="O363" s="88">
        <v>0</v>
      </c>
      <c r="P363" s="75"/>
      <c r="Q363" s="75"/>
      <c r="R363" s="75"/>
      <c r="S363" s="75"/>
      <c r="T363" s="75"/>
      <c r="U363" s="89" t="s">
        <v>8</v>
      </c>
      <c r="V363" s="89" t="s">
        <v>10</v>
      </c>
      <c r="W363" s="27"/>
      <c r="X363" s="90" t="s">
        <v>750</v>
      </c>
      <c r="Y363" s="89"/>
      <c r="Z363" s="4">
        <f t="shared" si="66"/>
        <v>0</v>
      </c>
      <c r="AA363" s="91"/>
      <c r="AB363" s="91"/>
      <c r="AC363" s="89"/>
      <c r="AD363" s="89">
        <f t="shared" si="59"/>
        <v>0</v>
      </c>
      <c r="AF363" s="89"/>
      <c r="AG363" s="89">
        <f t="shared" si="67"/>
        <v>0</v>
      </c>
      <c r="AH363" s="89"/>
      <c r="AI363" s="4">
        <f t="shared" si="65"/>
        <v>0</v>
      </c>
      <c r="AJ363" s="4"/>
      <c r="AK363" s="89"/>
      <c r="AL363" s="127">
        <f t="shared" si="60"/>
        <v>0</v>
      </c>
      <c r="AM363" s="4">
        <f t="shared" si="61"/>
        <v>0</v>
      </c>
      <c r="AN363" s="89"/>
      <c r="AO363" s="4">
        <f t="shared" si="62"/>
        <v>0</v>
      </c>
      <c r="AP363" s="4">
        <f t="shared" si="63"/>
        <v>0</v>
      </c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</row>
    <row r="364" spans="1:65" s="35" customFormat="1">
      <c r="A364" s="23" t="s">
        <v>1389</v>
      </c>
      <c r="B364" s="24" t="s">
        <v>1390</v>
      </c>
      <c r="C364" s="25" t="s">
        <v>898</v>
      </c>
      <c r="D364" s="34" t="s">
        <v>899</v>
      </c>
      <c r="E364" s="34"/>
      <c r="F364" s="27" t="s">
        <v>746</v>
      </c>
      <c r="G364" s="27" t="s">
        <v>746</v>
      </c>
      <c r="H364" s="29" t="s">
        <v>900</v>
      </c>
      <c r="I364" s="28">
        <v>43070</v>
      </c>
      <c r="J364" s="34" t="s">
        <v>6</v>
      </c>
      <c r="K364" s="4"/>
      <c r="L364" s="92">
        <f t="shared" si="64"/>
        <v>27</v>
      </c>
      <c r="M364" s="93">
        <v>27</v>
      </c>
      <c r="N364" s="93">
        <v>0</v>
      </c>
      <c r="O364" s="88">
        <v>0</v>
      </c>
      <c r="P364" s="75"/>
      <c r="Q364" s="75"/>
      <c r="R364" s="75"/>
      <c r="S364" s="75"/>
      <c r="T364" s="75"/>
      <c r="U364" s="89" t="s">
        <v>8</v>
      </c>
      <c r="V364" s="89" t="s">
        <v>10</v>
      </c>
      <c r="W364" s="27"/>
      <c r="X364" s="90" t="s">
        <v>901</v>
      </c>
      <c r="Y364" s="89"/>
      <c r="Z364" s="4">
        <f t="shared" si="66"/>
        <v>0</v>
      </c>
      <c r="AA364" s="91"/>
      <c r="AB364" s="91"/>
      <c r="AC364" s="89"/>
      <c r="AD364" s="89">
        <f t="shared" si="59"/>
        <v>0</v>
      </c>
      <c r="AF364" s="89"/>
      <c r="AG364" s="89">
        <f t="shared" si="67"/>
        <v>0</v>
      </c>
      <c r="AH364" s="89"/>
      <c r="AI364" s="4">
        <f t="shared" si="65"/>
        <v>0</v>
      </c>
      <c r="AJ364" s="4"/>
      <c r="AK364" s="89"/>
      <c r="AL364" s="127">
        <f t="shared" si="60"/>
        <v>0</v>
      </c>
      <c r="AM364" s="4">
        <f t="shared" si="61"/>
        <v>0</v>
      </c>
      <c r="AN364" s="89"/>
      <c r="AO364" s="4">
        <f t="shared" si="62"/>
        <v>0</v>
      </c>
      <c r="AP364" s="4">
        <f t="shared" si="63"/>
        <v>0</v>
      </c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</row>
    <row r="365" spans="1:65" s="35" customFormat="1">
      <c r="A365" s="23" t="s">
        <v>1389</v>
      </c>
      <c r="B365" s="24" t="s">
        <v>1390</v>
      </c>
      <c r="C365" s="25" t="s">
        <v>902</v>
      </c>
      <c r="D365" s="34" t="s">
        <v>903</v>
      </c>
      <c r="E365" s="34"/>
      <c r="F365" s="27" t="s">
        <v>746</v>
      </c>
      <c r="G365" s="27" t="s">
        <v>746</v>
      </c>
      <c r="H365" s="29" t="s">
        <v>904</v>
      </c>
      <c r="I365" s="28">
        <v>43070</v>
      </c>
      <c r="J365" s="34" t="s">
        <v>6</v>
      </c>
      <c r="K365" s="4"/>
      <c r="L365" s="92">
        <f t="shared" si="64"/>
        <v>425</v>
      </c>
      <c r="M365" s="93">
        <v>95</v>
      </c>
      <c r="N365" s="93">
        <v>330</v>
      </c>
      <c r="O365" s="88">
        <v>0</v>
      </c>
      <c r="P365" s="75"/>
      <c r="Q365" s="75"/>
      <c r="R365" s="75"/>
      <c r="S365" s="75"/>
      <c r="T365" s="75"/>
      <c r="U365" s="89" t="s">
        <v>8</v>
      </c>
      <c r="V365" s="89" t="s">
        <v>10</v>
      </c>
      <c r="W365" s="27"/>
      <c r="X365" s="90" t="s">
        <v>750</v>
      </c>
      <c r="Y365" s="89"/>
      <c r="Z365" s="4">
        <f t="shared" si="66"/>
        <v>0</v>
      </c>
      <c r="AA365" s="91"/>
      <c r="AB365" s="91"/>
      <c r="AC365" s="89"/>
      <c r="AD365" s="89">
        <f t="shared" si="59"/>
        <v>0</v>
      </c>
      <c r="AF365" s="89"/>
      <c r="AG365" s="89">
        <f t="shared" si="67"/>
        <v>0</v>
      </c>
      <c r="AH365" s="89"/>
      <c r="AI365" s="4">
        <f t="shared" si="65"/>
        <v>0</v>
      </c>
      <c r="AJ365" s="4"/>
      <c r="AK365" s="89"/>
      <c r="AL365" s="127">
        <f t="shared" si="60"/>
        <v>0</v>
      </c>
      <c r="AM365" s="4">
        <f t="shared" si="61"/>
        <v>0</v>
      </c>
      <c r="AN365" s="89"/>
      <c r="AO365" s="4">
        <f t="shared" si="62"/>
        <v>0</v>
      </c>
      <c r="AP365" s="4">
        <f t="shared" si="63"/>
        <v>0</v>
      </c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</row>
    <row r="366" spans="1:65" s="35" customFormat="1" ht="39">
      <c r="A366" s="23" t="s">
        <v>1389</v>
      </c>
      <c r="B366" s="24" t="s">
        <v>1390</v>
      </c>
      <c r="C366" s="25" t="s">
        <v>905</v>
      </c>
      <c r="D366" s="34" t="s">
        <v>906</v>
      </c>
      <c r="E366" s="34"/>
      <c r="F366" s="27" t="s">
        <v>746</v>
      </c>
      <c r="G366" s="27" t="s">
        <v>746</v>
      </c>
      <c r="H366" s="28" t="s">
        <v>56</v>
      </c>
      <c r="I366" s="28">
        <v>43070</v>
      </c>
      <c r="J366" s="34" t="s">
        <v>6</v>
      </c>
      <c r="K366" s="4"/>
      <c r="L366" s="92">
        <f t="shared" si="64"/>
        <v>385</v>
      </c>
      <c r="M366" s="93">
        <v>343</v>
      </c>
      <c r="N366" s="93">
        <v>42</v>
      </c>
      <c r="O366" s="88">
        <v>0</v>
      </c>
      <c r="P366" s="75"/>
      <c r="Q366" s="75"/>
      <c r="R366" s="75"/>
      <c r="S366" s="75"/>
      <c r="T366" s="75"/>
      <c r="U366" s="89" t="s">
        <v>8</v>
      </c>
      <c r="V366" s="89" t="s">
        <v>10</v>
      </c>
      <c r="W366" s="27"/>
      <c r="X366" s="90" t="s">
        <v>907</v>
      </c>
      <c r="Y366" s="89"/>
      <c r="Z366" s="4">
        <f t="shared" si="66"/>
        <v>0</v>
      </c>
      <c r="AA366" s="91"/>
      <c r="AB366" s="91"/>
      <c r="AC366" s="89"/>
      <c r="AD366" s="89">
        <f t="shared" si="59"/>
        <v>0</v>
      </c>
      <c r="AF366" s="89"/>
      <c r="AG366" s="89">
        <f t="shared" ref="AG366:AG397" si="68">SUMIF(AF366,"Y",O366)*AC366</f>
        <v>0</v>
      </c>
      <c r="AH366" s="89"/>
      <c r="AI366" s="4">
        <f t="shared" si="65"/>
        <v>0</v>
      </c>
      <c r="AJ366" s="4"/>
      <c r="AK366" s="89"/>
      <c r="AL366" s="127">
        <f t="shared" si="60"/>
        <v>0</v>
      </c>
      <c r="AM366" s="4">
        <f t="shared" si="61"/>
        <v>0</v>
      </c>
      <c r="AN366" s="89"/>
      <c r="AO366" s="4">
        <f t="shared" si="62"/>
        <v>0</v>
      </c>
      <c r="AP366" s="4">
        <f t="shared" si="63"/>
        <v>0</v>
      </c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</row>
    <row r="367" spans="1:65" s="35" customFormat="1" ht="65">
      <c r="A367" s="23" t="s">
        <v>1389</v>
      </c>
      <c r="B367" s="24" t="s">
        <v>1390</v>
      </c>
      <c r="C367" s="25" t="s">
        <v>908</v>
      </c>
      <c r="D367" s="34" t="s">
        <v>909</v>
      </c>
      <c r="E367" s="34"/>
      <c r="F367" s="27" t="s">
        <v>746</v>
      </c>
      <c r="G367" s="27" t="s">
        <v>746</v>
      </c>
      <c r="H367" s="46" t="s">
        <v>910</v>
      </c>
      <c r="I367" s="46">
        <v>43780</v>
      </c>
      <c r="J367" s="34" t="s">
        <v>6</v>
      </c>
      <c r="K367" s="4"/>
      <c r="L367" s="92">
        <f t="shared" si="64"/>
        <v>220</v>
      </c>
      <c r="M367" s="93">
        <v>201</v>
      </c>
      <c r="N367" s="93">
        <v>19</v>
      </c>
      <c r="O367" s="88">
        <v>0</v>
      </c>
      <c r="P367" s="75"/>
      <c r="Q367" s="75"/>
      <c r="R367" s="75"/>
      <c r="S367" s="75"/>
      <c r="T367" s="75"/>
      <c r="U367" s="89" t="s">
        <v>10</v>
      </c>
      <c r="V367" s="89" t="s">
        <v>10</v>
      </c>
      <c r="W367" s="27"/>
      <c r="X367" s="90" t="s">
        <v>1370</v>
      </c>
      <c r="Y367" s="89"/>
      <c r="Z367" s="4">
        <f t="shared" si="66"/>
        <v>0</v>
      </c>
      <c r="AA367" s="91"/>
      <c r="AB367" s="91"/>
      <c r="AC367" s="89"/>
      <c r="AD367" s="89">
        <f t="shared" ref="AD367:AD429" si="69">Z367*AC367</f>
        <v>0</v>
      </c>
      <c r="AF367" s="89"/>
      <c r="AG367" s="89">
        <f t="shared" si="68"/>
        <v>0</v>
      </c>
      <c r="AH367" s="89"/>
      <c r="AI367" s="4">
        <f t="shared" si="65"/>
        <v>0</v>
      </c>
      <c r="AJ367" s="4"/>
      <c r="AK367" s="89"/>
      <c r="AL367" s="127">
        <f t="shared" ref="AL367:AL429" si="70">IFERROR(COUNTIF(AQ367:AZ367,"S")/(COUNTIF(AQ367:AZ367,"V")+COUNTIF(AQ367:AZ367,"S")),0)</f>
        <v>0</v>
      </c>
      <c r="AM367" s="4">
        <f t="shared" ref="AM367:AM429" si="71">(AD367-AG367-AI367)*AL367</f>
        <v>0</v>
      </c>
      <c r="AN367" s="89"/>
      <c r="AO367" s="4">
        <f t="shared" ref="AO367:AO429" si="72">COUNTIF(AQ367:AZ367,"V")</f>
        <v>0</v>
      </c>
      <c r="AP367" s="4">
        <f t="shared" ref="AP367:AP429" si="73">AD367-AG367-AI367-AM367</f>
        <v>0</v>
      </c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</row>
    <row r="368" spans="1:65" s="35" customFormat="1">
      <c r="A368" s="23" t="s">
        <v>1389</v>
      </c>
      <c r="B368" s="24" t="s">
        <v>1390</v>
      </c>
      <c r="C368" s="25" t="s">
        <v>911</v>
      </c>
      <c r="D368" s="34" t="s">
        <v>912</v>
      </c>
      <c r="E368" s="34"/>
      <c r="F368" s="27" t="s">
        <v>746</v>
      </c>
      <c r="G368" s="27" t="s">
        <v>746</v>
      </c>
      <c r="H368" s="29">
        <v>1.3</v>
      </c>
      <c r="I368" s="28">
        <v>43301</v>
      </c>
      <c r="J368" s="34" t="s">
        <v>6</v>
      </c>
      <c r="K368" s="4"/>
      <c r="L368" s="92">
        <f t="shared" ref="L368:L432" si="74">SUM(M368,N368)</f>
        <v>60</v>
      </c>
      <c r="M368" s="93">
        <v>60</v>
      </c>
      <c r="N368" s="93">
        <v>0</v>
      </c>
      <c r="O368" s="88">
        <v>0</v>
      </c>
      <c r="P368" s="75"/>
      <c r="Q368" s="75"/>
      <c r="R368" s="75"/>
      <c r="S368" s="75"/>
      <c r="T368" s="75"/>
      <c r="U368" s="89" t="s">
        <v>10</v>
      </c>
      <c r="V368" s="89" t="s">
        <v>10</v>
      </c>
      <c r="W368" s="27"/>
      <c r="X368" s="90" t="s">
        <v>913</v>
      </c>
      <c r="Y368" s="89"/>
      <c r="Z368" s="4">
        <f t="shared" si="66"/>
        <v>0</v>
      </c>
      <c r="AA368" s="91"/>
      <c r="AB368" s="91"/>
      <c r="AC368" s="89"/>
      <c r="AD368" s="89">
        <f t="shared" si="69"/>
        <v>0</v>
      </c>
      <c r="AF368" s="89"/>
      <c r="AG368" s="89">
        <f t="shared" si="68"/>
        <v>0</v>
      </c>
      <c r="AH368" s="89"/>
      <c r="AI368" s="4">
        <f t="shared" si="65"/>
        <v>0</v>
      </c>
      <c r="AJ368" s="4"/>
      <c r="AK368" s="89"/>
      <c r="AL368" s="127">
        <f t="shared" si="70"/>
        <v>0</v>
      </c>
      <c r="AM368" s="4">
        <f t="shared" si="71"/>
        <v>0</v>
      </c>
      <c r="AN368" s="89"/>
      <c r="AO368" s="4">
        <f t="shared" si="72"/>
        <v>0</v>
      </c>
      <c r="AP368" s="4">
        <f t="shared" si="73"/>
        <v>0</v>
      </c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</row>
    <row r="369" spans="1:65" s="35" customFormat="1" ht="26">
      <c r="A369" s="23" t="s">
        <v>1389</v>
      </c>
      <c r="B369" s="24" t="s">
        <v>1390</v>
      </c>
      <c r="C369" s="25" t="s">
        <v>914</v>
      </c>
      <c r="D369" s="34" t="s">
        <v>915</v>
      </c>
      <c r="E369" s="34"/>
      <c r="F369" s="27" t="s">
        <v>746</v>
      </c>
      <c r="G369" s="27" t="s">
        <v>746</v>
      </c>
      <c r="H369" s="28">
        <v>1.1000000000000001</v>
      </c>
      <c r="I369" s="28">
        <v>43202</v>
      </c>
      <c r="J369" s="34" t="s">
        <v>6</v>
      </c>
      <c r="K369" s="4"/>
      <c r="L369" s="92">
        <f t="shared" si="74"/>
        <v>102</v>
      </c>
      <c r="M369" s="93">
        <v>97</v>
      </c>
      <c r="N369" s="93">
        <v>5</v>
      </c>
      <c r="O369" s="88">
        <v>0</v>
      </c>
      <c r="P369" s="75"/>
      <c r="Q369" s="75"/>
      <c r="R369" s="75"/>
      <c r="S369" s="75"/>
      <c r="T369" s="75"/>
      <c r="U369" s="89" t="s">
        <v>10</v>
      </c>
      <c r="V369" s="89" t="s">
        <v>10</v>
      </c>
      <c r="W369" s="27"/>
      <c r="X369" s="90" t="s">
        <v>916</v>
      </c>
      <c r="Y369" s="89"/>
      <c r="Z369" s="4">
        <f t="shared" si="66"/>
        <v>0</v>
      </c>
      <c r="AA369" s="91"/>
      <c r="AB369" s="91"/>
      <c r="AC369" s="89"/>
      <c r="AD369" s="89">
        <f t="shared" si="69"/>
        <v>0</v>
      </c>
      <c r="AF369" s="89"/>
      <c r="AG369" s="89">
        <f t="shared" si="68"/>
        <v>0</v>
      </c>
      <c r="AH369" s="89"/>
      <c r="AI369" s="4">
        <f t="shared" si="65"/>
        <v>0</v>
      </c>
      <c r="AJ369" s="4"/>
      <c r="AK369" s="89"/>
      <c r="AL369" s="127">
        <f t="shared" si="70"/>
        <v>0</v>
      </c>
      <c r="AM369" s="4">
        <f t="shared" si="71"/>
        <v>0</v>
      </c>
      <c r="AN369" s="89"/>
      <c r="AO369" s="4">
        <f t="shared" si="72"/>
        <v>0</v>
      </c>
      <c r="AP369" s="4">
        <f t="shared" si="73"/>
        <v>0</v>
      </c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</row>
    <row r="370" spans="1:65" s="35" customFormat="1">
      <c r="A370" s="23" t="s">
        <v>1389</v>
      </c>
      <c r="B370" s="24" t="s">
        <v>1390</v>
      </c>
      <c r="C370" s="25" t="s">
        <v>917</v>
      </c>
      <c r="D370" s="34" t="s">
        <v>918</v>
      </c>
      <c r="E370" s="34"/>
      <c r="F370" s="27" t="s">
        <v>746</v>
      </c>
      <c r="G370" s="27" t="s">
        <v>746</v>
      </c>
      <c r="H370" s="29">
        <v>1.2</v>
      </c>
      <c r="I370" s="28">
        <v>43411</v>
      </c>
      <c r="J370" s="34" t="s">
        <v>6</v>
      </c>
      <c r="K370" s="4"/>
      <c r="L370" s="92">
        <f t="shared" si="74"/>
        <v>341</v>
      </c>
      <c r="M370" s="93">
        <v>90</v>
      </c>
      <c r="N370" s="93">
        <v>251</v>
      </c>
      <c r="O370" s="88">
        <v>0</v>
      </c>
      <c r="P370" s="75"/>
      <c r="Q370" s="75"/>
      <c r="R370" s="75"/>
      <c r="S370" s="75"/>
      <c r="T370" s="75"/>
      <c r="U370" s="89" t="s">
        <v>10</v>
      </c>
      <c r="V370" s="89" t="s">
        <v>10</v>
      </c>
      <c r="W370" s="27"/>
      <c r="X370" s="90" t="s">
        <v>919</v>
      </c>
      <c r="Y370" s="89"/>
      <c r="Z370" s="4">
        <f t="shared" si="66"/>
        <v>0</v>
      </c>
      <c r="AA370" s="91"/>
      <c r="AB370" s="91"/>
      <c r="AC370" s="89"/>
      <c r="AD370" s="89">
        <f t="shared" si="69"/>
        <v>0</v>
      </c>
      <c r="AF370" s="89"/>
      <c r="AG370" s="89">
        <f t="shared" si="68"/>
        <v>0</v>
      </c>
      <c r="AH370" s="89"/>
      <c r="AI370" s="4">
        <f t="shared" si="65"/>
        <v>0</v>
      </c>
      <c r="AJ370" s="4"/>
      <c r="AK370" s="89"/>
      <c r="AL370" s="127">
        <f t="shared" si="70"/>
        <v>0</v>
      </c>
      <c r="AM370" s="4">
        <f t="shared" si="71"/>
        <v>0</v>
      </c>
      <c r="AN370" s="89"/>
      <c r="AO370" s="4">
        <f t="shared" si="72"/>
        <v>0</v>
      </c>
      <c r="AP370" s="4">
        <f t="shared" si="73"/>
        <v>0</v>
      </c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</row>
    <row r="371" spans="1:65" s="35" customFormat="1">
      <c r="A371" s="23" t="s">
        <v>1389</v>
      </c>
      <c r="B371" s="24" t="s">
        <v>1390</v>
      </c>
      <c r="C371" s="95" t="s">
        <v>920</v>
      </c>
      <c r="D371" s="94" t="s">
        <v>921</v>
      </c>
      <c r="E371" s="94"/>
      <c r="F371" s="27" t="s">
        <v>746</v>
      </c>
      <c r="G371" s="27" t="s">
        <v>746</v>
      </c>
      <c r="H371" s="28">
        <v>1.1000000000000001</v>
      </c>
      <c r="I371" s="28">
        <v>43287</v>
      </c>
      <c r="J371" s="34" t="s">
        <v>6</v>
      </c>
      <c r="K371" s="4"/>
      <c r="L371" s="92">
        <f t="shared" si="74"/>
        <v>465</v>
      </c>
      <c r="M371" s="93">
        <v>225</v>
      </c>
      <c r="N371" s="93">
        <v>240</v>
      </c>
      <c r="O371" s="88">
        <v>0</v>
      </c>
      <c r="P371" s="75"/>
      <c r="Q371" s="75"/>
      <c r="R371" s="75"/>
      <c r="S371" s="75"/>
      <c r="T371" s="75"/>
      <c r="U371" s="89" t="s">
        <v>10</v>
      </c>
      <c r="V371" s="89" t="s">
        <v>10</v>
      </c>
      <c r="W371" s="27"/>
      <c r="X371" s="90" t="s">
        <v>922</v>
      </c>
      <c r="Y371" s="89"/>
      <c r="Z371" s="4">
        <f t="shared" si="66"/>
        <v>0</v>
      </c>
      <c r="AA371" s="91"/>
      <c r="AB371" s="91"/>
      <c r="AC371" s="89"/>
      <c r="AD371" s="89">
        <f t="shared" si="69"/>
        <v>0</v>
      </c>
      <c r="AF371" s="89"/>
      <c r="AG371" s="89">
        <f t="shared" si="68"/>
        <v>0</v>
      </c>
      <c r="AH371" s="89"/>
      <c r="AI371" s="4">
        <f t="shared" si="65"/>
        <v>0</v>
      </c>
      <c r="AJ371" s="4"/>
      <c r="AK371" s="89"/>
      <c r="AL371" s="127">
        <f t="shared" si="70"/>
        <v>0</v>
      </c>
      <c r="AM371" s="4">
        <f t="shared" si="71"/>
        <v>0</v>
      </c>
      <c r="AN371" s="89"/>
      <c r="AO371" s="4">
        <f t="shared" si="72"/>
        <v>0</v>
      </c>
      <c r="AP371" s="4">
        <f t="shared" si="73"/>
        <v>0</v>
      </c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</row>
    <row r="372" spans="1:65" s="35" customFormat="1">
      <c r="A372" s="23" t="s">
        <v>1389</v>
      </c>
      <c r="B372" s="24" t="s">
        <v>1390</v>
      </c>
      <c r="C372" s="25" t="s">
        <v>923</v>
      </c>
      <c r="D372" s="34" t="s">
        <v>924</v>
      </c>
      <c r="E372" s="34"/>
      <c r="F372" s="27" t="s">
        <v>746</v>
      </c>
      <c r="G372" s="27" t="s">
        <v>746</v>
      </c>
      <c r="H372" s="29">
        <v>1.2</v>
      </c>
      <c r="I372" s="28">
        <v>43573</v>
      </c>
      <c r="J372" s="34" t="s">
        <v>6</v>
      </c>
      <c r="K372" s="4"/>
      <c r="L372" s="92">
        <f t="shared" si="74"/>
        <v>20</v>
      </c>
      <c r="M372" s="93">
        <v>20</v>
      </c>
      <c r="N372" s="93">
        <v>0</v>
      </c>
      <c r="O372" s="88">
        <v>0</v>
      </c>
      <c r="P372" s="75"/>
      <c r="Q372" s="75"/>
      <c r="R372" s="75"/>
      <c r="S372" s="75"/>
      <c r="T372" s="75"/>
      <c r="U372" s="89" t="s">
        <v>10</v>
      </c>
      <c r="V372" s="89" t="s">
        <v>10</v>
      </c>
      <c r="W372" s="27"/>
      <c r="X372" s="90" t="s">
        <v>925</v>
      </c>
      <c r="Y372" s="89"/>
      <c r="Z372" s="4">
        <f t="shared" si="66"/>
        <v>0</v>
      </c>
      <c r="AA372" s="91"/>
      <c r="AB372" s="91"/>
      <c r="AC372" s="89"/>
      <c r="AD372" s="89">
        <f t="shared" si="69"/>
        <v>0</v>
      </c>
      <c r="AF372" s="89"/>
      <c r="AG372" s="89">
        <f t="shared" si="68"/>
        <v>0</v>
      </c>
      <c r="AH372" s="89"/>
      <c r="AI372" s="4">
        <f t="shared" si="65"/>
        <v>0</v>
      </c>
      <c r="AJ372" s="4"/>
      <c r="AK372" s="89"/>
      <c r="AL372" s="127">
        <f t="shared" si="70"/>
        <v>0</v>
      </c>
      <c r="AM372" s="4">
        <f t="shared" si="71"/>
        <v>0</v>
      </c>
      <c r="AN372" s="89"/>
      <c r="AO372" s="4">
        <f t="shared" si="72"/>
        <v>0</v>
      </c>
      <c r="AP372" s="4">
        <f t="shared" si="73"/>
        <v>0</v>
      </c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</row>
    <row r="373" spans="1:65" s="35" customFormat="1">
      <c r="A373" s="23" t="s">
        <v>1389</v>
      </c>
      <c r="B373" s="24" t="s">
        <v>1390</v>
      </c>
      <c r="C373" s="25" t="s">
        <v>926</v>
      </c>
      <c r="D373" s="34" t="s">
        <v>927</v>
      </c>
      <c r="E373" s="34"/>
      <c r="F373" s="27" t="s">
        <v>746</v>
      </c>
      <c r="G373" s="27" t="s">
        <v>746</v>
      </c>
      <c r="H373" s="46">
        <v>1.3</v>
      </c>
      <c r="I373" s="28">
        <v>43689</v>
      </c>
      <c r="J373" s="34" t="s">
        <v>6</v>
      </c>
      <c r="K373" s="4"/>
      <c r="L373" s="92">
        <f t="shared" si="74"/>
        <v>215</v>
      </c>
      <c r="M373" s="93">
        <v>145</v>
      </c>
      <c r="N373" s="93">
        <v>70</v>
      </c>
      <c r="O373" s="88">
        <v>0</v>
      </c>
      <c r="P373" s="75"/>
      <c r="Q373" s="75"/>
      <c r="R373" s="75"/>
      <c r="S373" s="75"/>
      <c r="T373" s="75"/>
      <c r="U373" s="89" t="s">
        <v>10</v>
      </c>
      <c r="V373" s="89" t="s">
        <v>10</v>
      </c>
      <c r="W373" s="27"/>
      <c r="X373" s="90" t="s">
        <v>928</v>
      </c>
      <c r="Y373" s="89"/>
      <c r="Z373" s="4">
        <f t="shared" si="66"/>
        <v>0</v>
      </c>
      <c r="AA373" s="91"/>
      <c r="AB373" s="91"/>
      <c r="AC373" s="89"/>
      <c r="AD373" s="89">
        <f t="shared" si="69"/>
        <v>0</v>
      </c>
      <c r="AF373" s="89"/>
      <c r="AG373" s="89">
        <f t="shared" si="68"/>
        <v>0</v>
      </c>
      <c r="AH373" s="89"/>
      <c r="AI373" s="4">
        <f t="shared" si="65"/>
        <v>0</v>
      </c>
      <c r="AJ373" s="4"/>
      <c r="AK373" s="89"/>
      <c r="AL373" s="127">
        <f t="shared" si="70"/>
        <v>0</v>
      </c>
      <c r="AM373" s="4">
        <f t="shared" si="71"/>
        <v>0</v>
      </c>
      <c r="AN373" s="89"/>
      <c r="AO373" s="4">
        <f t="shared" si="72"/>
        <v>0</v>
      </c>
      <c r="AP373" s="4">
        <f t="shared" si="73"/>
        <v>0</v>
      </c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</row>
    <row r="374" spans="1:65" s="35" customFormat="1">
      <c r="A374" s="23" t="s">
        <v>1389</v>
      </c>
      <c r="B374" s="24" t="s">
        <v>1390</v>
      </c>
      <c r="C374" s="25" t="s">
        <v>929</v>
      </c>
      <c r="D374" s="34" t="s">
        <v>930</v>
      </c>
      <c r="E374" s="34"/>
      <c r="F374" s="27" t="s">
        <v>746</v>
      </c>
      <c r="G374" s="27" t="s">
        <v>746</v>
      </c>
      <c r="H374" s="46">
        <v>1.2</v>
      </c>
      <c r="I374" s="28">
        <v>43689</v>
      </c>
      <c r="J374" s="34" t="s">
        <v>6</v>
      </c>
      <c r="K374" s="4"/>
      <c r="L374" s="92">
        <f t="shared" si="74"/>
        <v>205</v>
      </c>
      <c r="M374" s="93">
        <v>135</v>
      </c>
      <c r="N374" s="93">
        <v>70</v>
      </c>
      <c r="O374" s="88">
        <v>0</v>
      </c>
      <c r="P374" s="75"/>
      <c r="Q374" s="75"/>
      <c r="R374" s="75"/>
      <c r="S374" s="75"/>
      <c r="T374" s="75"/>
      <c r="U374" s="89" t="s">
        <v>10</v>
      </c>
      <c r="V374" s="89" t="s">
        <v>10</v>
      </c>
      <c r="W374" s="27"/>
      <c r="X374" s="90" t="s">
        <v>928</v>
      </c>
      <c r="Y374" s="89"/>
      <c r="Z374" s="4">
        <f t="shared" si="66"/>
        <v>0</v>
      </c>
      <c r="AA374" s="91"/>
      <c r="AB374" s="91"/>
      <c r="AC374" s="89"/>
      <c r="AD374" s="89">
        <f t="shared" si="69"/>
        <v>0</v>
      </c>
      <c r="AF374" s="89"/>
      <c r="AG374" s="89">
        <f t="shared" si="68"/>
        <v>0</v>
      </c>
      <c r="AH374" s="89"/>
      <c r="AI374" s="4">
        <f t="shared" si="65"/>
        <v>0</v>
      </c>
      <c r="AJ374" s="4"/>
      <c r="AK374" s="89"/>
      <c r="AL374" s="127">
        <f t="shared" si="70"/>
        <v>0</v>
      </c>
      <c r="AM374" s="4">
        <f t="shared" si="71"/>
        <v>0</v>
      </c>
      <c r="AN374" s="89"/>
      <c r="AO374" s="4">
        <f t="shared" si="72"/>
        <v>0</v>
      </c>
      <c r="AP374" s="4">
        <f t="shared" si="73"/>
        <v>0</v>
      </c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</row>
    <row r="375" spans="1:65" s="35" customFormat="1">
      <c r="A375" s="23" t="s">
        <v>1389</v>
      </c>
      <c r="B375" s="24" t="s">
        <v>1390</v>
      </c>
      <c r="C375" s="25" t="s">
        <v>931</v>
      </c>
      <c r="D375" s="34" t="s">
        <v>932</v>
      </c>
      <c r="E375" s="34"/>
      <c r="F375" s="27" t="s">
        <v>746</v>
      </c>
      <c r="G375" s="27" t="s">
        <v>746</v>
      </c>
      <c r="H375" s="29" t="s">
        <v>933</v>
      </c>
      <c r="I375" s="28">
        <v>42587</v>
      </c>
      <c r="J375" s="34" t="s">
        <v>6</v>
      </c>
      <c r="K375" s="4"/>
      <c r="L375" s="92">
        <f t="shared" si="74"/>
        <v>5</v>
      </c>
      <c r="M375" s="93">
        <v>5</v>
      </c>
      <c r="N375" s="93">
        <v>0</v>
      </c>
      <c r="O375" s="88">
        <v>0</v>
      </c>
      <c r="P375" s="75"/>
      <c r="Q375" s="75"/>
      <c r="R375" s="75"/>
      <c r="S375" s="75"/>
      <c r="T375" s="75"/>
      <c r="U375" s="89" t="s">
        <v>8</v>
      </c>
      <c r="V375" s="89" t="s">
        <v>10</v>
      </c>
      <c r="W375" s="27"/>
      <c r="X375" s="90" t="s">
        <v>750</v>
      </c>
      <c r="Y375" s="89"/>
      <c r="Z375" s="4">
        <f t="shared" si="66"/>
        <v>0</v>
      </c>
      <c r="AA375" s="91"/>
      <c r="AB375" s="91"/>
      <c r="AC375" s="89"/>
      <c r="AD375" s="89">
        <f t="shared" si="69"/>
        <v>0</v>
      </c>
      <c r="AF375" s="89"/>
      <c r="AG375" s="89">
        <f t="shared" si="68"/>
        <v>0</v>
      </c>
      <c r="AH375" s="89"/>
      <c r="AI375" s="4">
        <f t="shared" si="65"/>
        <v>0</v>
      </c>
      <c r="AJ375" s="4"/>
      <c r="AK375" s="89"/>
      <c r="AL375" s="127">
        <f t="shared" si="70"/>
        <v>0</v>
      </c>
      <c r="AM375" s="4">
        <f t="shared" si="71"/>
        <v>0</v>
      </c>
      <c r="AN375" s="89"/>
      <c r="AO375" s="4">
        <f t="shared" si="72"/>
        <v>0</v>
      </c>
      <c r="AP375" s="4">
        <f t="shared" si="73"/>
        <v>0</v>
      </c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</row>
    <row r="376" spans="1:65" s="35" customFormat="1">
      <c r="A376" s="23" t="s">
        <v>1389</v>
      </c>
      <c r="B376" s="24" t="s">
        <v>1390</v>
      </c>
      <c r="C376" s="25" t="s">
        <v>934</v>
      </c>
      <c r="D376" s="34" t="s">
        <v>935</v>
      </c>
      <c r="E376" s="34"/>
      <c r="F376" s="27" t="s">
        <v>746</v>
      </c>
      <c r="G376" s="27" t="s">
        <v>746</v>
      </c>
      <c r="H376" s="29" t="s">
        <v>785</v>
      </c>
      <c r="I376" s="28">
        <v>43237</v>
      </c>
      <c r="J376" s="34" t="s">
        <v>6</v>
      </c>
      <c r="K376" s="4"/>
      <c r="L376" s="92">
        <f t="shared" si="74"/>
        <v>29</v>
      </c>
      <c r="M376" s="93">
        <v>25</v>
      </c>
      <c r="N376" s="93">
        <v>4</v>
      </c>
      <c r="O376" s="88">
        <v>0</v>
      </c>
      <c r="P376" s="75"/>
      <c r="Q376" s="75"/>
      <c r="R376" s="75"/>
      <c r="S376" s="75"/>
      <c r="T376" s="75"/>
      <c r="U376" s="89" t="s">
        <v>8</v>
      </c>
      <c r="V376" s="89" t="s">
        <v>10</v>
      </c>
      <c r="W376" s="27"/>
      <c r="X376" s="90" t="s">
        <v>928</v>
      </c>
      <c r="Y376" s="89"/>
      <c r="Z376" s="4">
        <f t="shared" si="66"/>
        <v>0</v>
      </c>
      <c r="AA376" s="91"/>
      <c r="AB376" s="91"/>
      <c r="AC376" s="89"/>
      <c r="AD376" s="89">
        <f t="shared" si="69"/>
        <v>0</v>
      </c>
      <c r="AF376" s="89"/>
      <c r="AG376" s="89">
        <f t="shared" si="68"/>
        <v>0</v>
      </c>
      <c r="AH376" s="89"/>
      <c r="AI376" s="4">
        <f t="shared" si="65"/>
        <v>0</v>
      </c>
      <c r="AJ376" s="4"/>
      <c r="AK376" s="89"/>
      <c r="AL376" s="127">
        <f t="shared" si="70"/>
        <v>0</v>
      </c>
      <c r="AM376" s="4">
        <f t="shared" si="71"/>
        <v>0</v>
      </c>
      <c r="AN376" s="89"/>
      <c r="AO376" s="4">
        <f t="shared" si="72"/>
        <v>0</v>
      </c>
      <c r="AP376" s="4">
        <f t="shared" si="73"/>
        <v>0</v>
      </c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</row>
    <row r="377" spans="1:65" s="35" customFormat="1">
      <c r="A377" s="23" t="s">
        <v>1389</v>
      </c>
      <c r="B377" s="24" t="s">
        <v>1390</v>
      </c>
      <c r="C377" s="25" t="s">
        <v>936</v>
      </c>
      <c r="D377" s="34" t="s">
        <v>937</v>
      </c>
      <c r="E377" s="34"/>
      <c r="F377" s="27" t="s">
        <v>746</v>
      </c>
      <c r="G377" s="27" t="s">
        <v>746</v>
      </c>
      <c r="H377" s="29" t="s">
        <v>861</v>
      </c>
      <c r="I377" s="28">
        <v>42755</v>
      </c>
      <c r="J377" s="34" t="s">
        <v>6</v>
      </c>
      <c r="K377" s="4"/>
      <c r="L377" s="92">
        <f t="shared" si="74"/>
        <v>32</v>
      </c>
      <c r="M377" s="93">
        <v>32</v>
      </c>
      <c r="N377" s="93">
        <v>0</v>
      </c>
      <c r="O377" s="88">
        <v>0</v>
      </c>
      <c r="P377" s="75"/>
      <c r="Q377" s="75"/>
      <c r="R377" s="75"/>
      <c r="S377" s="75"/>
      <c r="T377" s="75"/>
      <c r="U377" s="89" t="s">
        <v>8</v>
      </c>
      <c r="V377" s="89" t="s">
        <v>10</v>
      </c>
      <c r="W377" s="27"/>
      <c r="X377" s="90" t="s">
        <v>750</v>
      </c>
      <c r="Y377" s="89"/>
      <c r="Z377" s="4">
        <f t="shared" si="66"/>
        <v>0</v>
      </c>
      <c r="AA377" s="91"/>
      <c r="AB377" s="91"/>
      <c r="AC377" s="89"/>
      <c r="AD377" s="89">
        <f t="shared" si="69"/>
        <v>0</v>
      </c>
      <c r="AF377" s="89"/>
      <c r="AG377" s="89">
        <f t="shared" si="68"/>
        <v>0</v>
      </c>
      <c r="AH377" s="89"/>
      <c r="AI377" s="4">
        <f t="shared" si="65"/>
        <v>0</v>
      </c>
      <c r="AJ377" s="4"/>
      <c r="AK377" s="89"/>
      <c r="AL377" s="127">
        <f t="shared" si="70"/>
        <v>0</v>
      </c>
      <c r="AM377" s="4">
        <f t="shared" si="71"/>
        <v>0</v>
      </c>
      <c r="AN377" s="89"/>
      <c r="AO377" s="4">
        <f t="shared" si="72"/>
        <v>0</v>
      </c>
      <c r="AP377" s="4">
        <f t="shared" si="73"/>
        <v>0</v>
      </c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</row>
    <row r="378" spans="1:65" s="35" customFormat="1">
      <c r="A378" s="23" t="s">
        <v>1389</v>
      </c>
      <c r="B378" s="24" t="s">
        <v>1390</v>
      </c>
      <c r="C378" s="25" t="s">
        <v>938</v>
      </c>
      <c r="D378" s="34" t="s">
        <v>939</v>
      </c>
      <c r="E378" s="34"/>
      <c r="F378" s="27" t="s">
        <v>746</v>
      </c>
      <c r="G378" s="27" t="s">
        <v>746</v>
      </c>
      <c r="H378" s="28" t="s">
        <v>940</v>
      </c>
      <c r="I378" s="28">
        <v>43070</v>
      </c>
      <c r="J378" s="34" t="s">
        <v>6</v>
      </c>
      <c r="K378" s="4"/>
      <c r="L378" s="92">
        <f t="shared" si="74"/>
        <v>15</v>
      </c>
      <c r="M378" s="93">
        <v>15</v>
      </c>
      <c r="N378" s="93">
        <v>0</v>
      </c>
      <c r="O378" s="88">
        <v>0</v>
      </c>
      <c r="P378" s="75"/>
      <c r="Q378" s="75"/>
      <c r="R378" s="75"/>
      <c r="S378" s="75"/>
      <c r="T378" s="75"/>
      <c r="U378" s="89" t="s">
        <v>8</v>
      </c>
      <c r="V378" s="89" t="s">
        <v>10</v>
      </c>
      <c r="W378" s="27"/>
      <c r="X378" s="90" t="s">
        <v>750</v>
      </c>
      <c r="Y378" s="89"/>
      <c r="Z378" s="4">
        <f t="shared" si="66"/>
        <v>0</v>
      </c>
      <c r="AA378" s="91"/>
      <c r="AB378" s="91"/>
      <c r="AC378" s="89"/>
      <c r="AD378" s="89">
        <f t="shared" si="69"/>
        <v>0</v>
      </c>
      <c r="AF378" s="89"/>
      <c r="AG378" s="89">
        <f t="shared" si="68"/>
        <v>0</v>
      </c>
      <c r="AH378" s="89"/>
      <c r="AI378" s="4">
        <f t="shared" si="65"/>
        <v>0</v>
      </c>
      <c r="AJ378" s="4"/>
      <c r="AK378" s="89"/>
      <c r="AL378" s="127">
        <f t="shared" si="70"/>
        <v>0</v>
      </c>
      <c r="AM378" s="4">
        <f t="shared" si="71"/>
        <v>0</v>
      </c>
      <c r="AN378" s="89"/>
      <c r="AO378" s="4">
        <f t="shared" si="72"/>
        <v>0</v>
      </c>
      <c r="AP378" s="4">
        <f t="shared" si="73"/>
        <v>0</v>
      </c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</row>
    <row r="379" spans="1:65" s="35" customFormat="1">
      <c r="A379" s="23" t="s">
        <v>1389</v>
      </c>
      <c r="B379" s="24" t="s">
        <v>1390</v>
      </c>
      <c r="C379" s="25" t="s">
        <v>941</v>
      </c>
      <c r="D379" s="34" t="s">
        <v>942</v>
      </c>
      <c r="E379" s="34"/>
      <c r="F379" s="27" t="s">
        <v>746</v>
      </c>
      <c r="G379" s="27" t="s">
        <v>746</v>
      </c>
      <c r="H379" s="28" t="s">
        <v>943</v>
      </c>
      <c r="I379" s="28">
        <v>42986</v>
      </c>
      <c r="J379" s="29" t="s">
        <v>6</v>
      </c>
      <c r="K379" s="4"/>
      <c r="L379" s="92">
        <f t="shared" si="74"/>
        <v>56</v>
      </c>
      <c r="M379" s="93">
        <v>40</v>
      </c>
      <c r="N379" s="93">
        <v>16</v>
      </c>
      <c r="O379" s="88">
        <v>0</v>
      </c>
      <c r="P379" s="75"/>
      <c r="Q379" s="75"/>
      <c r="R379" s="75"/>
      <c r="S379" s="75"/>
      <c r="T379" s="75"/>
      <c r="U379" s="89" t="s">
        <v>8</v>
      </c>
      <c r="V379" s="89" t="s">
        <v>10</v>
      </c>
      <c r="W379" s="27"/>
      <c r="X379" s="90" t="s">
        <v>750</v>
      </c>
      <c r="Y379" s="89"/>
      <c r="Z379" s="4">
        <f t="shared" si="66"/>
        <v>0</v>
      </c>
      <c r="AA379" s="91"/>
      <c r="AB379" s="91"/>
      <c r="AC379" s="89"/>
      <c r="AD379" s="89">
        <f t="shared" si="69"/>
        <v>0</v>
      </c>
      <c r="AF379" s="89"/>
      <c r="AG379" s="89">
        <f t="shared" si="68"/>
        <v>0</v>
      </c>
      <c r="AH379" s="89"/>
      <c r="AI379" s="4">
        <f t="shared" si="65"/>
        <v>0</v>
      </c>
      <c r="AJ379" s="4"/>
      <c r="AK379" s="89"/>
      <c r="AL379" s="127">
        <f t="shared" si="70"/>
        <v>0</v>
      </c>
      <c r="AM379" s="4">
        <f t="shared" si="71"/>
        <v>0</v>
      </c>
      <c r="AN379" s="89"/>
      <c r="AO379" s="4">
        <f t="shared" si="72"/>
        <v>0</v>
      </c>
      <c r="AP379" s="4">
        <f t="shared" si="73"/>
        <v>0</v>
      </c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</row>
    <row r="380" spans="1:65" s="35" customFormat="1">
      <c r="A380" s="23" t="s">
        <v>1389</v>
      </c>
      <c r="B380" s="24" t="s">
        <v>1390</v>
      </c>
      <c r="C380" s="25" t="s">
        <v>944</v>
      </c>
      <c r="D380" s="34" t="s">
        <v>945</v>
      </c>
      <c r="E380" s="34"/>
      <c r="F380" s="27" t="s">
        <v>746</v>
      </c>
      <c r="G380" s="27" t="s">
        <v>746</v>
      </c>
      <c r="H380" s="28" t="s">
        <v>818</v>
      </c>
      <c r="I380" s="28">
        <v>43126</v>
      </c>
      <c r="J380" s="29" t="s">
        <v>6</v>
      </c>
      <c r="K380" s="4"/>
      <c r="L380" s="92">
        <f t="shared" si="74"/>
        <v>104</v>
      </c>
      <c r="M380" s="93">
        <v>34</v>
      </c>
      <c r="N380" s="93">
        <v>70</v>
      </c>
      <c r="O380" s="88">
        <v>0</v>
      </c>
      <c r="P380" s="75"/>
      <c r="Q380" s="75"/>
      <c r="R380" s="75"/>
      <c r="S380" s="75"/>
      <c r="T380" s="75"/>
      <c r="U380" s="89" t="s">
        <v>8</v>
      </c>
      <c r="V380" s="89" t="s">
        <v>10</v>
      </c>
      <c r="W380" s="27"/>
      <c r="X380" s="90" t="s">
        <v>750</v>
      </c>
      <c r="Y380" s="89"/>
      <c r="Z380" s="4">
        <f t="shared" si="66"/>
        <v>0</v>
      </c>
      <c r="AA380" s="91"/>
      <c r="AB380" s="91"/>
      <c r="AC380" s="89"/>
      <c r="AD380" s="89">
        <f t="shared" si="69"/>
        <v>0</v>
      </c>
      <c r="AF380" s="89"/>
      <c r="AG380" s="89">
        <f t="shared" si="68"/>
        <v>0</v>
      </c>
      <c r="AH380" s="89"/>
      <c r="AI380" s="4">
        <f t="shared" si="65"/>
        <v>0</v>
      </c>
      <c r="AJ380" s="4"/>
      <c r="AK380" s="89"/>
      <c r="AL380" s="127">
        <f t="shared" si="70"/>
        <v>0</v>
      </c>
      <c r="AM380" s="4">
        <f t="shared" si="71"/>
        <v>0</v>
      </c>
      <c r="AN380" s="89"/>
      <c r="AO380" s="4">
        <f t="shared" si="72"/>
        <v>0</v>
      </c>
      <c r="AP380" s="4">
        <f t="shared" si="73"/>
        <v>0</v>
      </c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</row>
    <row r="381" spans="1:65" s="35" customFormat="1" ht="26">
      <c r="A381" s="23" t="s">
        <v>1389</v>
      </c>
      <c r="B381" s="24" t="s">
        <v>1390</v>
      </c>
      <c r="C381" s="25" t="s">
        <v>946</v>
      </c>
      <c r="D381" s="58" t="s">
        <v>947</v>
      </c>
      <c r="E381" s="58"/>
      <c r="F381" s="27" t="s">
        <v>746</v>
      </c>
      <c r="G381" s="27" t="s">
        <v>746</v>
      </c>
      <c r="H381" s="28">
        <v>1.4</v>
      </c>
      <c r="I381" s="28">
        <v>43523</v>
      </c>
      <c r="J381" s="29" t="s">
        <v>6</v>
      </c>
      <c r="K381" s="4"/>
      <c r="L381" s="92">
        <f t="shared" si="74"/>
        <v>297</v>
      </c>
      <c r="M381" s="93">
        <v>57</v>
      </c>
      <c r="N381" s="93">
        <v>240</v>
      </c>
      <c r="O381" s="88">
        <v>0</v>
      </c>
      <c r="P381" s="75"/>
      <c r="Q381" s="75"/>
      <c r="R381" s="75"/>
      <c r="S381" s="75"/>
      <c r="T381" s="75"/>
      <c r="U381" s="89" t="s">
        <v>8</v>
      </c>
      <c r="V381" s="89" t="s">
        <v>10</v>
      </c>
      <c r="W381" s="27"/>
      <c r="X381" s="90" t="s">
        <v>750</v>
      </c>
      <c r="Y381" s="89"/>
      <c r="Z381" s="4">
        <f t="shared" si="66"/>
        <v>0</v>
      </c>
      <c r="AA381" s="91"/>
      <c r="AB381" s="91"/>
      <c r="AC381" s="89"/>
      <c r="AD381" s="89">
        <f t="shared" si="69"/>
        <v>0</v>
      </c>
      <c r="AF381" s="89"/>
      <c r="AG381" s="89">
        <f t="shared" si="68"/>
        <v>0</v>
      </c>
      <c r="AH381" s="89"/>
      <c r="AI381" s="4">
        <f t="shared" si="65"/>
        <v>0</v>
      </c>
      <c r="AJ381" s="4"/>
      <c r="AK381" s="89"/>
      <c r="AL381" s="127">
        <f t="shared" si="70"/>
        <v>0</v>
      </c>
      <c r="AM381" s="4">
        <f t="shared" si="71"/>
        <v>0</v>
      </c>
      <c r="AN381" s="89"/>
      <c r="AO381" s="4">
        <f t="shared" si="72"/>
        <v>0</v>
      </c>
      <c r="AP381" s="4">
        <f t="shared" si="73"/>
        <v>0</v>
      </c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</row>
    <row r="382" spans="1:65" s="35" customFormat="1" ht="26">
      <c r="A382" s="23" t="s">
        <v>1389</v>
      </c>
      <c r="B382" s="24" t="s">
        <v>1390</v>
      </c>
      <c r="C382" s="25" t="s">
        <v>948</v>
      </c>
      <c r="D382" s="58" t="s">
        <v>949</v>
      </c>
      <c r="E382" s="58"/>
      <c r="F382" s="27" t="s">
        <v>746</v>
      </c>
      <c r="G382" s="27" t="s">
        <v>746</v>
      </c>
      <c r="H382" s="28">
        <v>1.5</v>
      </c>
      <c r="I382" s="28">
        <v>43751</v>
      </c>
      <c r="J382" s="29" t="s">
        <v>6</v>
      </c>
      <c r="K382" s="4"/>
      <c r="L382" s="92">
        <f t="shared" si="74"/>
        <v>531</v>
      </c>
      <c r="M382" s="93">
        <v>530</v>
      </c>
      <c r="N382" s="93">
        <v>1</v>
      </c>
      <c r="O382" s="88">
        <v>0</v>
      </c>
      <c r="P382" s="75"/>
      <c r="Q382" s="75"/>
      <c r="R382" s="75"/>
      <c r="S382" s="75"/>
      <c r="T382" s="75"/>
      <c r="U382" s="89" t="s">
        <v>8</v>
      </c>
      <c r="V382" s="89" t="s">
        <v>10</v>
      </c>
      <c r="W382" s="27"/>
      <c r="X382" s="90" t="s">
        <v>750</v>
      </c>
      <c r="Y382" s="89"/>
      <c r="Z382" s="4">
        <f t="shared" si="66"/>
        <v>0</v>
      </c>
      <c r="AA382" s="91"/>
      <c r="AB382" s="91"/>
      <c r="AC382" s="89"/>
      <c r="AD382" s="89">
        <f t="shared" si="69"/>
        <v>0</v>
      </c>
      <c r="AF382" s="89"/>
      <c r="AG382" s="89">
        <f t="shared" si="68"/>
        <v>0</v>
      </c>
      <c r="AH382" s="89"/>
      <c r="AI382" s="4">
        <f t="shared" si="65"/>
        <v>0</v>
      </c>
      <c r="AJ382" s="4"/>
      <c r="AK382" s="89"/>
      <c r="AL382" s="127">
        <f t="shared" si="70"/>
        <v>0</v>
      </c>
      <c r="AM382" s="4">
        <f t="shared" si="71"/>
        <v>0</v>
      </c>
      <c r="AN382" s="89"/>
      <c r="AO382" s="4">
        <f t="shared" si="72"/>
        <v>0</v>
      </c>
      <c r="AP382" s="4">
        <f t="shared" si="73"/>
        <v>0</v>
      </c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</row>
    <row r="383" spans="1:65" s="35" customFormat="1">
      <c r="A383" s="23" t="s">
        <v>1389</v>
      </c>
      <c r="B383" s="24" t="s">
        <v>1390</v>
      </c>
      <c r="C383" s="25" t="s">
        <v>950</v>
      </c>
      <c r="D383" s="96" t="s">
        <v>951</v>
      </c>
      <c r="E383" s="96"/>
      <c r="F383" s="27" t="s">
        <v>746</v>
      </c>
      <c r="G383" s="27" t="s">
        <v>746</v>
      </c>
      <c r="H383" s="29" t="s">
        <v>869</v>
      </c>
      <c r="I383" s="28">
        <v>42894</v>
      </c>
      <c r="J383" s="29" t="s">
        <v>6</v>
      </c>
      <c r="K383" s="4"/>
      <c r="L383" s="92">
        <f t="shared" si="74"/>
        <v>52</v>
      </c>
      <c r="M383" s="93">
        <v>52</v>
      </c>
      <c r="N383" s="93">
        <v>0</v>
      </c>
      <c r="O383" s="88">
        <v>0</v>
      </c>
      <c r="P383" s="75"/>
      <c r="Q383" s="75"/>
      <c r="R383" s="75"/>
      <c r="S383" s="75"/>
      <c r="T383" s="75"/>
      <c r="U383" s="89" t="s">
        <v>8</v>
      </c>
      <c r="V383" s="89" t="s">
        <v>10</v>
      </c>
      <c r="W383" s="27"/>
      <c r="X383" s="90" t="s">
        <v>750</v>
      </c>
      <c r="Y383" s="89"/>
      <c r="Z383" s="4">
        <f t="shared" si="66"/>
        <v>0</v>
      </c>
      <c r="AA383" s="91"/>
      <c r="AB383" s="91"/>
      <c r="AC383" s="89"/>
      <c r="AD383" s="89">
        <f t="shared" si="69"/>
        <v>0</v>
      </c>
      <c r="AF383" s="89"/>
      <c r="AG383" s="89">
        <f t="shared" si="68"/>
        <v>0</v>
      </c>
      <c r="AH383" s="89"/>
      <c r="AI383" s="4">
        <f t="shared" si="65"/>
        <v>0</v>
      </c>
      <c r="AJ383" s="4"/>
      <c r="AK383" s="89"/>
      <c r="AL383" s="127">
        <f t="shared" si="70"/>
        <v>0</v>
      </c>
      <c r="AM383" s="4">
        <f t="shared" si="71"/>
        <v>0</v>
      </c>
      <c r="AN383" s="89"/>
      <c r="AO383" s="4">
        <f t="shared" si="72"/>
        <v>0</v>
      </c>
      <c r="AP383" s="4">
        <f t="shared" si="73"/>
        <v>0</v>
      </c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</row>
    <row r="384" spans="1:65" s="35" customFormat="1">
      <c r="A384" s="23" t="s">
        <v>1389</v>
      </c>
      <c r="B384" s="24" t="s">
        <v>1390</v>
      </c>
      <c r="C384" s="25" t="s">
        <v>952</v>
      </c>
      <c r="D384" s="96" t="s">
        <v>953</v>
      </c>
      <c r="E384" s="96"/>
      <c r="F384" s="27" t="s">
        <v>746</v>
      </c>
      <c r="G384" s="27" t="s">
        <v>746</v>
      </c>
      <c r="H384" s="29" t="s">
        <v>954</v>
      </c>
      <c r="I384" s="28">
        <v>42894</v>
      </c>
      <c r="J384" s="29" t="s">
        <v>6</v>
      </c>
      <c r="K384" s="4"/>
      <c r="L384" s="92">
        <f t="shared" si="74"/>
        <v>826</v>
      </c>
      <c r="M384" s="93">
        <v>282</v>
      </c>
      <c r="N384" s="93">
        <v>544</v>
      </c>
      <c r="O384" s="88">
        <v>0</v>
      </c>
      <c r="P384" s="75"/>
      <c r="Q384" s="75"/>
      <c r="R384" s="75"/>
      <c r="S384" s="75"/>
      <c r="T384" s="75"/>
      <c r="U384" s="89" t="s">
        <v>8</v>
      </c>
      <c r="V384" s="89" t="s">
        <v>10</v>
      </c>
      <c r="W384" s="27"/>
      <c r="X384" s="90" t="s">
        <v>750</v>
      </c>
      <c r="Y384" s="89"/>
      <c r="Z384" s="4">
        <f t="shared" si="66"/>
        <v>0</v>
      </c>
      <c r="AA384" s="91"/>
      <c r="AB384" s="91"/>
      <c r="AC384" s="89"/>
      <c r="AD384" s="89">
        <f t="shared" si="69"/>
        <v>0</v>
      </c>
      <c r="AF384" s="89"/>
      <c r="AG384" s="89">
        <f t="shared" si="68"/>
        <v>0</v>
      </c>
      <c r="AH384" s="89"/>
      <c r="AI384" s="4">
        <f t="shared" si="65"/>
        <v>0</v>
      </c>
      <c r="AJ384" s="4"/>
      <c r="AK384" s="89"/>
      <c r="AL384" s="127">
        <f t="shared" si="70"/>
        <v>0</v>
      </c>
      <c r="AM384" s="4">
        <f t="shared" si="71"/>
        <v>0</v>
      </c>
      <c r="AN384" s="89"/>
      <c r="AO384" s="4">
        <f t="shared" si="72"/>
        <v>0</v>
      </c>
      <c r="AP384" s="4">
        <f t="shared" si="73"/>
        <v>0</v>
      </c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</row>
    <row r="385" spans="1:65" s="35" customFormat="1">
      <c r="A385" s="23" t="s">
        <v>1389</v>
      </c>
      <c r="B385" s="24" t="s">
        <v>1390</v>
      </c>
      <c r="C385" s="25" t="s">
        <v>955</v>
      </c>
      <c r="D385" s="96" t="s">
        <v>956</v>
      </c>
      <c r="E385" s="96"/>
      <c r="F385" s="27" t="s">
        <v>746</v>
      </c>
      <c r="G385" s="27" t="s">
        <v>746</v>
      </c>
      <c r="H385" s="28" t="s">
        <v>572</v>
      </c>
      <c r="I385" s="28">
        <v>42947</v>
      </c>
      <c r="J385" s="29" t="s">
        <v>6</v>
      </c>
      <c r="K385" s="4"/>
      <c r="L385" s="92">
        <f t="shared" si="74"/>
        <v>31</v>
      </c>
      <c r="M385" s="93">
        <v>17</v>
      </c>
      <c r="N385" s="93">
        <v>14</v>
      </c>
      <c r="O385" s="88">
        <v>0</v>
      </c>
      <c r="P385" s="75"/>
      <c r="Q385" s="75"/>
      <c r="R385" s="75"/>
      <c r="S385" s="75"/>
      <c r="T385" s="75"/>
      <c r="U385" s="89" t="s">
        <v>8</v>
      </c>
      <c r="V385" s="89" t="s">
        <v>10</v>
      </c>
      <c r="W385" s="27"/>
      <c r="X385" s="90" t="s">
        <v>750</v>
      </c>
      <c r="Y385" s="89"/>
      <c r="Z385" s="4">
        <f t="shared" si="66"/>
        <v>0</v>
      </c>
      <c r="AA385" s="91"/>
      <c r="AB385" s="91"/>
      <c r="AC385" s="89"/>
      <c r="AD385" s="89">
        <f t="shared" si="69"/>
        <v>0</v>
      </c>
      <c r="AF385" s="89"/>
      <c r="AG385" s="89">
        <f t="shared" si="68"/>
        <v>0</v>
      </c>
      <c r="AH385" s="89"/>
      <c r="AI385" s="4">
        <f t="shared" si="65"/>
        <v>0</v>
      </c>
      <c r="AJ385" s="4"/>
      <c r="AK385" s="89"/>
      <c r="AL385" s="127">
        <f t="shared" si="70"/>
        <v>0</v>
      </c>
      <c r="AM385" s="4">
        <f t="shared" si="71"/>
        <v>0</v>
      </c>
      <c r="AN385" s="89"/>
      <c r="AO385" s="4">
        <f t="shared" si="72"/>
        <v>0</v>
      </c>
      <c r="AP385" s="4">
        <f t="shared" si="73"/>
        <v>0</v>
      </c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</row>
    <row r="386" spans="1:65" s="35" customFormat="1">
      <c r="A386" s="23" t="s">
        <v>1389</v>
      </c>
      <c r="B386" s="24" t="s">
        <v>1390</v>
      </c>
      <c r="C386" s="25" t="s">
        <v>957</v>
      </c>
      <c r="D386" s="33" t="s">
        <v>958</v>
      </c>
      <c r="E386" s="33"/>
      <c r="F386" s="27" t="s">
        <v>746</v>
      </c>
      <c r="G386" s="27" t="s">
        <v>746</v>
      </c>
      <c r="H386" s="28" t="s">
        <v>959</v>
      </c>
      <c r="I386" s="28">
        <v>43126</v>
      </c>
      <c r="J386" s="29" t="s">
        <v>6</v>
      </c>
      <c r="K386" s="4"/>
      <c r="L386" s="92">
        <f t="shared" si="74"/>
        <v>800</v>
      </c>
      <c r="M386" s="93">
        <v>200</v>
      </c>
      <c r="N386" s="93">
        <v>600</v>
      </c>
      <c r="O386" s="88">
        <v>0</v>
      </c>
      <c r="P386" s="75"/>
      <c r="Q386" s="75"/>
      <c r="R386" s="75"/>
      <c r="S386" s="75"/>
      <c r="T386" s="75"/>
      <c r="U386" s="89" t="s">
        <v>10</v>
      </c>
      <c r="V386" s="89" t="s">
        <v>10</v>
      </c>
      <c r="W386" s="27"/>
      <c r="X386" s="90" t="s">
        <v>922</v>
      </c>
      <c r="Y386" s="89"/>
      <c r="Z386" s="4">
        <f t="shared" si="66"/>
        <v>0</v>
      </c>
      <c r="AA386" s="91"/>
      <c r="AB386" s="91"/>
      <c r="AC386" s="89"/>
      <c r="AD386" s="89">
        <f t="shared" si="69"/>
        <v>0</v>
      </c>
      <c r="AF386" s="89"/>
      <c r="AG386" s="89">
        <f t="shared" si="68"/>
        <v>0</v>
      </c>
      <c r="AH386" s="89"/>
      <c r="AI386" s="4">
        <f t="shared" ref="AI386:AI449" si="75">(M386-AG386)*COUNTIF(AQ386:AZ386,"L")</f>
        <v>0</v>
      </c>
      <c r="AJ386" s="4"/>
      <c r="AK386" s="89"/>
      <c r="AL386" s="127">
        <f t="shared" si="70"/>
        <v>0</v>
      </c>
      <c r="AM386" s="4">
        <f t="shared" si="71"/>
        <v>0</v>
      </c>
      <c r="AN386" s="89"/>
      <c r="AO386" s="4">
        <f t="shared" si="72"/>
        <v>0</v>
      </c>
      <c r="AP386" s="4">
        <f t="shared" si="73"/>
        <v>0</v>
      </c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</row>
    <row r="387" spans="1:65" s="35" customFormat="1" ht="39">
      <c r="A387" s="23" t="s">
        <v>1389</v>
      </c>
      <c r="B387" s="24" t="s">
        <v>1390</v>
      </c>
      <c r="C387" s="25" t="s">
        <v>960</v>
      </c>
      <c r="D387" s="58" t="s">
        <v>961</v>
      </c>
      <c r="E387" s="58"/>
      <c r="F387" s="27" t="s">
        <v>746</v>
      </c>
      <c r="G387" s="27" t="s">
        <v>746</v>
      </c>
      <c r="H387" s="46" t="s">
        <v>962</v>
      </c>
      <c r="I387" s="28">
        <v>43689</v>
      </c>
      <c r="J387" s="29" t="s">
        <v>6</v>
      </c>
      <c r="K387" s="4"/>
      <c r="L387" s="92">
        <f t="shared" si="74"/>
        <v>321</v>
      </c>
      <c r="M387" s="93">
        <v>251</v>
      </c>
      <c r="N387" s="93">
        <v>70</v>
      </c>
      <c r="O387" s="88">
        <v>0</v>
      </c>
      <c r="P387" s="75"/>
      <c r="Q387" s="75"/>
      <c r="R387" s="75"/>
      <c r="S387" s="75"/>
      <c r="T387" s="75"/>
      <c r="U387" s="89" t="s">
        <v>10</v>
      </c>
      <c r="V387" s="89" t="s">
        <v>10</v>
      </c>
      <c r="W387" s="27"/>
      <c r="X387" s="90" t="s">
        <v>963</v>
      </c>
      <c r="Y387" s="89"/>
      <c r="Z387" s="4">
        <f t="shared" si="66"/>
        <v>0</v>
      </c>
      <c r="AA387" s="91"/>
      <c r="AB387" s="91"/>
      <c r="AC387" s="89"/>
      <c r="AD387" s="89">
        <f t="shared" si="69"/>
        <v>0</v>
      </c>
      <c r="AF387" s="89"/>
      <c r="AG387" s="89">
        <f t="shared" si="68"/>
        <v>0</v>
      </c>
      <c r="AH387" s="89"/>
      <c r="AI387" s="4">
        <f t="shared" si="75"/>
        <v>0</v>
      </c>
      <c r="AJ387" s="4"/>
      <c r="AK387" s="89"/>
      <c r="AL387" s="127">
        <f t="shared" si="70"/>
        <v>0</v>
      </c>
      <c r="AM387" s="4">
        <f t="shared" si="71"/>
        <v>0</v>
      </c>
      <c r="AN387" s="89"/>
      <c r="AO387" s="4">
        <f t="shared" si="72"/>
        <v>0</v>
      </c>
      <c r="AP387" s="4">
        <f t="shared" si="73"/>
        <v>0</v>
      </c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</row>
    <row r="388" spans="1:65" s="35" customFormat="1" ht="52">
      <c r="A388" s="23" t="s">
        <v>1389</v>
      </c>
      <c r="B388" s="24" t="s">
        <v>1390</v>
      </c>
      <c r="C388" s="25" t="s">
        <v>964</v>
      </c>
      <c r="D388" s="58" t="s">
        <v>965</v>
      </c>
      <c r="E388" s="58"/>
      <c r="F388" s="27" t="s">
        <v>746</v>
      </c>
      <c r="G388" s="27" t="s">
        <v>746</v>
      </c>
      <c r="H388" s="46" t="s">
        <v>962</v>
      </c>
      <c r="I388" s="28">
        <v>43700</v>
      </c>
      <c r="J388" s="29" t="s">
        <v>6</v>
      </c>
      <c r="K388" s="4"/>
      <c r="L388" s="92">
        <f t="shared" si="74"/>
        <v>436</v>
      </c>
      <c r="M388" s="93">
        <v>296</v>
      </c>
      <c r="N388" s="93">
        <v>140</v>
      </c>
      <c r="O388" s="88">
        <v>0</v>
      </c>
      <c r="P388" s="75"/>
      <c r="Q388" s="75"/>
      <c r="R388" s="75"/>
      <c r="S388" s="75"/>
      <c r="T388" s="75"/>
      <c r="U388" s="89" t="s">
        <v>10</v>
      </c>
      <c r="V388" s="89" t="s">
        <v>10</v>
      </c>
      <c r="W388" s="27"/>
      <c r="X388" s="90" t="s">
        <v>966</v>
      </c>
      <c r="Y388" s="89"/>
      <c r="Z388" s="4">
        <f t="shared" si="66"/>
        <v>0</v>
      </c>
      <c r="AA388" s="91"/>
      <c r="AB388" s="91"/>
      <c r="AC388" s="89"/>
      <c r="AD388" s="89">
        <f t="shared" si="69"/>
        <v>0</v>
      </c>
      <c r="AF388" s="89"/>
      <c r="AG388" s="89">
        <f t="shared" si="68"/>
        <v>0</v>
      </c>
      <c r="AH388" s="89"/>
      <c r="AI388" s="4">
        <f t="shared" si="75"/>
        <v>0</v>
      </c>
      <c r="AJ388" s="4"/>
      <c r="AK388" s="89"/>
      <c r="AL388" s="127">
        <f t="shared" si="70"/>
        <v>0</v>
      </c>
      <c r="AM388" s="4">
        <f t="shared" si="71"/>
        <v>0</v>
      </c>
      <c r="AN388" s="89"/>
      <c r="AO388" s="4">
        <f t="shared" si="72"/>
        <v>0</v>
      </c>
      <c r="AP388" s="4">
        <f t="shared" si="73"/>
        <v>0</v>
      </c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</row>
    <row r="389" spans="1:65" s="35" customFormat="1" ht="26">
      <c r="A389" s="23" t="s">
        <v>1389</v>
      </c>
      <c r="B389" s="24" t="s">
        <v>1390</v>
      </c>
      <c r="C389" s="25" t="s">
        <v>967</v>
      </c>
      <c r="D389" s="36" t="s">
        <v>968</v>
      </c>
      <c r="E389" s="36"/>
      <c r="F389" s="27" t="s">
        <v>746</v>
      </c>
      <c r="G389" s="27" t="s">
        <v>746</v>
      </c>
      <c r="H389" s="28" t="s">
        <v>843</v>
      </c>
      <c r="I389" s="28">
        <v>43202</v>
      </c>
      <c r="J389" s="29" t="s">
        <v>6</v>
      </c>
      <c r="K389" s="4"/>
      <c r="L389" s="92">
        <f t="shared" si="74"/>
        <v>107</v>
      </c>
      <c r="M389" s="93">
        <v>102</v>
      </c>
      <c r="N389" s="93">
        <v>5</v>
      </c>
      <c r="O389" s="88">
        <v>0</v>
      </c>
      <c r="P389" s="75"/>
      <c r="Q389" s="75"/>
      <c r="R389" s="75"/>
      <c r="S389" s="75"/>
      <c r="T389" s="75"/>
      <c r="U389" s="89" t="s">
        <v>10</v>
      </c>
      <c r="V389" s="89" t="s">
        <v>10</v>
      </c>
      <c r="W389" s="27"/>
      <c r="X389" s="90" t="s">
        <v>969</v>
      </c>
      <c r="Y389" s="89"/>
      <c r="Z389" s="4">
        <f t="shared" si="66"/>
        <v>0</v>
      </c>
      <c r="AA389" s="91"/>
      <c r="AB389" s="91"/>
      <c r="AC389" s="89"/>
      <c r="AD389" s="89">
        <f t="shared" si="69"/>
        <v>0</v>
      </c>
      <c r="AF389" s="89"/>
      <c r="AG389" s="89">
        <f t="shared" si="68"/>
        <v>0</v>
      </c>
      <c r="AH389" s="89"/>
      <c r="AI389" s="4">
        <f t="shared" si="75"/>
        <v>0</v>
      </c>
      <c r="AJ389" s="4"/>
      <c r="AK389" s="89"/>
      <c r="AL389" s="127">
        <f t="shared" si="70"/>
        <v>0</v>
      </c>
      <c r="AM389" s="4">
        <f t="shared" si="71"/>
        <v>0</v>
      </c>
      <c r="AN389" s="89"/>
      <c r="AO389" s="4">
        <f t="shared" si="72"/>
        <v>0</v>
      </c>
      <c r="AP389" s="4">
        <f t="shared" si="73"/>
        <v>0</v>
      </c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</row>
    <row r="390" spans="1:65" s="35" customFormat="1">
      <c r="A390" s="23" t="s">
        <v>1389</v>
      </c>
      <c r="B390" s="24" t="s">
        <v>1390</v>
      </c>
      <c r="C390" s="25" t="s">
        <v>970</v>
      </c>
      <c r="D390" s="36" t="s">
        <v>971</v>
      </c>
      <c r="E390" s="36"/>
      <c r="F390" s="27" t="s">
        <v>746</v>
      </c>
      <c r="G390" s="27" t="s">
        <v>746</v>
      </c>
      <c r="H390" s="28">
        <v>1.5</v>
      </c>
      <c r="I390" s="28">
        <v>43301</v>
      </c>
      <c r="J390" s="29" t="s">
        <v>6</v>
      </c>
      <c r="K390" s="4"/>
      <c r="L390" s="92">
        <f t="shared" si="74"/>
        <v>60</v>
      </c>
      <c r="M390" s="93">
        <v>60</v>
      </c>
      <c r="N390" s="93">
        <v>0</v>
      </c>
      <c r="O390" s="88">
        <v>0</v>
      </c>
      <c r="P390" s="75"/>
      <c r="Q390" s="75"/>
      <c r="R390" s="75"/>
      <c r="S390" s="75"/>
      <c r="T390" s="75"/>
      <c r="U390" s="89" t="s">
        <v>10</v>
      </c>
      <c r="V390" s="89" t="s">
        <v>10</v>
      </c>
      <c r="W390" s="27"/>
      <c r="X390" s="90" t="s">
        <v>913</v>
      </c>
      <c r="Y390" s="89"/>
      <c r="Z390" s="4">
        <f t="shared" si="66"/>
        <v>0</v>
      </c>
      <c r="AA390" s="91"/>
      <c r="AB390" s="91"/>
      <c r="AC390" s="89"/>
      <c r="AD390" s="89">
        <f t="shared" si="69"/>
        <v>0</v>
      </c>
      <c r="AF390" s="89"/>
      <c r="AG390" s="89">
        <f t="shared" si="68"/>
        <v>0</v>
      </c>
      <c r="AH390" s="89"/>
      <c r="AI390" s="4">
        <f t="shared" si="75"/>
        <v>0</v>
      </c>
      <c r="AJ390" s="4"/>
      <c r="AK390" s="89"/>
      <c r="AL390" s="127">
        <f t="shared" si="70"/>
        <v>0</v>
      </c>
      <c r="AM390" s="4">
        <f t="shared" si="71"/>
        <v>0</v>
      </c>
      <c r="AN390" s="89"/>
      <c r="AO390" s="4">
        <f t="shared" si="72"/>
        <v>0</v>
      </c>
      <c r="AP390" s="4">
        <f t="shared" si="73"/>
        <v>0</v>
      </c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</row>
    <row r="391" spans="1:65" s="35" customFormat="1">
      <c r="A391" s="23" t="s">
        <v>1389</v>
      </c>
      <c r="B391" s="24" t="s">
        <v>1390</v>
      </c>
      <c r="C391" s="25" t="s">
        <v>972</v>
      </c>
      <c r="D391" s="36" t="s">
        <v>973</v>
      </c>
      <c r="E391" s="36"/>
      <c r="F391" s="27" t="s">
        <v>746</v>
      </c>
      <c r="G391" s="27" t="s">
        <v>746</v>
      </c>
      <c r="H391" s="28">
        <v>1.4</v>
      </c>
      <c r="I391" s="28">
        <v>43411</v>
      </c>
      <c r="J391" s="29" t="s">
        <v>6</v>
      </c>
      <c r="K391" s="4"/>
      <c r="L391" s="92">
        <f t="shared" si="74"/>
        <v>336</v>
      </c>
      <c r="M391" s="93">
        <v>86</v>
      </c>
      <c r="N391" s="93">
        <v>250</v>
      </c>
      <c r="O391" s="88">
        <v>0</v>
      </c>
      <c r="P391" s="75"/>
      <c r="Q391" s="75"/>
      <c r="R391" s="75"/>
      <c r="S391" s="75"/>
      <c r="T391" s="75"/>
      <c r="U391" s="89" t="s">
        <v>10</v>
      </c>
      <c r="V391" s="89" t="s">
        <v>10</v>
      </c>
      <c r="W391" s="27"/>
      <c r="X391" s="90" t="s">
        <v>919</v>
      </c>
      <c r="Y391" s="89"/>
      <c r="Z391" s="4">
        <f t="shared" si="66"/>
        <v>0</v>
      </c>
      <c r="AA391" s="91"/>
      <c r="AB391" s="91"/>
      <c r="AC391" s="89"/>
      <c r="AD391" s="89">
        <f t="shared" si="69"/>
        <v>0</v>
      </c>
      <c r="AF391" s="89"/>
      <c r="AG391" s="89">
        <f t="shared" si="68"/>
        <v>0</v>
      </c>
      <c r="AH391" s="89"/>
      <c r="AI391" s="4">
        <f t="shared" si="75"/>
        <v>0</v>
      </c>
      <c r="AJ391" s="4"/>
      <c r="AK391" s="89"/>
      <c r="AL391" s="127">
        <f t="shared" si="70"/>
        <v>0</v>
      </c>
      <c r="AM391" s="4">
        <f t="shared" si="71"/>
        <v>0</v>
      </c>
      <c r="AN391" s="89"/>
      <c r="AO391" s="4">
        <f t="shared" si="72"/>
        <v>0</v>
      </c>
      <c r="AP391" s="4">
        <f t="shared" si="73"/>
        <v>0</v>
      </c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</row>
    <row r="392" spans="1:65" s="35" customFormat="1">
      <c r="A392" s="23" t="s">
        <v>1389</v>
      </c>
      <c r="B392" s="24" t="s">
        <v>1390</v>
      </c>
      <c r="C392" s="95" t="s">
        <v>974</v>
      </c>
      <c r="D392" s="97" t="s">
        <v>975</v>
      </c>
      <c r="E392" s="97"/>
      <c r="F392" s="27" t="s">
        <v>746</v>
      </c>
      <c r="G392" s="27" t="s">
        <v>746</v>
      </c>
      <c r="H392" s="28">
        <v>1</v>
      </c>
      <c r="I392" s="28">
        <v>43202</v>
      </c>
      <c r="J392" s="29" t="s">
        <v>6</v>
      </c>
      <c r="K392" s="4"/>
      <c r="L392" s="92">
        <f t="shared" si="74"/>
        <v>50</v>
      </c>
      <c r="M392" s="93">
        <v>50</v>
      </c>
      <c r="N392" s="93">
        <v>0</v>
      </c>
      <c r="O392" s="88">
        <v>0</v>
      </c>
      <c r="P392" s="75"/>
      <c r="Q392" s="75"/>
      <c r="R392" s="75"/>
      <c r="S392" s="75"/>
      <c r="T392" s="75"/>
      <c r="U392" s="89" t="s">
        <v>8</v>
      </c>
      <c r="V392" s="89" t="s">
        <v>10</v>
      </c>
      <c r="W392" s="27"/>
      <c r="X392" s="90" t="s">
        <v>750</v>
      </c>
      <c r="Y392" s="89"/>
      <c r="Z392" s="4">
        <f t="shared" ref="Z392:Z455" si="76">SUMIF(Y392,"Y",M392)</f>
        <v>0</v>
      </c>
      <c r="AA392" s="91"/>
      <c r="AB392" s="91"/>
      <c r="AC392" s="89"/>
      <c r="AD392" s="89">
        <f t="shared" si="69"/>
        <v>0</v>
      </c>
      <c r="AF392" s="89"/>
      <c r="AG392" s="89">
        <f t="shared" si="68"/>
        <v>0</v>
      </c>
      <c r="AH392" s="89"/>
      <c r="AI392" s="4">
        <f t="shared" si="75"/>
        <v>0</v>
      </c>
      <c r="AJ392" s="4"/>
      <c r="AK392" s="89"/>
      <c r="AL392" s="127">
        <f t="shared" si="70"/>
        <v>0</v>
      </c>
      <c r="AM392" s="4">
        <f t="shared" si="71"/>
        <v>0</v>
      </c>
      <c r="AN392" s="89"/>
      <c r="AO392" s="4">
        <f t="shared" si="72"/>
        <v>0</v>
      </c>
      <c r="AP392" s="4">
        <f t="shared" si="73"/>
        <v>0</v>
      </c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</row>
    <row r="393" spans="1:65" s="35" customFormat="1" ht="39">
      <c r="A393" s="23" t="s">
        <v>1389</v>
      </c>
      <c r="B393" s="24" t="s">
        <v>1390</v>
      </c>
      <c r="C393" s="95" t="s">
        <v>976</v>
      </c>
      <c r="D393" s="97" t="s">
        <v>977</v>
      </c>
      <c r="E393" s="97"/>
      <c r="F393" s="27" t="s">
        <v>746</v>
      </c>
      <c r="G393" s="27" t="s">
        <v>746</v>
      </c>
      <c r="H393" s="28" t="s">
        <v>978</v>
      </c>
      <c r="I393" s="28">
        <v>43573</v>
      </c>
      <c r="J393" s="29" t="s">
        <v>6</v>
      </c>
      <c r="K393" s="4"/>
      <c r="L393" s="92">
        <f t="shared" si="74"/>
        <v>62</v>
      </c>
      <c r="M393" s="93">
        <v>45</v>
      </c>
      <c r="N393" s="93">
        <v>17</v>
      </c>
      <c r="O393" s="88">
        <v>0</v>
      </c>
      <c r="P393" s="75"/>
      <c r="Q393" s="75"/>
      <c r="R393" s="75"/>
      <c r="S393" s="75"/>
      <c r="T393" s="75"/>
      <c r="U393" s="89" t="s">
        <v>10</v>
      </c>
      <c r="V393" s="89" t="s">
        <v>10</v>
      </c>
      <c r="W393" s="27"/>
      <c r="X393" s="90" t="s">
        <v>979</v>
      </c>
      <c r="Y393" s="89"/>
      <c r="Z393" s="4">
        <f t="shared" si="76"/>
        <v>0</v>
      </c>
      <c r="AA393" s="91"/>
      <c r="AB393" s="91"/>
      <c r="AC393" s="89"/>
      <c r="AD393" s="89">
        <f t="shared" si="69"/>
        <v>0</v>
      </c>
      <c r="AF393" s="89"/>
      <c r="AG393" s="89">
        <f t="shared" si="68"/>
        <v>0</v>
      </c>
      <c r="AH393" s="89"/>
      <c r="AI393" s="4">
        <f t="shared" si="75"/>
        <v>0</v>
      </c>
      <c r="AJ393" s="4"/>
      <c r="AK393" s="89"/>
      <c r="AL393" s="127">
        <f t="shared" si="70"/>
        <v>0</v>
      </c>
      <c r="AM393" s="4">
        <f t="shared" si="71"/>
        <v>0</v>
      </c>
      <c r="AN393" s="89"/>
      <c r="AO393" s="4">
        <f t="shared" si="72"/>
        <v>0</v>
      </c>
      <c r="AP393" s="4">
        <f t="shared" si="73"/>
        <v>0</v>
      </c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</row>
    <row r="394" spans="1:65" s="35" customFormat="1">
      <c r="A394" s="23" t="s">
        <v>1389</v>
      </c>
      <c r="B394" s="24" t="s">
        <v>1390</v>
      </c>
      <c r="C394" s="25" t="s">
        <v>980</v>
      </c>
      <c r="D394" s="36" t="s">
        <v>981</v>
      </c>
      <c r="E394" s="36"/>
      <c r="F394" s="27" t="s">
        <v>746</v>
      </c>
      <c r="G394" s="27" t="s">
        <v>746</v>
      </c>
      <c r="H394" s="46">
        <v>1.3</v>
      </c>
      <c r="I394" s="28">
        <v>43689</v>
      </c>
      <c r="J394" s="29" t="s">
        <v>6</v>
      </c>
      <c r="K394" s="4"/>
      <c r="L394" s="92">
        <f t="shared" si="74"/>
        <v>205</v>
      </c>
      <c r="M394" s="93">
        <v>145</v>
      </c>
      <c r="N394" s="93">
        <v>60</v>
      </c>
      <c r="O394" s="88">
        <v>0</v>
      </c>
      <c r="P394" s="75"/>
      <c r="Q394" s="75"/>
      <c r="R394" s="75"/>
      <c r="S394" s="75"/>
      <c r="T394" s="75"/>
      <c r="U394" s="89" t="s">
        <v>10</v>
      </c>
      <c r="V394" s="89" t="s">
        <v>10</v>
      </c>
      <c r="W394" s="27"/>
      <c r="X394" s="90" t="s">
        <v>919</v>
      </c>
      <c r="Y394" s="89"/>
      <c r="Z394" s="4">
        <f t="shared" si="76"/>
        <v>0</v>
      </c>
      <c r="AA394" s="91"/>
      <c r="AB394" s="91"/>
      <c r="AC394" s="89"/>
      <c r="AD394" s="89">
        <f t="shared" si="69"/>
        <v>0</v>
      </c>
      <c r="AF394" s="89"/>
      <c r="AG394" s="89">
        <f t="shared" si="68"/>
        <v>0</v>
      </c>
      <c r="AH394" s="89"/>
      <c r="AI394" s="4">
        <f t="shared" si="75"/>
        <v>0</v>
      </c>
      <c r="AJ394" s="4"/>
      <c r="AK394" s="89"/>
      <c r="AL394" s="127">
        <f t="shared" si="70"/>
        <v>0</v>
      </c>
      <c r="AM394" s="4">
        <f t="shared" si="71"/>
        <v>0</v>
      </c>
      <c r="AN394" s="89"/>
      <c r="AO394" s="4">
        <f t="shared" si="72"/>
        <v>0</v>
      </c>
      <c r="AP394" s="4">
        <f t="shared" si="73"/>
        <v>0</v>
      </c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</row>
    <row r="395" spans="1:65" s="35" customFormat="1">
      <c r="A395" s="23" t="s">
        <v>1389</v>
      </c>
      <c r="B395" s="24" t="s">
        <v>1390</v>
      </c>
      <c r="C395" s="25" t="s">
        <v>982</v>
      </c>
      <c r="D395" s="36" t="s">
        <v>983</v>
      </c>
      <c r="E395" s="36"/>
      <c r="F395" s="27" t="s">
        <v>746</v>
      </c>
      <c r="G395" s="27" t="s">
        <v>746</v>
      </c>
      <c r="H395" s="46">
        <v>1.2</v>
      </c>
      <c r="I395" s="28">
        <v>43689</v>
      </c>
      <c r="J395" s="29" t="s">
        <v>6</v>
      </c>
      <c r="K395" s="4"/>
      <c r="L395" s="92">
        <f t="shared" si="74"/>
        <v>205</v>
      </c>
      <c r="M395" s="93">
        <v>135</v>
      </c>
      <c r="N395" s="93">
        <v>70</v>
      </c>
      <c r="O395" s="88">
        <v>0</v>
      </c>
      <c r="P395" s="75"/>
      <c r="Q395" s="75"/>
      <c r="R395" s="75"/>
      <c r="S395" s="75"/>
      <c r="T395" s="75"/>
      <c r="U395" s="89" t="s">
        <v>10</v>
      </c>
      <c r="V395" s="89" t="s">
        <v>10</v>
      </c>
      <c r="W395" s="27"/>
      <c r="X395" s="90" t="s">
        <v>919</v>
      </c>
      <c r="Y395" s="89"/>
      <c r="Z395" s="4">
        <f t="shared" si="76"/>
        <v>0</v>
      </c>
      <c r="AA395" s="91"/>
      <c r="AB395" s="91"/>
      <c r="AC395" s="89"/>
      <c r="AD395" s="89">
        <f t="shared" si="69"/>
        <v>0</v>
      </c>
      <c r="AF395" s="89"/>
      <c r="AG395" s="89">
        <f t="shared" si="68"/>
        <v>0</v>
      </c>
      <c r="AH395" s="89"/>
      <c r="AI395" s="4">
        <f t="shared" si="75"/>
        <v>0</v>
      </c>
      <c r="AJ395" s="4"/>
      <c r="AK395" s="89"/>
      <c r="AL395" s="127">
        <f t="shared" si="70"/>
        <v>0</v>
      </c>
      <c r="AM395" s="4">
        <f t="shared" si="71"/>
        <v>0</v>
      </c>
      <c r="AN395" s="89"/>
      <c r="AO395" s="4">
        <f t="shared" si="72"/>
        <v>0</v>
      </c>
      <c r="AP395" s="4">
        <f t="shared" si="73"/>
        <v>0</v>
      </c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</row>
    <row r="396" spans="1:65" s="35" customFormat="1">
      <c r="A396" s="23" t="s">
        <v>1389</v>
      </c>
      <c r="B396" s="24" t="s">
        <v>1390</v>
      </c>
      <c r="C396" s="25" t="s">
        <v>984</v>
      </c>
      <c r="D396" s="26" t="s">
        <v>985</v>
      </c>
      <c r="E396" s="26"/>
      <c r="F396" s="27" t="s">
        <v>746</v>
      </c>
      <c r="G396" s="27" t="s">
        <v>746</v>
      </c>
      <c r="H396" s="28">
        <v>1.2</v>
      </c>
      <c r="I396" s="28">
        <v>43479</v>
      </c>
      <c r="J396" s="29" t="s">
        <v>6</v>
      </c>
      <c r="K396" s="4"/>
      <c r="L396" s="92">
        <f t="shared" si="74"/>
        <v>720</v>
      </c>
      <c r="M396" s="93">
        <v>690</v>
      </c>
      <c r="N396" s="93">
        <v>30</v>
      </c>
      <c r="O396" s="88">
        <v>0</v>
      </c>
      <c r="P396" s="75"/>
      <c r="Q396" s="75"/>
      <c r="R396" s="75"/>
      <c r="S396" s="75"/>
      <c r="T396" s="75"/>
      <c r="U396" s="89" t="s">
        <v>10</v>
      </c>
      <c r="V396" s="89" t="s">
        <v>10</v>
      </c>
      <c r="W396" s="27"/>
      <c r="X396" s="90"/>
      <c r="Y396" s="89"/>
      <c r="Z396" s="4">
        <f t="shared" si="76"/>
        <v>0</v>
      </c>
      <c r="AA396" s="91"/>
      <c r="AB396" s="91"/>
      <c r="AC396" s="89"/>
      <c r="AD396" s="89">
        <f t="shared" si="69"/>
        <v>0</v>
      </c>
      <c r="AF396" s="89"/>
      <c r="AG396" s="89">
        <f t="shared" si="68"/>
        <v>0</v>
      </c>
      <c r="AH396" s="89"/>
      <c r="AI396" s="4">
        <f t="shared" si="75"/>
        <v>0</v>
      </c>
      <c r="AJ396" s="4"/>
      <c r="AK396" s="89"/>
      <c r="AL396" s="127">
        <f t="shared" si="70"/>
        <v>0</v>
      </c>
      <c r="AM396" s="4">
        <f t="shared" si="71"/>
        <v>0</v>
      </c>
      <c r="AN396" s="89"/>
      <c r="AO396" s="4">
        <f t="shared" si="72"/>
        <v>0</v>
      </c>
      <c r="AP396" s="4">
        <f t="shared" si="73"/>
        <v>0</v>
      </c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</row>
    <row r="397" spans="1:65" s="35" customFormat="1">
      <c r="A397" s="23" t="s">
        <v>1389</v>
      </c>
      <c r="B397" s="24" t="s">
        <v>1390</v>
      </c>
      <c r="C397" s="25" t="s">
        <v>986</v>
      </c>
      <c r="D397" s="26" t="s">
        <v>987</v>
      </c>
      <c r="E397" s="26"/>
      <c r="F397" s="27" t="s">
        <v>746</v>
      </c>
      <c r="G397" s="27" t="s">
        <v>746</v>
      </c>
      <c r="H397" s="28">
        <v>1.1000000000000001</v>
      </c>
      <c r="I397" s="28">
        <v>43662</v>
      </c>
      <c r="J397" s="29" t="s">
        <v>6</v>
      </c>
      <c r="K397" s="4"/>
      <c r="L397" s="92">
        <f t="shared" si="74"/>
        <v>60</v>
      </c>
      <c r="M397" s="93">
        <v>60</v>
      </c>
      <c r="N397" s="93">
        <v>0</v>
      </c>
      <c r="O397" s="88">
        <v>0</v>
      </c>
      <c r="P397" s="75"/>
      <c r="Q397" s="75"/>
      <c r="R397" s="75"/>
      <c r="S397" s="75"/>
      <c r="T397" s="75"/>
      <c r="U397" s="89" t="s">
        <v>10</v>
      </c>
      <c r="V397" s="89" t="s">
        <v>10</v>
      </c>
      <c r="W397" s="27"/>
      <c r="X397" s="90"/>
      <c r="Y397" s="89"/>
      <c r="Z397" s="4">
        <f t="shared" si="76"/>
        <v>0</v>
      </c>
      <c r="AA397" s="91"/>
      <c r="AB397" s="91"/>
      <c r="AC397" s="89"/>
      <c r="AD397" s="89">
        <f t="shared" si="69"/>
        <v>0</v>
      </c>
      <c r="AF397" s="89"/>
      <c r="AG397" s="89">
        <f t="shared" si="68"/>
        <v>0</v>
      </c>
      <c r="AH397" s="89"/>
      <c r="AI397" s="4">
        <f t="shared" si="75"/>
        <v>0</v>
      </c>
      <c r="AJ397" s="4"/>
      <c r="AK397" s="89"/>
      <c r="AL397" s="127">
        <f t="shared" si="70"/>
        <v>0</v>
      </c>
      <c r="AM397" s="4">
        <f t="shared" si="71"/>
        <v>0</v>
      </c>
      <c r="AN397" s="89"/>
      <c r="AO397" s="4">
        <f t="shared" si="72"/>
        <v>0</v>
      </c>
      <c r="AP397" s="4">
        <f t="shared" si="73"/>
        <v>0</v>
      </c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</row>
    <row r="398" spans="1:65" s="35" customFormat="1">
      <c r="A398" s="23" t="s">
        <v>1389</v>
      </c>
      <c r="B398" s="24" t="s">
        <v>1390</v>
      </c>
      <c r="C398" s="25" t="s">
        <v>988</v>
      </c>
      <c r="D398" s="36" t="s">
        <v>989</v>
      </c>
      <c r="E398" s="36"/>
      <c r="F398" s="27" t="s">
        <v>746</v>
      </c>
      <c r="G398" s="27" t="s">
        <v>746</v>
      </c>
      <c r="H398" s="28">
        <v>2.1</v>
      </c>
      <c r="I398" s="28">
        <v>43580</v>
      </c>
      <c r="J398" s="29" t="s">
        <v>6</v>
      </c>
      <c r="K398" s="4"/>
      <c r="L398" s="92">
        <f t="shared" si="74"/>
        <v>560</v>
      </c>
      <c r="M398" s="93">
        <v>315</v>
      </c>
      <c r="N398" s="93">
        <v>245</v>
      </c>
      <c r="O398" s="88">
        <v>0</v>
      </c>
      <c r="P398" s="75"/>
      <c r="Q398" s="75"/>
      <c r="R398" s="75"/>
      <c r="S398" s="75"/>
      <c r="T398" s="75"/>
      <c r="U398" s="89" t="s">
        <v>8</v>
      </c>
      <c r="V398" s="89" t="s">
        <v>10</v>
      </c>
      <c r="W398" s="27"/>
      <c r="X398" s="90" t="s">
        <v>750</v>
      </c>
      <c r="Y398" s="89"/>
      <c r="Z398" s="4">
        <f t="shared" si="76"/>
        <v>0</v>
      </c>
      <c r="AA398" s="91"/>
      <c r="AB398" s="91"/>
      <c r="AC398" s="89"/>
      <c r="AD398" s="89">
        <f t="shared" si="69"/>
        <v>0</v>
      </c>
      <c r="AF398" s="89"/>
      <c r="AG398" s="89">
        <f t="shared" ref="AG398:AG429" si="77">SUMIF(AF398,"Y",O398)*AC398</f>
        <v>0</v>
      </c>
      <c r="AH398" s="89"/>
      <c r="AI398" s="4">
        <f t="shared" si="75"/>
        <v>0</v>
      </c>
      <c r="AJ398" s="4"/>
      <c r="AK398" s="89"/>
      <c r="AL398" s="127">
        <f t="shared" si="70"/>
        <v>0</v>
      </c>
      <c r="AM398" s="4">
        <f t="shared" si="71"/>
        <v>0</v>
      </c>
      <c r="AN398" s="89"/>
      <c r="AO398" s="4">
        <f t="shared" si="72"/>
        <v>0</v>
      </c>
      <c r="AP398" s="4">
        <f t="shared" si="73"/>
        <v>0</v>
      </c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</row>
    <row r="399" spans="1:65" s="35" customFormat="1">
      <c r="A399" s="23" t="s">
        <v>1389</v>
      </c>
      <c r="B399" s="24" t="s">
        <v>1390</v>
      </c>
      <c r="C399" s="25" t="s">
        <v>990</v>
      </c>
      <c r="D399" s="36" t="s">
        <v>991</v>
      </c>
      <c r="E399" s="36"/>
      <c r="F399" s="27" t="s">
        <v>746</v>
      </c>
      <c r="G399" s="27" t="s">
        <v>746</v>
      </c>
      <c r="H399" s="28" t="s">
        <v>658</v>
      </c>
      <c r="I399" s="28">
        <v>42986</v>
      </c>
      <c r="J399" s="29" t="s">
        <v>6</v>
      </c>
      <c r="K399" s="4"/>
      <c r="L399" s="92">
        <f t="shared" si="74"/>
        <v>42</v>
      </c>
      <c r="M399" s="93">
        <v>42</v>
      </c>
      <c r="N399" s="93">
        <v>0</v>
      </c>
      <c r="O399" s="88">
        <v>0</v>
      </c>
      <c r="P399" s="75"/>
      <c r="Q399" s="75"/>
      <c r="R399" s="75"/>
      <c r="S399" s="75"/>
      <c r="T399" s="75"/>
      <c r="U399" s="89" t="s">
        <v>8</v>
      </c>
      <c r="V399" s="89" t="s">
        <v>10</v>
      </c>
      <c r="W399" s="27"/>
      <c r="X399" s="90" t="s">
        <v>750</v>
      </c>
      <c r="Y399" s="89"/>
      <c r="Z399" s="4">
        <f t="shared" si="76"/>
        <v>0</v>
      </c>
      <c r="AA399" s="91"/>
      <c r="AB399" s="91"/>
      <c r="AC399" s="89"/>
      <c r="AD399" s="89">
        <f t="shared" si="69"/>
        <v>0</v>
      </c>
      <c r="AF399" s="89"/>
      <c r="AG399" s="89">
        <f t="shared" si="77"/>
        <v>0</v>
      </c>
      <c r="AH399" s="89"/>
      <c r="AI399" s="4">
        <f t="shared" si="75"/>
        <v>0</v>
      </c>
      <c r="AJ399" s="4"/>
      <c r="AK399" s="89"/>
      <c r="AL399" s="127">
        <f t="shared" si="70"/>
        <v>0</v>
      </c>
      <c r="AM399" s="4">
        <f t="shared" si="71"/>
        <v>0</v>
      </c>
      <c r="AN399" s="89"/>
      <c r="AO399" s="4">
        <f t="shared" si="72"/>
        <v>0</v>
      </c>
      <c r="AP399" s="4">
        <f t="shared" si="73"/>
        <v>0</v>
      </c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</row>
    <row r="400" spans="1:65" s="35" customFormat="1">
      <c r="A400" s="23" t="s">
        <v>1389</v>
      </c>
      <c r="B400" s="24" t="s">
        <v>1390</v>
      </c>
      <c r="C400" s="25" t="s">
        <v>992</v>
      </c>
      <c r="D400" s="36" t="s">
        <v>993</v>
      </c>
      <c r="E400" s="36"/>
      <c r="F400" s="27" t="s">
        <v>746</v>
      </c>
      <c r="G400" s="27" t="s">
        <v>746</v>
      </c>
      <c r="H400" s="28">
        <v>1</v>
      </c>
      <c r="I400" s="28">
        <v>42993</v>
      </c>
      <c r="J400" s="29" t="s">
        <v>6</v>
      </c>
      <c r="K400" s="4"/>
      <c r="L400" s="92">
        <f t="shared" si="74"/>
        <v>43</v>
      </c>
      <c r="M400" s="93">
        <v>31</v>
      </c>
      <c r="N400" s="93">
        <v>12</v>
      </c>
      <c r="O400" s="88">
        <v>0</v>
      </c>
      <c r="P400" s="75"/>
      <c r="Q400" s="75"/>
      <c r="R400" s="75"/>
      <c r="S400" s="75"/>
      <c r="T400" s="75"/>
      <c r="U400" s="89" t="s">
        <v>8</v>
      </c>
      <c r="V400" s="89" t="s">
        <v>10</v>
      </c>
      <c r="W400" s="27"/>
      <c r="X400" s="90" t="s">
        <v>750</v>
      </c>
      <c r="Y400" s="89"/>
      <c r="Z400" s="4">
        <f t="shared" si="76"/>
        <v>0</v>
      </c>
      <c r="AA400" s="91"/>
      <c r="AB400" s="91"/>
      <c r="AC400" s="89"/>
      <c r="AD400" s="89">
        <f t="shared" si="69"/>
        <v>0</v>
      </c>
      <c r="AF400" s="89"/>
      <c r="AG400" s="89">
        <f t="shared" si="77"/>
        <v>0</v>
      </c>
      <c r="AH400" s="89"/>
      <c r="AI400" s="4">
        <f t="shared" si="75"/>
        <v>0</v>
      </c>
      <c r="AJ400" s="4"/>
      <c r="AK400" s="89"/>
      <c r="AL400" s="127">
        <f t="shared" si="70"/>
        <v>0</v>
      </c>
      <c r="AM400" s="4">
        <f t="shared" si="71"/>
        <v>0</v>
      </c>
      <c r="AN400" s="89"/>
      <c r="AO400" s="4">
        <f t="shared" si="72"/>
        <v>0</v>
      </c>
      <c r="AP400" s="4">
        <f t="shared" si="73"/>
        <v>0</v>
      </c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</row>
    <row r="401" spans="1:65" s="35" customFormat="1">
      <c r="A401" s="23" t="s">
        <v>1389</v>
      </c>
      <c r="B401" s="24" t="s">
        <v>1390</v>
      </c>
      <c r="C401" s="25" t="s">
        <v>994</v>
      </c>
      <c r="D401" s="36" t="s">
        <v>995</v>
      </c>
      <c r="E401" s="36"/>
      <c r="F401" s="27" t="s">
        <v>746</v>
      </c>
      <c r="G401" s="27" t="s">
        <v>746</v>
      </c>
      <c r="H401" s="28" t="s">
        <v>572</v>
      </c>
      <c r="I401" s="28">
        <v>43070</v>
      </c>
      <c r="J401" s="29" t="s">
        <v>6</v>
      </c>
      <c r="K401" s="4"/>
      <c r="L401" s="92">
        <f t="shared" si="74"/>
        <v>390</v>
      </c>
      <c r="M401" s="93">
        <v>105</v>
      </c>
      <c r="N401" s="93">
        <v>285</v>
      </c>
      <c r="O401" s="88">
        <v>0</v>
      </c>
      <c r="P401" s="75"/>
      <c r="Q401" s="75"/>
      <c r="R401" s="75"/>
      <c r="S401" s="75"/>
      <c r="T401" s="75"/>
      <c r="U401" s="89" t="s">
        <v>8</v>
      </c>
      <c r="V401" s="89" t="s">
        <v>10</v>
      </c>
      <c r="W401" s="27"/>
      <c r="X401" s="90" t="s">
        <v>750</v>
      </c>
      <c r="Y401" s="89"/>
      <c r="Z401" s="4">
        <f t="shared" si="76"/>
        <v>0</v>
      </c>
      <c r="AA401" s="91"/>
      <c r="AB401" s="91"/>
      <c r="AC401" s="89"/>
      <c r="AD401" s="89">
        <f t="shared" si="69"/>
        <v>0</v>
      </c>
      <c r="AF401" s="89"/>
      <c r="AG401" s="89">
        <f t="shared" si="77"/>
        <v>0</v>
      </c>
      <c r="AH401" s="89"/>
      <c r="AI401" s="4">
        <f t="shared" si="75"/>
        <v>0</v>
      </c>
      <c r="AJ401" s="4"/>
      <c r="AK401" s="89"/>
      <c r="AL401" s="127">
        <f t="shared" si="70"/>
        <v>0</v>
      </c>
      <c r="AM401" s="4">
        <f t="shared" si="71"/>
        <v>0</v>
      </c>
      <c r="AN401" s="89"/>
      <c r="AO401" s="4">
        <f t="shared" si="72"/>
        <v>0</v>
      </c>
      <c r="AP401" s="4">
        <f t="shared" si="73"/>
        <v>0</v>
      </c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</row>
    <row r="402" spans="1:65" s="35" customFormat="1">
      <c r="A402" s="23" t="s">
        <v>1389</v>
      </c>
      <c r="B402" s="24" t="s">
        <v>1390</v>
      </c>
      <c r="C402" s="25" t="s">
        <v>996</v>
      </c>
      <c r="D402" s="36" t="s">
        <v>997</v>
      </c>
      <c r="E402" s="36"/>
      <c r="F402" s="27" t="s">
        <v>746</v>
      </c>
      <c r="G402" s="27" t="s">
        <v>746</v>
      </c>
      <c r="H402" s="28">
        <v>1</v>
      </c>
      <c r="I402" s="28">
        <v>43000</v>
      </c>
      <c r="J402" s="29" t="s">
        <v>6</v>
      </c>
      <c r="K402" s="4"/>
      <c r="L402" s="92">
        <f t="shared" si="74"/>
        <v>120</v>
      </c>
      <c r="M402" s="93">
        <v>20</v>
      </c>
      <c r="N402" s="93">
        <v>100</v>
      </c>
      <c r="O402" s="88">
        <v>0</v>
      </c>
      <c r="P402" s="75"/>
      <c r="Q402" s="75"/>
      <c r="R402" s="75"/>
      <c r="S402" s="75"/>
      <c r="T402" s="75"/>
      <c r="U402" s="89" t="s">
        <v>8</v>
      </c>
      <c r="V402" s="89" t="s">
        <v>10</v>
      </c>
      <c r="W402" s="27"/>
      <c r="X402" s="90" t="s">
        <v>750</v>
      </c>
      <c r="Y402" s="89"/>
      <c r="Z402" s="4">
        <f t="shared" si="76"/>
        <v>0</v>
      </c>
      <c r="AA402" s="91"/>
      <c r="AB402" s="91"/>
      <c r="AC402" s="89"/>
      <c r="AD402" s="89">
        <f t="shared" si="69"/>
        <v>0</v>
      </c>
      <c r="AF402" s="89"/>
      <c r="AG402" s="89">
        <f t="shared" si="77"/>
        <v>0</v>
      </c>
      <c r="AH402" s="89"/>
      <c r="AI402" s="4">
        <f t="shared" si="75"/>
        <v>0</v>
      </c>
      <c r="AJ402" s="4"/>
      <c r="AK402" s="89"/>
      <c r="AL402" s="127">
        <f t="shared" si="70"/>
        <v>0</v>
      </c>
      <c r="AM402" s="4">
        <f t="shared" si="71"/>
        <v>0</v>
      </c>
      <c r="AN402" s="89"/>
      <c r="AO402" s="4">
        <f t="shared" si="72"/>
        <v>0</v>
      </c>
      <c r="AP402" s="4">
        <f t="shared" si="73"/>
        <v>0</v>
      </c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</row>
    <row r="403" spans="1:65" s="35" customFormat="1">
      <c r="A403" s="23" t="s">
        <v>1389</v>
      </c>
      <c r="B403" s="24" t="s">
        <v>1390</v>
      </c>
      <c r="C403" s="25" t="s">
        <v>998</v>
      </c>
      <c r="D403" s="36" t="s">
        <v>999</v>
      </c>
      <c r="E403" s="36"/>
      <c r="F403" s="27" t="s">
        <v>746</v>
      </c>
      <c r="G403" s="27" t="s">
        <v>746</v>
      </c>
      <c r="H403" s="28" t="s">
        <v>556</v>
      </c>
      <c r="I403" s="28">
        <v>43046</v>
      </c>
      <c r="J403" s="29" t="s">
        <v>6</v>
      </c>
      <c r="K403" s="4"/>
      <c r="L403" s="92">
        <f t="shared" si="74"/>
        <v>57</v>
      </c>
      <c r="M403" s="93">
        <v>51</v>
      </c>
      <c r="N403" s="93">
        <v>6</v>
      </c>
      <c r="O403" s="88">
        <v>0</v>
      </c>
      <c r="P403" s="75"/>
      <c r="Q403" s="75"/>
      <c r="R403" s="75"/>
      <c r="S403" s="75"/>
      <c r="T403" s="75"/>
      <c r="U403" s="89" t="s">
        <v>8</v>
      </c>
      <c r="V403" s="89" t="s">
        <v>10</v>
      </c>
      <c r="W403" s="27"/>
      <c r="X403" s="90" t="s">
        <v>750</v>
      </c>
      <c r="Y403" s="89"/>
      <c r="Z403" s="4">
        <f t="shared" si="76"/>
        <v>0</v>
      </c>
      <c r="AA403" s="91"/>
      <c r="AB403" s="91"/>
      <c r="AC403" s="89"/>
      <c r="AD403" s="89">
        <f t="shared" si="69"/>
        <v>0</v>
      </c>
      <c r="AF403" s="89"/>
      <c r="AG403" s="89">
        <f t="shared" si="77"/>
        <v>0</v>
      </c>
      <c r="AH403" s="89"/>
      <c r="AI403" s="4">
        <f t="shared" si="75"/>
        <v>0</v>
      </c>
      <c r="AJ403" s="4"/>
      <c r="AK403" s="89"/>
      <c r="AL403" s="127">
        <f t="shared" si="70"/>
        <v>0</v>
      </c>
      <c r="AM403" s="4">
        <f t="shared" si="71"/>
        <v>0</v>
      </c>
      <c r="AN403" s="89"/>
      <c r="AO403" s="4">
        <f t="shared" si="72"/>
        <v>0</v>
      </c>
      <c r="AP403" s="4">
        <f t="shared" si="73"/>
        <v>0</v>
      </c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</row>
    <row r="404" spans="1:65" s="35" customFormat="1">
      <c r="A404" s="23" t="s">
        <v>1389</v>
      </c>
      <c r="B404" s="24" t="s">
        <v>1390</v>
      </c>
      <c r="C404" s="25" t="s">
        <v>1000</v>
      </c>
      <c r="D404" s="36" t="s">
        <v>1001</v>
      </c>
      <c r="E404" s="36"/>
      <c r="F404" s="27" t="s">
        <v>746</v>
      </c>
      <c r="G404" s="27" t="s">
        <v>746</v>
      </c>
      <c r="H404" s="28" t="s">
        <v>556</v>
      </c>
      <c r="I404" s="28">
        <v>43048</v>
      </c>
      <c r="J404" s="29" t="s">
        <v>0</v>
      </c>
      <c r="K404" s="4"/>
      <c r="L404" s="92">
        <f t="shared" si="74"/>
        <v>55</v>
      </c>
      <c r="M404" s="93">
        <v>49</v>
      </c>
      <c r="N404" s="93">
        <v>6</v>
      </c>
      <c r="O404" s="88">
        <v>0</v>
      </c>
      <c r="P404" s="75"/>
      <c r="Q404" s="75"/>
      <c r="R404" s="75"/>
      <c r="S404" s="75"/>
      <c r="T404" s="75"/>
      <c r="U404" s="89" t="s">
        <v>8</v>
      </c>
      <c r="V404" s="89" t="s">
        <v>10</v>
      </c>
      <c r="W404" s="27"/>
      <c r="X404" s="90" t="s">
        <v>750</v>
      </c>
      <c r="Y404" s="89"/>
      <c r="Z404" s="4">
        <f t="shared" si="76"/>
        <v>0</v>
      </c>
      <c r="AA404" s="91"/>
      <c r="AB404" s="91"/>
      <c r="AC404" s="89"/>
      <c r="AD404" s="89">
        <f t="shared" si="69"/>
        <v>0</v>
      </c>
      <c r="AF404" s="89"/>
      <c r="AG404" s="89">
        <f t="shared" si="77"/>
        <v>0</v>
      </c>
      <c r="AH404" s="89"/>
      <c r="AI404" s="4">
        <f t="shared" si="75"/>
        <v>0</v>
      </c>
      <c r="AJ404" s="4"/>
      <c r="AK404" s="89"/>
      <c r="AL404" s="127">
        <f t="shared" si="70"/>
        <v>0</v>
      </c>
      <c r="AM404" s="4">
        <f t="shared" si="71"/>
        <v>0</v>
      </c>
      <c r="AN404" s="89"/>
      <c r="AO404" s="4">
        <f t="shared" si="72"/>
        <v>0</v>
      </c>
      <c r="AP404" s="4">
        <f t="shared" si="73"/>
        <v>0</v>
      </c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</row>
    <row r="405" spans="1:65" s="35" customFormat="1">
      <c r="A405" s="23" t="s">
        <v>1389</v>
      </c>
      <c r="B405" s="24" t="s">
        <v>1390</v>
      </c>
      <c r="C405" s="25" t="s">
        <v>1002</v>
      </c>
      <c r="D405" s="36" t="s">
        <v>1003</v>
      </c>
      <c r="E405" s="36"/>
      <c r="F405" s="27" t="s">
        <v>746</v>
      </c>
      <c r="G405" s="27" t="s">
        <v>746</v>
      </c>
      <c r="H405" s="28">
        <v>2</v>
      </c>
      <c r="I405" s="28">
        <v>43372</v>
      </c>
      <c r="J405" s="29" t="s">
        <v>6</v>
      </c>
      <c r="K405" s="4"/>
      <c r="L405" s="92">
        <f t="shared" si="74"/>
        <v>350</v>
      </c>
      <c r="M405" s="93">
        <v>170</v>
      </c>
      <c r="N405" s="93">
        <v>180</v>
      </c>
      <c r="O405" s="88">
        <v>0</v>
      </c>
      <c r="P405" s="75"/>
      <c r="Q405" s="75"/>
      <c r="R405" s="75"/>
      <c r="S405" s="75"/>
      <c r="T405" s="75"/>
      <c r="U405" s="89" t="s">
        <v>8</v>
      </c>
      <c r="V405" s="89" t="s">
        <v>10</v>
      </c>
      <c r="W405" s="27"/>
      <c r="X405" s="90" t="s">
        <v>750</v>
      </c>
      <c r="Y405" s="89"/>
      <c r="Z405" s="4">
        <f t="shared" si="76"/>
        <v>0</v>
      </c>
      <c r="AA405" s="91"/>
      <c r="AB405" s="91"/>
      <c r="AC405" s="89"/>
      <c r="AD405" s="89">
        <f t="shared" si="69"/>
        <v>0</v>
      </c>
      <c r="AF405" s="89"/>
      <c r="AG405" s="89">
        <f t="shared" si="77"/>
        <v>0</v>
      </c>
      <c r="AH405" s="89"/>
      <c r="AI405" s="4">
        <f t="shared" si="75"/>
        <v>0</v>
      </c>
      <c r="AJ405" s="4"/>
      <c r="AK405" s="89"/>
      <c r="AL405" s="127">
        <f t="shared" si="70"/>
        <v>0</v>
      </c>
      <c r="AM405" s="4">
        <f t="shared" si="71"/>
        <v>0</v>
      </c>
      <c r="AN405" s="89"/>
      <c r="AO405" s="4">
        <f t="shared" si="72"/>
        <v>0</v>
      </c>
      <c r="AP405" s="4">
        <f t="shared" si="73"/>
        <v>0</v>
      </c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</row>
    <row r="406" spans="1:65" s="35" customFormat="1">
      <c r="A406" s="23" t="s">
        <v>1389</v>
      </c>
      <c r="B406" s="24" t="s">
        <v>1390</v>
      </c>
      <c r="C406" s="55" t="s">
        <v>1004</v>
      </c>
      <c r="D406" s="98" t="s">
        <v>1005</v>
      </c>
      <c r="E406" s="98"/>
      <c r="F406" s="27" t="s">
        <v>746</v>
      </c>
      <c r="G406" s="27" t="s">
        <v>746</v>
      </c>
      <c r="H406" s="28" t="s">
        <v>572</v>
      </c>
      <c r="I406" s="28">
        <v>43206</v>
      </c>
      <c r="J406" s="29" t="s">
        <v>6</v>
      </c>
      <c r="K406" s="4"/>
      <c r="L406" s="92">
        <f t="shared" si="74"/>
        <v>128</v>
      </c>
      <c r="M406" s="93">
        <v>128</v>
      </c>
      <c r="N406" s="93">
        <v>0</v>
      </c>
      <c r="O406" s="88">
        <v>0</v>
      </c>
      <c r="P406" s="75"/>
      <c r="Q406" s="75"/>
      <c r="R406" s="75"/>
      <c r="S406" s="75"/>
      <c r="T406" s="75"/>
      <c r="U406" s="89" t="s">
        <v>10</v>
      </c>
      <c r="V406" s="89" t="s">
        <v>10</v>
      </c>
      <c r="W406" s="27"/>
      <c r="X406" s="90" t="s">
        <v>750</v>
      </c>
      <c r="Y406" s="89"/>
      <c r="Z406" s="4">
        <f t="shared" si="76"/>
        <v>0</v>
      </c>
      <c r="AA406" s="91"/>
      <c r="AB406" s="91"/>
      <c r="AC406" s="89"/>
      <c r="AD406" s="89">
        <f t="shared" si="69"/>
        <v>0</v>
      </c>
      <c r="AF406" s="89"/>
      <c r="AG406" s="89">
        <f t="shared" si="77"/>
        <v>0</v>
      </c>
      <c r="AH406" s="89"/>
      <c r="AI406" s="4">
        <f t="shared" si="75"/>
        <v>0</v>
      </c>
      <c r="AJ406" s="4"/>
      <c r="AK406" s="89"/>
      <c r="AL406" s="127">
        <f t="shared" si="70"/>
        <v>0</v>
      </c>
      <c r="AM406" s="4">
        <f t="shared" si="71"/>
        <v>0</v>
      </c>
      <c r="AN406" s="89"/>
      <c r="AO406" s="4">
        <f t="shared" si="72"/>
        <v>0</v>
      </c>
      <c r="AP406" s="4">
        <f t="shared" si="73"/>
        <v>0</v>
      </c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</row>
    <row r="407" spans="1:65" s="35" customFormat="1">
      <c r="A407" s="23" t="s">
        <v>1389</v>
      </c>
      <c r="B407" s="24" t="s">
        <v>1390</v>
      </c>
      <c r="C407" s="99" t="s">
        <v>1006</v>
      </c>
      <c r="D407" s="98" t="s">
        <v>1007</v>
      </c>
      <c r="E407" s="98"/>
      <c r="F407" s="27" t="s">
        <v>746</v>
      </c>
      <c r="G407" s="27" t="s">
        <v>746</v>
      </c>
      <c r="H407" s="28">
        <v>1.3</v>
      </c>
      <c r="I407" s="28">
        <v>43434</v>
      </c>
      <c r="J407" s="29" t="s">
        <v>6</v>
      </c>
      <c r="K407" s="4"/>
      <c r="L407" s="92">
        <f t="shared" si="74"/>
        <v>525</v>
      </c>
      <c r="M407" s="93">
        <v>520</v>
      </c>
      <c r="N407" s="93">
        <v>5</v>
      </c>
      <c r="O407" s="88">
        <v>0</v>
      </c>
      <c r="P407" s="75"/>
      <c r="Q407" s="75"/>
      <c r="R407" s="75"/>
      <c r="S407" s="75"/>
      <c r="T407" s="75"/>
      <c r="U407" s="89" t="s">
        <v>8</v>
      </c>
      <c r="V407" s="89" t="s">
        <v>10</v>
      </c>
      <c r="W407" s="27"/>
      <c r="X407" s="90" t="s">
        <v>1008</v>
      </c>
      <c r="Y407" s="89"/>
      <c r="Z407" s="4">
        <f t="shared" si="76"/>
        <v>0</v>
      </c>
      <c r="AA407" s="91"/>
      <c r="AB407" s="91"/>
      <c r="AC407" s="89"/>
      <c r="AD407" s="89">
        <f t="shared" si="69"/>
        <v>0</v>
      </c>
      <c r="AF407" s="89"/>
      <c r="AG407" s="89">
        <f t="shared" si="77"/>
        <v>0</v>
      </c>
      <c r="AH407" s="89"/>
      <c r="AI407" s="4">
        <f t="shared" si="75"/>
        <v>0</v>
      </c>
      <c r="AJ407" s="4"/>
      <c r="AK407" s="89"/>
      <c r="AL407" s="127">
        <f t="shared" si="70"/>
        <v>0</v>
      </c>
      <c r="AM407" s="4">
        <f t="shared" si="71"/>
        <v>0</v>
      </c>
      <c r="AN407" s="89"/>
      <c r="AO407" s="4">
        <f t="shared" si="72"/>
        <v>0</v>
      </c>
      <c r="AP407" s="4">
        <f t="shared" si="73"/>
        <v>0</v>
      </c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</row>
    <row r="408" spans="1:65" s="35" customFormat="1">
      <c r="A408" s="23" t="s">
        <v>1389</v>
      </c>
      <c r="B408" s="24" t="s">
        <v>1390</v>
      </c>
      <c r="C408" s="99" t="s">
        <v>1009</v>
      </c>
      <c r="D408" s="98" t="s">
        <v>1010</v>
      </c>
      <c r="E408" s="98"/>
      <c r="F408" s="27" t="s">
        <v>746</v>
      </c>
      <c r="G408" s="27" t="s">
        <v>746</v>
      </c>
      <c r="H408" s="28" t="s">
        <v>673</v>
      </c>
      <c r="I408" s="28">
        <v>43381</v>
      </c>
      <c r="J408" s="29" t="s">
        <v>6</v>
      </c>
      <c r="K408" s="4"/>
      <c r="L408" s="92">
        <f t="shared" si="74"/>
        <v>115</v>
      </c>
      <c r="M408" s="93">
        <v>105</v>
      </c>
      <c r="N408" s="93">
        <v>10</v>
      </c>
      <c r="O408" s="88">
        <v>0</v>
      </c>
      <c r="P408" s="75"/>
      <c r="Q408" s="75"/>
      <c r="R408" s="75"/>
      <c r="S408" s="75"/>
      <c r="T408" s="75"/>
      <c r="U408" s="89" t="s">
        <v>8</v>
      </c>
      <c r="V408" s="89" t="s">
        <v>10</v>
      </c>
      <c r="W408" s="27"/>
      <c r="X408" s="90" t="s">
        <v>750</v>
      </c>
      <c r="Y408" s="89"/>
      <c r="Z408" s="4">
        <f t="shared" si="76"/>
        <v>0</v>
      </c>
      <c r="AA408" s="91"/>
      <c r="AB408" s="91"/>
      <c r="AC408" s="89"/>
      <c r="AD408" s="89">
        <f t="shared" si="69"/>
        <v>0</v>
      </c>
      <c r="AF408" s="89"/>
      <c r="AG408" s="89">
        <f t="shared" si="77"/>
        <v>0</v>
      </c>
      <c r="AH408" s="89"/>
      <c r="AI408" s="4">
        <f t="shared" si="75"/>
        <v>0</v>
      </c>
      <c r="AJ408" s="4"/>
      <c r="AK408" s="89"/>
      <c r="AL408" s="127">
        <f t="shared" si="70"/>
        <v>0</v>
      </c>
      <c r="AM408" s="4">
        <f t="shared" si="71"/>
        <v>0</v>
      </c>
      <c r="AN408" s="89"/>
      <c r="AO408" s="4">
        <f t="shared" si="72"/>
        <v>0</v>
      </c>
      <c r="AP408" s="4">
        <f t="shared" si="73"/>
        <v>0</v>
      </c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</row>
    <row r="409" spans="1:65" s="35" customFormat="1">
      <c r="A409" s="23" t="s">
        <v>1389</v>
      </c>
      <c r="B409" s="24" t="s">
        <v>1390</v>
      </c>
      <c r="C409" s="99" t="s">
        <v>1011</v>
      </c>
      <c r="D409" s="100" t="s">
        <v>1012</v>
      </c>
      <c r="E409" s="85"/>
      <c r="F409" s="27" t="s">
        <v>746</v>
      </c>
      <c r="G409" s="27" t="s">
        <v>746</v>
      </c>
      <c r="H409" s="28">
        <v>1.2</v>
      </c>
      <c r="I409" s="28">
        <v>43549</v>
      </c>
      <c r="J409" s="29" t="s">
        <v>6</v>
      </c>
      <c r="K409" s="4"/>
      <c r="L409" s="92">
        <f t="shared" si="74"/>
        <v>70</v>
      </c>
      <c r="M409" s="93">
        <v>70</v>
      </c>
      <c r="N409" s="93">
        <v>0</v>
      </c>
      <c r="O409" s="88">
        <v>0</v>
      </c>
      <c r="P409" s="75"/>
      <c r="Q409" s="75"/>
      <c r="R409" s="75"/>
      <c r="S409" s="75"/>
      <c r="T409" s="75"/>
      <c r="U409" s="89" t="s">
        <v>8</v>
      </c>
      <c r="V409" s="89" t="s">
        <v>10</v>
      </c>
      <c r="W409" s="27"/>
      <c r="X409" s="90" t="s">
        <v>1013</v>
      </c>
      <c r="Y409" s="89"/>
      <c r="Z409" s="4">
        <f t="shared" si="76"/>
        <v>0</v>
      </c>
      <c r="AA409" s="91"/>
      <c r="AB409" s="91"/>
      <c r="AC409" s="89"/>
      <c r="AD409" s="89">
        <f t="shared" si="69"/>
        <v>0</v>
      </c>
      <c r="AF409" s="89"/>
      <c r="AG409" s="89">
        <f t="shared" si="77"/>
        <v>0</v>
      </c>
      <c r="AH409" s="89"/>
      <c r="AI409" s="4">
        <f t="shared" si="75"/>
        <v>0</v>
      </c>
      <c r="AJ409" s="4"/>
      <c r="AK409" s="89"/>
      <c r="AL409" s="127">
        <f t="shared" si="70"/>
        <v>0</v>
      </c>
      <c r="AM409" s="4">
        <f t="shared" si="71"/>
        <v>0</v>
      </c>
      <c r="AN409" s="89"/>
      <c r="AO409" s="4">
        <f t="shared" si="72"/>
        <v>0</v>
      </c>
      <c r="AP409" s="4">
        <f t="shared" si="73"/>
        <v>0</v>
      </c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89"/>
      <c r="BD409" s="89"/>
      <c r="BE409" s="89"/>
      <c r="BF409" s="89"/>
      <c r="BG409" s="89"/>
      <c r="BH409" s="89"/>
      <c r="BI409" s="89"/>
      <c r="BJ409" s="89"/>
      <c r="BK409" s="89"/>
      <c r="BL409" s="89"/>
      <c r="BM409" s="89"/>
    </row>
    <row r="410" spans="1:65" s="35" customFormat="1">
      <c r="A410" s="23" t="s">
        <v>1389</v>
      </c>
      <c r="B410" s="24" t="s">
        <v>1390</v>
      </c>
      <c r="C410" s="95" t="s">
        <v>1014</v>
      </c>
      <c r="D410" s="101" t="s">
        <v>1015</v>
      </c>
      <c r="E410" s="101"/>
      <c r="F410" s="27" t="s">
        <v>746</v>
      </c>
      <c r="G410" s="27" t="s">
        <v>746</v>
      </c>
      <c r="H410" s="28">
        <v>1.2</v>
      </c>
      <c r="I410" s="28">
        <v>43537</v>
      </c>
      <c r="J410" s="29" t="s">
        <v>6</v>
      </c>
      <c r="K410" s="96"/>
      <c r="L410" s="92">
        <f t="shared" si="74"/>
        <v>107</v>
      </c>
      <c r="M410" s="93">
        <v>107</v>
      </c>
      <c r="N410" s="93">
        <v>0</v>
      </c>
      <c r="O410" s="88">
        <v>0</v>
      </c>
      <c r="P410" s="75"/>
      <c r="Q410" s="75"/>
      <c r="R410" s="75"/>
      <c r="S410" s="75"/>
      <c r="T410" s="75"/>
      <c r="U410" s="89" t="s">
        <v>8</v>
      </c>
      <c r="V410" s="89" t="s">
        <v>10</v>
      </c>
      <c r="W410" s="27"/>
      <c r="X410" s="90" t="s">
        <v>1008</v>
      </c>
      <c r="Y410" s="89"/>
      <c r="Z410" s="4">
        <f t="shared" si="76"/>
        <v>0</v>
      </c>
      <c r="AA410" s="91"/>
      <c r="AB410" s="91"/>
      <c r="AC410" s="89"/>
      <c r="AD410" s="89">
        <f t="shared" si="69"/>
        <v>0</v>
      </c>
      <c r="AF410" s="89"/>
      <c r="AG410" s="89">
        <f t="shared" si="77"/>
        <v>0</v>
      </c>
      <c r="AH410" s="89"/>
      <c r="AI410" s="4">
        <f t="shared" si="75"/>
        <v>0</v>
      </c>
      <c r="AJ410" s="4"/>
      <c r="AK410" s="89"/>
      <c r="AL410" s="127">
        <f t="shared" si="70"/>
        <v>0</v>
      </c>
      <c r="AM410" s="4">
        <f t="shared" si="71"/>
        <v>0</v>
      </c>
      <c r="AN410" s="89"/>
      <c r="AO410" s="4">
        <f t="shared" si="72"/>
        <v>0</v>
      </c>
      <c r="AP410" s="4">
        <f t="shared" si="73"/>
        <v>0</v>
      </c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89"/>
      <c r="BD410" s="89"/>
      <c r="BE410" s="89"/>
      <c r="BF410" s="89"/>
      <c r="BG410" s="89"/>
      <c r="BH410" s="89"/>
      <c r="BI410" s="89"/>
      <c r="BJ410" s="89"/>
      <c r="BK410" s="89"/>
      <c r="BL410" s="89"/>
      <c r="BM410" s="89"/>
    </row>
    <row r="411" spans="1:65" s="35" customFormat="1">
      <c r="A411" s="23" t="s">
        <v>1389</v>
      </c>
      <c r="B411" s="24" t="s">
        <v>1390</v>
      </c>
      <c r="C411" s="95" t="s">
        <v>1016</v>
      </c>
      <c r="D411" s="101" t="s">
        <v>1017</v>
      </c>
      <c r="E411" s="101"/>
      <c r="F411" s="27" t="s">
        <v>746</v>
      </c>
      <c r="G411" s="27" t="s">
        <v>746</v>
      </c>
      <c r="H411" s="28">
        <v>1</v>
      </c>
      <c r="I411" s="28">
        <v>43427</v>
      </c>
      <c r="J411" s="29" t="s">
        <v>6</v>
      </c>
      <c r="K411" s="96"/>
      <c r="L411" s="92">
        <f t="shared" si="74"/>
        <v>150</v>
      </c>
      <c r="M411" s="93">
        <v>60</v>
      </c>
      <c r="N411" s="93">
        <v>90</v>
      </c>
      <c r="O411" s="88">
        <v>0</v>
      </c>
      <c r="P411" s="75"/>
      <c r="Q411" s="75"/>
      <c r="R411" s="75"/>
      <c r="S411" s="75"/>
      <c r="T411" s="75"/>
      <c r="U411" s="89" t="s">
        <v>8</v>
      </c>
      <c r="V411" s="89" t="s">
        <v>10</v>
      </c>
      <c r="W411" s="27"/>
      <c r="X411" s="90" t="s">
        <v>750</v>
      </c>
      <c r="Y411" s="89"/>
      <c r="Z411" s="4">
        <f t="shared" si="76"/>
        <v>0</v>
      </c>
      <c r="AA411" s="91"/>
      <c r="AB411" s="91"/>
      <c r="AC411" s="89"/>
      <c r="AD411" s="89">
        <f t="shared" si="69"/>
        <v>0</v>
      </c>
      <c r="AF411" s="89"/>
      <c r="AG411" s="89">
        <f t="shared" si="77"/>
        <v>0</v>
      </c>
      <c r="AH411" s="89"/>
      <c r="AI411" s="4">
        <f t="shared" si="75"/>
        <v>0</v>
      </c>
      <c r="AJ411" s="4"/>
      <c r="AK411" s="89"/>
      <c r="AL411" s="127">
        <f t="shared" si="70"/>
        <v>0</v>
      </c>
      <c r="AM411" s="4">
        <f t="shared" si="71"/>
        <v>0</v>
      </c>
      <c r="AN411" s="89"/>
      <c r="AO411" s="4">
        <f t="shared" si="72"/>
        <v>0</v>
      </c>
      <c r="AP411" s="4">
        <f t="shared" si="73"/>
        <v>0</v>
      </c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89"/>
    </row>
    <row r="412" spans="1:65" s="35" customFormat="1">
      <c r="A412" s="23" t="s">
        <v>1389</v>
      </c>
      <c r="B412" s="24" t="s">
        <v>1390</v>
      </c>
      <c r="C412" s="95" t="s">
        <v>1018</v>
      </c>
      <c r="D412" s="101" t="s">
        <v>1019</v>
      </c>
      <c r="E412" s="101"/>
      <c r="F412" s="27" t="s">
        <v>746</v>
      </c>
      <c r="G412" s="27" t="s">
        <v>746</v>
      </c>
      <c r="H412" s="28">
        <v>1.1000000000000001</v>
      </c>
      <c r="I412" s="28">
        <v>43621</v>
      </c>
      <c r="J412" s="29" t="s">
        <v>6</v>
      </c>
      <c r="K412" s="96"/>
      <c r="L412" s="92">
        <f t="shared" si="74"/>
        <v>45</v>
      </c>
      <c r="M412" s="93">
        <v>15</v>
      </c>
      <c r="N412" s="93">
        <v>30</v>
      </c>
      <c r="O412" s="88">
        <v>0</v>
      </c>
      <c r="P412" s="75"/>
      <c r="Q412" s="75"/>
      <c r="R412" s="75"/>
      <c r="S412" s="75"/>
      <c r="T412" s="75"/>
      <c r="U412" s="89" t="s">
        <v>8</v>
      </c>
      <c r="V412" s="89" t="s">
        <v>10</v>
      </c>
      <c r="W412" s="27"/>
      <c r="X412" s="90" t="s">
        <v>750</v>
      </c>
      <c r="Y412" s="89"/>
      <c r="Z412" s="4">
        <f t="shared" si="76"/>
        <v>0</v>
      </c>
      <c r="AA412" s="91"/>
      <c r="AB412" s="91"/>
      <c r="AC412" s="89"/>
      <c r="AD412" s="89">
        <f t="shared" si="69"/>
        <v>0</v>
      </c>
      <c r="AF412" s="89"/>
      <c r="AG412" s="89">
        <f t="shared" si="77"/>
        <v>0</v>
      </c>
      <c r="AH412" s="89"/>
      <c r="AI412" s="4">
        <f t="shared" si="75"/>
        <v>0</v>
      </c>
      <c r="AJ412" s="4"/>
      <c r="AK412" s="89"/>
      <c r="AL412" s="127">
        <f t="shared" si="70"/>
        <v>0</v>
      </c>
      <c r="AM412" s="4">
        <f t="shared" si="71"/>
        <v>0</v>
      </c>
      <c r="AN412" s="89"/>
      <c r="AO412" s="4">
        <f t="shared" si="72"/>
        <v>0</v>
      </c>
      <c r="AP412" s="4">
        <f t="shared" si="73"/>
        <v>0</v>
      </c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89"/>
    </row>
    <row r="413" spans="1:65" s="35" customFormat="1">
      <c r="A413" s="23" t="s">
        <v>1389</v>
      </c>
      <c r="B413" s="24" t="s">
        <v>1390</v>
      </c>
      <c r="C413" s="95" t="s">
        <v>1020</v>
      </c>
      <c r="D413" s="101" t="s">
        <v>1021</v>
      </c>
      <c r="E413" s="101"/>
      <c r="F413" s="27" t="s">
        <v>746</v>
      </c>
      <c r="G413" s="27" t="s">
        <v>746</v>
      </c>
      <c r="H413" s="28">
        <v>1</v>
      </c>
      <c r="I413" s="28">
        <v>43373</v>
      </c>
      <c r="J413" s="29" t="s">
        <v>6</v>
      </c>
      <c r="K413" s="96"/>
      <c r="L413" s="92">
        <f t="shared" si="74"/>
        <v>193</v>
      </c>
      <c r="M413" s="93">
        <v>123</v>
      </c>
      <c r="N413" s="93">
        <v>70</v>
      </c>
      <c r="O413" s="88">
        <v>0</v>
      </c>
      <c r="P413" s="75"/>
      <c r="Q413" s="75"/>
      <c r="R413" s="75"/>
      <c r="S413" s="75"/>
      <c r="T413" s="75"/>
      <c r="U413" s="89" t="s">
        <v>8</v>
      </c>
      <c r="V413" s="89" t="s">
        <v>10</v>
      </c>
      <c r="W413" s="27"/>
      <c r="X413" s="90" t="s">
        <v>1022</v>
      </c>
      <c r="Y413" s="89"/>
      <c r="Z413" s="4">
        <f t="shared" si="76"/>
        <v>0</v>
      </c>
      <c r="AA413" s="91"/>
      <c r="AB413" s="91"/>
      <c r="AC413" s="89"/>
      <c r="AD413" s="89">
        <f t="shared" si="69"/>
        <v>0</v>
      </c>
      <c r="AF413" s="89"/>
      <c r="AG413" s="89">
        <f t="shared" si="77"/>
        <v>0</v>
      </c>
      <c r="AH413" s="89"/>
      <c r="AI413" s="4">
        <f t="shared" si="75"/>
        <v>0</v>
      </c>
      <c r="AJ413" s="4"/>
      <c r="AK413" s="89"/>
      <c r="AL413" s="127">
        <f t="shared" si="70"/>
        <v>0</v>
      </c>
      <c r="AM413" s="4">
        <f t="shared" si="71"/>
        <v>0</v>
      </c>
      <c r="AN413" s="89"/>
      <c r="AO413" s="4">
        <f t="shared" si="72"/>
        <v>0</v>
      </c>
      <c r="AP413" s="4">
        <f t="shared" si="73"/>
        <v>0</v>
      </c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</row>
    <row r="414" spans="1:65" s="35" customFormat="1">
      <c r="A414" s="23" t="s">
        <v>1389</v>
      </c>
      <c r="B414" s="24" t="s">
        <v>1390</v>
      </c>
      <c r="C414" s="95" t="s">
        <v>1023</v>
      </c>
      <c r="D414" s="101" t="s">
        <v>1024</v>
      </c>
      <c r="E414" s="101"/>
      <c r="F414" s="27" t="s">
        <v>746</v>
      </c>
      <c r="G414" s="27" t="s">
        <v>746</v>
      </c>
      <c r="H414" s="28">
        <v>1</v>
      </c>
      <c r="I414" s="28">
        <v>43381</v>
      </c>
      <c r="J414" s="29" t="s">
        <v>6</v>
      </c>
      <c r="K414" s="96"/>
      <c r="L414" s="92">
        <f t="shared" si="74"/>
        <v>123</v>
      </c>
      <c r="M414" s="93">
        <v>123</v>
      </c>
      <c r="N414" s="93">
        <v>0</v>
      </c>
      <c r="O414" s="88">
        <v>0</v>
      </c>
      <c r="P414" s="75"/>
      <c r="Q414" s="75"/>
      <c r="R414" s="75"/>
      <c r="S414" s="75"/>
      <c r="T414" s="75"/>
      <c r="U414" s="89" t="s">
        <v>8</v>
      </c>
      <c r="V414" s="89" t="s">
        <v>10</v>
      </c>
      <c r="W414" s="27"/>
      <c r="X414" s="90" t="s">
        <v>750</v>
      </c>
      <c r="Y414" s="89"/>
      <c r="Z414" s="4">
        <f t="shared" si="76"/>
        <v>0</v>
      </c>
      <c r="AA414" s="91"/>
      <c r="AB414" s="91"/>
      <c r="AC414" s="89"/>
      <c r="AD414" s="89">
        <f t="shared" si="69"/>
        <v>0</v>
      </c>
      <c r="AF414" s="89"/>
      <c r="AG414" s="89">
        <f t="shared" si="77"/>
        <v>0</v>
      </c>
      <c r="AH414" s="89"/>
      <c r="AI414" s="4">
        <f t="shared" si="75"/>
        <v>0</v>
      </c>
      <c r="AJ414" s="4"/>
      <c r="AK414" s="89"/>
      <c r="AL414" s="127">
        <f t="shared" si="70"/>
        <v>0</v>
      </c>
      <c r="AM414" s="4">
        <f t="shared" si="71"/>
        <v>0</v>
      </c>
      <c r="AN414" s="89"/>
      <c r="AO414" s="4">
        <f t="shared" si="72"/>
        <v>0</v>
      </c>
      <c r="AP414" s="4">
        <f t="shared" si="73"/>
        <v>0</v>
      </c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</row>
    <row r="415" spans="1:65" s="35" customFormat="1">
      <c r="A415" s="23" t="s">
        <v>1389</v>
      </c>
      <c r="B415" s="24" t="s">
        <v>1390</v>
      </c>
      <c r="C415" s="95" t="s">
        <v>1025</v>
      </c>
      <c r="D415" s="101" t="s">
        <v>1026</v>
      </c>
      <c r="E415" s="101"/>
      <c r="F415" s="27" t="s">
        <v>746</v>
      </c>
      <c r="G415" s="27" t="s">
        <v>746</v>
      </c>
      <c r="H415" s="28">
        <v>1.1000000000000001</v>
      </c>
      <c r="I415" s="28">
        <v>43483</v>
      </c>
      <c r="J415" s="29" t="s">
        <v>0</v>
      </c>
      <c r="K415" s="96"/>
      <c r="L415" s="92">
        <f t="shared" si="74"/>
        <v>49</v>
      </c>
      <c r="M415" s="93">
        <v>49</v>
      </c>
      <c r="N415" s="93">
        <v>0</v>
      </c>
      <c r="O415" s="88">
        <v>0</v>
      </c>
      <c r="P415" s="75"/>
      <c r="Q415" s="75"/>
      <c r="R415" s="75"/>
      <c r="S415" s="75"/>
      <c r="T415" s="75"/>
      <c r="U415" s="89" t="s">
        <v>8</v>
      </c>
      <c r="V415" s="89" t="s">
        <v>10</v>
      </c>
      <c r="W415" s="27"/>
      <c r="X415" s="90" t="s">
        <v>750</v>
      </c>
      <c r="Y415" s="89"/>
      <c r="Z415" s="4">
        <f t="shared" si="76"/>
        <v>0</v>
      </c>
      <c r="AA415" s="91"/>
      <c r="AB415" s="91"/>
      <c r="AC415" s="89"/>
      <c r="AD415" s="89">
        <f t="shared" si="69"/>
        <v>0</v>
      </c>
      <c r="AF415" s="89"/>
      <c r="AG415" s="89">
        <f t="shared" si="77"/>
        <v>0</v>
      </c>
      <c r="AH415" s="89"/>
      <c r="AI415" s="4">
        <f t="shared" si="75"/>
        <v>0</v>
      </c>
      <c r="AJ415" s="4"/>
      <c r="AK415" s="89"/>
      <c r="AL415" s="127">
        <f t="shared" si="70"/>
        <v>0</v>
      </c>
      <c r="AM415" s="4">
        <f t="shared" si="71"/>
        <v>0</v>
      </c>
      <c r="AN415" s="89"/>
      <c r="AO415" s="4">
        <f t="shared" si="72"/>
        <v>0</v>
      </c>
      <c r="AP415" s="4">
        <f t="shared" si="73"/>
        <v>0</v>
      </c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</row>
    <row r="416" spans="1:65" s="35" customFormat="1">
      <c r="A416" s="23" t="s">
        <v>1389</v>
      </c>
      <c r="B416" s="24" t="s">
        <v>1390</v>
      </c>
      <c r="C416" s="95" t="s">
        <v>1027</v>
      </c>
      <c r="D416" s="101" t="s">
        <v>1028</v>
      </c>
      <c r="E416" s="101"/>
      <c r="F416" s="27" t="s">
        <v>746</v>
      </c>
      <c r="G416" s="27" t="s">
        <v>746</v>
      </c>
      <c r="H416" s="46">
        <v>1.3</v>
      </c>
      <c r="I416" s="28">
        <v>43698</v>
      </c>
      <c r="J416" s="29" t="s">
        <v>0</v>
      </c>
      <c r="K416" s="96"/>
      <c r="L416" s="92">
        <f t="shared" si="74"/>
        <v>70</v>
      </c>
      <c r="M416" s="93">
        <v>55</v>
      </c>
      <c r="N416" s="93">
        <v>15</v>
      </c>
      <c r="O416" s="88">
        <v>0</v>
      </c>
      <c r="P416" s="75"/>
      <c r="Q416" s="75"/>
      <c r="R416" s="75"/>
      <c r="S416" s="75"/>
      <c r="T416" s="75"/>
      <c r="U416" s="89" t="s">
        <v>8</v>
      </c>
      <c r="V416" s="89" t="s">
        <v>10</v>
      </c>
      <c r="W416" s="27"/>
      <c r="X416" s="90" t="s">
        <v>750</v>
      </c>
      <c r="Y416" s="89"/>
      <c r="Z416" s="4">
        <f t="shared" si="76"/>
        <v>0</v>
      </c>
      <c r="AA416" s="91"/>
      <c r="AB416" s="91"/>
      <c r="AC416" s="89"/>
      <c r="AD416" s="89">
        <f t="shared" si="69"/>
        <v>0</v>
      </c>
      <c r="AF416" s="89"/>
      <c r="AG416" s="89">
        <f t="shared" si="77"/>
        <v>0</v>
      </c>
      <c r="AH416" s="89"/>
      <c r="AI416" s="4">
        <f t="shared" si="75"/>
        <v>0</v>
      </c>
      <c r="AJ416" s="4"/>
      <c r="AK416" s="89"/>
      <c r="AL416" s="127">
        <f t="shared" si="70"/>
        <v>0</v>
      </c>
      <c r="AM416" s="4">
        <f t="shared" si="71"/>
        <v>0</v>
      </c>
      <c r="AN416" s="89"/>
      <c r="AO416" s="4">
        <f t="shared" si="72"/>
        <v>0</v>
      </c>
      <c r="AP416" s="4">
        <f t="shared" si="73"/>
        <v>0</v>
      </c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89"/>
      <c r="BD416" s="89"/>
      <c r="BE416" s="89"/>
      <c r="BF416" s="89"/>
      <c r="BG416" s="89"/>
      <c r="BH416" s="89"/>
      <c r="BI416" s="89"/>
      <c r="BJ416" s="89"/>
      <c r="BK416" s="89"/>
      <c r="BL416" s="89"/>
      <c r="BM416" s="89"/>
    </row>
    <row r="417" spans="1:65" s="35" customFormat="1">
      <c r="A417" s="23" t="s">
        <v>1389</v>
      </c>
      <c r="B417" s="24" t="s">
        <v>1390</v>
      </c>
      <c r="C417" s="95" t="s">
        <v>1029</v>
      </c>
      <c r="D417" s="101" t="s">
        <v>1030</v>
      </c>
      <c r="E417" s="101"/>
      <c r="F417" s="27" t="s">
        <v>746</v>
      </c>
      <c r="G417" s="27" t="s">
        <v>746</v>
      </c>
      <c r="H417" s="28">
        <v>1.2</v>
      </c>
      <c r="I417" s="28">
        <v>43517</v>
      </c>
      <c r="J417" s="29" t="s">
        <v>6</v>
      </c>
      <c r="K417" s="96"/>
      <c r="L417" s="92">
        <f t="shared" si="74"/>
        <v>195</v>
      </c>
      <c r="M417" s="93">
        <v>195</v>
      </c>
      <c r="N417" s="93">
        <v>0</v>
      </c>
      <c r="O417" s="88">
        <v>0</v>
      </c>
      <c r="P417" s="75"/>
      <c r="Q417" s="75"/>
      <c r="R417" s="75"/>
      <c r="S417" s="75"/>
      <c r="T417" s="75"/>
      <c r="U417" s="89" t="s">
        <v>8</v>
      </c>
      <c r="V417" s="89" t="s">
        <v>10</v>
      </c>
      <c r="W417" s="27"/>
      <c r="X417" s="90" t="s">
        <v>1031</v>
      </c>
      <c r="Y417" s="89"/>
      <c r="Z417" s="4">
        <f t="shared" si="76"/>
        <v>0</v>
      </c>
      <c r="AA417" s="91"/>
      <c r="AB417" s="91"/>
      <c r="AC417" s="89"/>
      <c r="AD417" s="89">
        <f t="shared" si="69"/>
        <v>0</v>
      </c>
      <c r="AF417" s="89"/>
      <c r="AG417" s="89">
        <f t="shared" si="77"/>
        <v>0</v>
      </c>
      <c r="AH417" s="89"/>
      <c r="AI417" s="4">
        <f t="shared" si="75"/>
        <v>0</v>
      </c>
      <c r="AJ417" s="4"/>
      <c r="AK417" s="89"/>
      <c r="AL417" s="127">
        <f t="shared" si="70"/>
        <v>0</v>
      </c>
      <c r="AM417" s="4">
        <f t="shared" si="71"/>
        <v>0</v>
      </c>
      <c r="AN417" s="89"/>
      <c r="AO417" s="4">
        <f t="shared" si="72"/>
        <v>0</v>
      </c>
      <c r="AP417" s="4">
        <f t="shared" si="73"/>
        <v>0</v>
      </c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89"/>
      <c r="BD417" s="89"/>
      <c r="BE417" s="89"/>
      <c r="BF417" s="89"/>
      <c r="BG417" s="89"/>
      <c r="BH417" s="89"/>
      <c r="BI417" s="89"/>
      <c r="BJ417" s="89"/>
      <c r="BK417" s="89"/>
      <c r="BL417" s="89"/>
      <c r="BM417" s="89"/>
    </row>
    <row r="418" spans="1:65" s="35" customFormat="1">
      <c r="A418" s="23" t="s">
        <v>1389</v>
      </c>
      <c r="B418" s="24" t="s">
        <v>1390</v>
      </c>
      <c r="C418" s="95" t="s">
        <v>1032</v>
      </c>
      <c r="D418" s="101" t="s">
        <v>1033</v>
      </c>
      <c r="E418" s="101"/>
      <c r="F418" s="27" t="s">
        <v>746</v>
      </c>
      <c r="G418" s="27" t="s">
        <v>746</v>
      </c>
      <c r="H418" s="46">
        <v>1.1000000000000001</v>
      </c>
      <c r="I418" s="46">
        <v>43782</v>
      </c>
      <c r="J418" s="29" t="s">
        <v>6</v>
      </c>
      <c r="K418" s="96"/>
      <c r="L418" s="92">
        <f t="shared" si="74"/>
        <v>75</v>
      </c>
      <c r="M418" s="93">
        <v>75</v>
      </c>
      <c r="N418" s="93">
        <v>0</v>
      </c>
      <c r="O418" s="88">
        <v>0</v>
      </c>
      <c r="P418" s="75"/>
      <c r="Q418" s="75"/>
      <c r="R418" s="75"/>
      <c r="S418" s="75"/>
      <c r="T418" s="75"/>
      <c r="U418" s="89" t="s">
        <v>8</v>
      </c>
      <c r="V418" s="89" t="s">
        <v>10</v>
      </c>
      <c r="W418" s="27"/>
      <c r="X418" s="90"/>
      <c r="Y418" s="89"/>
      <c r="Z418" s="4">
        <f t="shared" si="76"/>
        <v>0</v>
      </c>
      <c r="AA418" s="91"/>
      <c r="AB418" s="91"/>
      <c r="AC418" s="89"/>
      <c r="AD418" s="89">
        <f t="shared" si="69"/>
        <v>0</v>
      </c>
      <c r="AF418" s="89"/>
      <c r="AG418" s="89">
        <f t="shared" si="77"/>
        <v>0</v>
      </c>
      <c r="AH418" s="89"/>
      <c r="AI418" s="4">
        <f t="shared" si="75"/>
        <v>0</v>
      </c>
      <c r="AJ418" s="4"/>
      <c r="AK418" s="89"/>
      <c r="AL418" s="127">
        <f t="shared" si="70"/>
        <v>0</v>
      </c>
      <c r="AM418" s="4">
        <f t="shared" si="71"/>
        <v>0</v>
      </c>
      <c r="AN418" s="89"/>
      <c r="AO418" s="4">
        <f t="shared" si="72"/>
        <v>0</v>
      </c>
      <c r="AP418" s="4">
        <f t="shared" si="73"/>
        <v>0</v>
      </c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</row>
    <row r="419" spans="1:65" s="35" customFormat="1">
      <c r="A419" s="23" t="s">
        <v>1389</v>
      </c>
      <c r="B419" s="24" t="s">
        <v>1390</v>
      </c>
      <c r="C419" s="95" t="s">
        <v>1034</v>
      </c>
      <c r="D419" s="101" t="s">
        <v>1035</v>
      </c>
      <c r="E419" s="101"/>
      <c r="F419" s="27" t="s">
        <v>746</v>
      </c>
      <c r="G419" s="27" t="s">
        <v>746</v>
      </c>
      <c r="H419" s="46">
        <v>1.1000000000000001</v>
      </c>
      <c r="I419" s="46">
        <v>43782</v>
      </c>
      <c r="J419" s="29" t="s">
        <v>629</v>
      </c>
      <c r="K419" s="96"/>
      <c r="L419" s="92">
        <f t="shared" si="74"/>
        <v>85</v>
      </c>
      <c r="M419" s="93">
        <v>85</v>
      </c>
      <c r="N419" s="93">
        <v>0</v>
      </c>
      <c r="O419" s="88">
        <v>0</v>
      </c>
      <c r="P419" s="75"/>
      <c r="Q419" s="75"/>
      <c r="R419" s="75"/>
      <c r="S419" s="75"/>
      <c r="T419" s="75"/>
      <c r="U419" s="89" t="s">
        <v>8</v>
      </c>
      <c r="V419" s="89" t="s">
        <v>10</v>
      </c>
      <c r="W419" s="27"/>
      <c r="X419" s="90"/>
      <c r="Y419" s="89"/>
      <c r="Z419" s="4">
        <f t="shared" si="76"/>
        <v>0</v>
      </c>
      <c r="AA419" s="91"/>
      <c r="AB419" s="91"/>
      <c r="AC419" s="89"/>
      <c r="AD419" s="89">
        <f t="shared" si="69"/>
        <v>0</v>
      </c>
      <c r="AF419" s="89"/>
      <c r="AG419" s="89">
        <f t="shared" si="77"/>
        <v>0</v>
      </c>
      <c r="AH419" s="89"/>
      <c r="AI419" s="4">
        <f t="shared" si="75"/>
        <v>0</v>
      </c>
      <c r="AJ419" s="4"/>
      <c r="AK419" s="89"/>
      <c r="AL419" s="127">
        <f t="shared" si="70"/>
        <v>0</v>
      </c>
      <c r="AM419" s="4">
        <f t="shared" si="71"/>
        <v>0</v>
      </c>
      <c r="AN419" s="89"/>
      <c r="AO419" s="4">
        <f t="shared" si="72"/>
        <v>0</v>
      </c>
      <c r="AP419" s="4">
        <f t="shared" si="73"/>
        <v>0</v>
      </c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89"/>
      <c r="BD419" s="89"/>
      <c r="BE419" s="89"/>
      <c r="BF419" s="89"/>
      <c r="BG419" s="89"/>
      <c r="BH419" s="89"/>
      <c r="BI419" s="89"/>
      <c r="BJ419" s="89"/>
      <c r="BK419" s="89"/>
      <c r="BL419" s="89"/>
      <c r="BM419" s="89"/>
    </row>
    <row r="420" spans="1:65" s="35" customFormat="1">
      <c r="A420" s="23" t="s">
        <v>1389</v>
      </c>
      <c r="B420" s="24" t="s">
        <v>1390</v>
      </c>
      <c r="C420" s="95" t="s">
        <v>1036</v>
      </c>
      <c r="D420" s="101" t="s">
        <v>1037</v>
      </c>
      <c r="E420" s="101"/>
      <c r="F420" s="27" t="s">
        <v>746</v>
      </c>
      <c r="G420" s="27" t="s">
        <v>746</v>
      </c>
      <c r="H420" s="28">
        <v>1</v>
      </c>
      <c r="I420" s="28">
        <v>43690</v>
      </c>
      <c r="J420" s="29" t="s">
        <v>6</v>
      </c>
      <c r="K420" s="96"/>
      <c r="L420" s="92">
        <f t="shared" si="74"/>
        <v>660</v>
      </c>
      <c r="M420" s="93">
        <v>600</v>
      </c>
      <c r="N420" s="93">
        <v>60</v>
      </c>
      <c r="O420" s="88">
        <v>0</v>
      </c>
      <c r="P420" s="75"/>
      <c r="Q420" s="75"/>
      <c r="R420" s="75"/>
      <c r="S420" s="75"/>
      <c r="T420" s="75"/>
      <c r="U420" s="89" t="s">
        <v>10</v>
      </c>
      <c r="V420" s="89" t="s">
        <v>10</v>
      </c>
      <c r="W420" s="27"/>
      <c r="X420" s="90" t="s">
        <v>919</v>
      </c>
      <c r="Y420" s="89"/>
      <c r="Z420" s="4">
        <f t="shared" si="76"/>
        <v>0</v>
      </c>
      <c r="AA420" s="91"/>
      <c r="AB420" s="91"/>
      <c r="AC420" s="89"/>
      <c r="AD420" s="89">
        <f t="shared" si="69"/>
        <v>0</v>
      </c>
      <c r="AF420" s="89"/>
      <c r="AG420" s="89">
        <f t="shared" si="77"/>
        <v>0</v>
      </c>
      <c r="AH420" s="89"/>
      <c r="AI420" s="4">
        <f t="shared" si="75"/>
        <v>0</v>
      </c>
      <c r="AJ420" s="4"/>
      <c r="AK420" s="89"/>
      <c r="AL420" s="127">
        <f t="shared" si="70"/>
        <v>0</v>
      </c>
      <c r="AM420" s="4">
        <f t="shared" si="71"/>
        <v>0</v>
      </c>
      <c r="AN420" s="89"/>
      <c r="AO420" s="4">
        <f t="shared" si="72"/>
        <v>0</v>
      </c>
      <c r="AP420" s="4">
        <f t="shared" si="73"/>
        <v>0</v>
      </c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89"/>
      <c r="BD420" s="89"/>
      <c r="BE420" s="89"/>
      <c r="BF420" s="89"/>
      <c r="BG420" s="89"/>
      <c r="BH420" s="89"/>
      <c r="BI420" s="89"/>
      <c r="BJ420" s="89"/>
      <c r="BK420" s="89"/>
      <c r="BL420" s="89"/>
      <c r="BM420" s="89"/>
    </row>
    <row r="421" spans="1:65" s="35" customFormat="1">
      <c r="A421" s="23" t="s">
        <v>1389</v>
      </c>
      <c r="B421" s="24" t="s">
        <v>1390</v>
      </c>
      <c r="C421" s="95" t="s">
        <v>1038</v>
      </c>
      <c r="D421" s="101" t="s">
        <v>1039</v>
      </c>
      <c r="E421" s="101"/>
      <c r="F421" s="27" t="s">
        <v>746</v>
      </c>
      <c r="G421" s="27" t="s">
        <v>746</v>
      </c>
      <c r="H421" s="28">
        <v>1</v>
      </c>
      <c r="I421" s="28">
        <v>43693</v>
      </c>
      <c r="J421" s="29" t="s">
        <v>6</v>
      </c>
      <c r="K421" s="96"/>
      <c r="L421" s="92">
        <f t="shared" si="74"/>
        <v>180</v>
      </c>
      <c r="M421" s="93">
        <v>130</v>
      </c>
      <c r="N421" s="93">
        <v>50</v>
      </c>
      <c r="O421" s="88">
        <v>0</v>
      </c>
      <c r="P421" s="75"/>
      <c r="Q421" s="75"/>
      <c r="R421" s="75"/>
      <c r="S421" s="75"/>
      <c r="T421" s="75"/>
      <c r="U421" s="89" t="s">
        <v>8</v>
      </c>
      <c r="V421" s="89" t="s">
        <v>10</v>
      </c>
      <c r="W421" s="27"/>
      <c r="X421" s="90"/>
      <c r="Y421" s="89"/>
      <c r="Z421" s="4">
        <f t="shared" si="76"/>
        <v>0</v>
      </c>
      <c r="AA421" s="91"/>
      <c r="AB421" s="91"/>
      <c r="AC421" s="89"/>
      <c r="AD421" s="89">
        <f t="shared" si="69"/>
        <v>0</v>
      </c>
      <c r="AF421" s="89"/>
      <c r="AG421" s="89">
        <f t="shared" si="77"/>
        <v>0</v>
      </c>
      <c r="AH421" s="89"/>
      <c r="AI421" s="4">
        <f t="shared" si="75"/>
        <v>0</v>
      </c>
      <c r="AJ421" s="4"/>
      <c r="AK421" s="89"/>
      <c r="AL421" s="127">
        <f t="shared" si="70"/>
        <v>0</v>
      </c>
      <c r="AM421" s="4">
        <f t="shared" si="71"/>
        <v>0</v>
      </c>
      <c r="AN421" s="89"/>
      <c r="AO421" s="4">
        <f t="shared" si="72"/>
        <v>0</v>
      </c>
      <c r="AP421" s="4">
        <f t="shared" si="73"/>
        <v>0</v>
      </c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89"/>
      <c r="BD421" s="89"/>
      <c r="BE421" s="89"/>
      <c r="BF421" s="89"/>
      <c r="BG421" s="89"/>
      <c r="BH421" s="89"/>
      <c r="BI421" s="89"/>
      <c r="BJ421" s="89"/>
      <c r="BK421" s="89"/>
      <c r="BL421" s="89"/>
      <c r="BM421" s="89"/>
    </row>
    <row r="422" spans="1:65" s="35" customFormat="1">
      <c r="A422" s="23" t="s">
        <v>1389</v>
      </c>
      <c r="B422" s="24" t="s">
        <v>1390</v>
      </c>
      <c r="C422" s="95" t="s">
        <v>1040</v>
      </c>
      <c r="D422" s="101" t="s">
        <v>1041</v>
      </c>
      <c r="E422" s="101"/>
      <c r="F422" s="27" t="s">
        <v>746</v>
      </c>
      <c r="G422" s="27" t="s">
        <v>746</v>
      </c>
      <c r="H422" s="28">
        <v>1</v>
      </c>
      <c r="I422" s="28">
        <v>43700</v>
      </c>
      <c r="J422" s="29" t="s">
        <v>6</v>
      </c>
      <c r="K422" s="96"/>
      <c r="L422" s="92">
        <f t="shared" si="74"/>
        <v>155</v>
      </c>
      <c r="M422" s="93">
        <v>95</v>
      </c>
      <c r="N422" s="93">
        <v>60</v>
      </c>
      <c r="O422" s="88">
        <v>0</v>
      </c>
      <c r="P422" s="75"/>
      <c r="Q422" s="75"/>
      <c r="R422" s="75"/>
      <c r="S422" s="75"/>
      <c r="T422" s="75"/>
      <c r="U422" s="89" t="s">
        <v>8</v>
      </c>
      <c r="V422" s="89" t="s">
        <v>10</v>
      </c>
      <c r="W422" s="27"/>
      <c r="X422" s="90"/>
      <c r="Y422" s="89"/>
      <c r="Z422" s="4">
        <f t="shared" si="76"/>
        <v>0</v>
      </c>
      <c r="AA422" s="91"/>
      <c r="AB422" s="91"/>
      <c r="AC422" s="89"/>
      <c r="AD422" s="89">
        <f t="shared" si="69"/>
        <v>0</v>
      </c>
      <c r="AF422" s="89"/>
      <c r="AG422" s="89">
        <f t="shared" si="77"/>
        <v>0</v>
      </c>
      <c r="AH422" s="89"/>
      <c r="AI422" s="4">
        <f t="shared" si="75"/>
        <v>0</v>
      </c>
      <c r="AJ422" s="4"/>
      <c r="AK422" s="89"/>
      <c r="AL422" s="127">
        <f t="shared" si="70"/>
        <v>0</v>
      </c>
      <c r="AM422" s="4">
        <f t="shared" si="71"/>
        <v>0</v>
      </c>
      <c r="AN422" s="89"/>
      <c r="AO422" s="4">
        <f t="shared" si="72"/>
        <v>0</v>
      </c>
      <c r="AP422" s="4">
        <f t="shared" si="73"/>
        <v>0</v>
      </c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89"/>
      <c r="BD422" s="89"/>
      <c r="BE422" s="89"/>
      <c r="BF422" s="89"/>
      <c r="BG422" s="89"/>
      <c r="BH422" s="89"/>
      <c r="BI422" s="89"/>
      <c r="BJ422" s="89"/>
      <c r="BK422" s="89"/>
      <c r="BL422" s="89"/>
      <c r="BM422" s="89"/>
    </row>
    <row r="423" spans="1:65" s="35" customFormat="1">
      <c r="A423" s="23" t="s">
        <v>1389</v>
      </c>
      <c r="B423" s="24" t="s">
        <v>1390</v>
      </c>
      <c r="C423" s="95" t="s">
        <v>1042</v>
      </c>
      <c r="D423" s="101" t="s">
        <v>1043</v>
      </c>
      <c r="E423" s="101"/>
      <c r="F423" s="27" t="s">
        <v>746</v>
      </c>
      <c r="G423" s="27" t="s">
        <v>746</v>
      </c>
      <c r="H423" s="28">
        <v>1</v>
      </c>
      <c r="I423" s="28">
        <v>43733</v>
      </c>
      <c r="J423" s="29" t="s">
        <v>6</v>
      </c>
      <c r="K423" s="96"/>
      <c r="L423" s="92">
        <f t="shared" si="74"/>
        <v>65</v>
      </c>
      <c r="M423" s="93">
        <v>65</v>
      </c>
      <c r="N423" s="93">
        <v>0</v>
      </c>
      <c r="O423" s="88">
        <v>0</v>
      </c>
      <c r="P423" s="75"/>
      <c r="Q423" s="75"/>
      <c r="R423" s="75"/>
      <c r="S423" s="75"/>
      <c r="T423" s="75"/>
      <c r="U423" s="89" t="s">
        <v>8</v>
      </c>
      <c r="V423" s="89" t="s">
        <v>10</v>
      </c>
      <c r="W423" s="27"/>
      <c r="X423" s="90"/>
      <c r="Y423" s="89"/>
      <c r="Z423" s="4">
        <f t="shared" si="76"/>
        <v>0</v>
      </c>
      <c r="AA423" s="91"/>
      <c r="AB423" s="91"/>
      <c r="AC423" s="89"/>
      <c r="AD423" s="89">
        <f t="shared" si="69"/>
        <v>0</v>
      </c>
      <c r="AF423" s="89"/>
      <c r="AG423" s="89">
        <f t="shared" si="77"/>
        <v>0</v>
      </c>
      <c r="AH423" s="89"/>
      <c r="AI423" s="4">
        <f t="shared" si="75"/>
        <v>0</v>
      </c>
      <c r="AJ423" s="4"/>
      <c r="AK423" s="89"/>
      <c r="AL423" s="127">
        <f t="shared" si="70"/>
        <v>0</v>
      </c>
      <c r="AM423" s="4">
        <f t="shared" si="71"/>
        <v>0</v>
      </c>
      <c r="AN423" s="89"/>
      <c r="AO423" s="4">
        <f t="shared" si="72"/>
        <v>0</v>
      </c>
      <c r="AP423" s="4">
        <f t="shared" si="73"/>
        <v>0</v>
      </c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</row>
    <row r="424" spans="1:65" s="35" customFormat="1">
      <c r="A424" s="23" t="s">
        <v>1389</v>
      </c>
      <c r="B424" s="24" t="s">
        <v>1390</v>
      </c>
      <c r="C424" s="95" t="s">
        <v>1044</v>
      </c>
      <c r="D424" s="101" t="s">
        <v>939</v>
      </c>
      <c r="E424" s="101"/>
      <c r="F424" s="27" t="s">
        <v>746</v>
      </c>
      <c r="G424" s="27" t="s">
        <v>746</v>
      </c>
      <c r="H424" s="43">
        <v>1.1000000000000001</v>
      </c>
      <c r="I424" s="43">
        <v>43766</v>
      </c>
      <c r="J424" s="29" t="s">
        <v>6</v>
      </c>
      <c r="K424" s="96"/>
      <c r="L424" s="92">
        <f t="shared" si="74"/>
        <v>83</v>
      </c>
      <c r="M424" s="93">
        <v>68</v>
      </c>
      <c r="N424" s="93">
        <v>15</v>
      </c>
      <c r="O424" s="88">
        <v>0</v>
      </c>
      <c r="P424" s="75"/>
      <c r="Q424" s="75"/>
      <c r="R424" s="75"/>
      <c r="S424" s="75"/>
      <c r="T424" s="75"/>
      <c r="U424" s="89" t="s">
        <v>8</v>
      </c>
      <c r="V424" s="89" t="s">
        <v>10</v>
      </c>
      <c r="W424" s="27"/>
      <c r="X424" s="90"/>
      <c r="Y424" s="89"/>
      <c r="Z424" s="4">
        <f t="shared" si="76"/>
        <v>0</v>
      </c>
      <c r="AA424" s="91"/>
      <c r="AB424" s="91"/>
      <c r="AC424" s="89"/>
      <c r="AD424" s="89">
        <f t="shared" si="69"/>
        <v>0</v>
      </c>
      <c r="AF424" s="89"/>
      <c r="AG424" s="89">
        <f t="shared" si="77"/>
        <v>0</v>
      </c>
      <c r="AH424" s="89"/>
      <c r="AI424" s="4">
        <f t="shared" si="75"/>
        <v>0</v>
      </c>
      <c r="AJ424" s="4"/>
      <c r="AK424" s="89"/>
      <c r="AL424" s="127">
        <f t="shared" si="70"/>
        <v>0</v>
      </c>
      <c r="AM424" s="4">
        <f t="shared" si="71"/>
        <v>0</v>
      </c>
      <c r="AN424" s="89"/>
      <c r="AO424" s="4">
        <f t="shared" si="72"/>
        <v>0</v>
      </c>
      <c r="AP424" s="4">
        <f t="shared" si="73"/>
        <v>0</v>
      </c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</row>
    <row r="425" spans="1:65" s="35" customFormat="1">
      <c r="A425" s="23" t="s">
        <v>1389</v>
      </c>
      <c r="B425" s="24" t="s">
        <v>1390</v>
      </c>
      <c r="C425" s="95" t="s">
        <v>1045</v>
      </c>
      <c r="D425" s="101" t="s">
        <v>1269</v>
      </c>
      <c r="E425" s="101"/>
      <c r="F425" s="27" t="s">
        <v>746</v>
      </c>
      <c r="G425" s="27" t="s">
        <v>746</v>
      </c>
      <c r="H425" s="43">
        <v>1.1000000000000001</v>
      </c>
      <c r="I425" s="43">
        <v>43766</v>
      </c>
      <c r="J425" s="29" t="s">
        <v>6</v>
      </c>
      <c r="K425" s="96"/>
      <c r="L425" s="92">
        <f t="shared" si="74"/>
        <v>92</v>
      </c>
      <c r="M425" s="93">
        <v>77</v>
      </c>
      <c r="N425" s="93">
        <v>15</v>
      </c>
      <c r="O425" s="88">
        <v>0</v>
      </c>
      <c r="P425" s="75"/>
      <c r="Q425" s="75"/>
      <c r="R425" s="75"/>
      <c r="S425" s="75"/>
      <c r="T425" s="75"/>
      <c r="U425" s="89" t="s">
        <v>8</v>
      </c>
      <c r="V425" s="89" t="s">
        <v>10</v>
      </c>
      <c r="W425" s="27"/>
      <c r="X425" s="90"/>
      <c r="Y425" s="89"/>
      <c r="Z425" s="4">
        <f t="shared" si="76"/>
        <v>0</v>
      </c>
      <c r="AA425" s="91"/>
      <c r="AB425" s="91"/>
      <c r="AC425" s="89"/>
      <c r="AD425" s="89">
        <f t="shared" si="69"/>
        <v>0</v>
      </c>
      <c r="AF425" s="89"/>
      <c r="AG425" s="89">
        <f t="shared" si="77"/>
        <v>0</v>
      </c>
      <c r="AH425" s="89"/>
      <c r="AI425" s="4">
        <f t="shared" si="75"/>
        <v>0</v>
      </c>
      <c r="AJ425" s="4"/>
      <c r="AK425" s="89"/>
      <c r="AL425" s="127">
        <f t="shared" si="70"/>
        <v>0</v>
      </c>
      <c r="AM425" s="4">
        <f t="shared" si="71"/>
        <v>0</v>
      </c>
      <c r="AN425" s="89"/>
      <c r="AO425" s="4">
        <f t="shared" si="72"/>
        <v>0</v>
      </c>
      <c r="AP425" s="4">
        <f t="shared" si="73"/>
        <v>0</v>
      </c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89"/>
      <c r="BD425" s="89"/>
      <c r="BE425" s="89"/>
      <c r="BF425" s="89"/>
      <c r="BG425" s="89"/>
      <c r="BH425" s="89"/>
      <c r="BI425" s="89"/>
      <c r="BJ425" s="89"/>
      <c r="BK425" s="89"/>
      <c r="BL425" s="89"/>
      <c r="BM425" s="89"/>
    </row>
    <row r="426" spans="1:65" s="35" customFormat="1">
      <c r="A426" s="23" t="s">
        <v>1389</v>
      </c>
      <c r="B426" s="24" t="s">
        <v>1390</v>
      </c>
      <c r="C426" s="95" t="s">
        <v>1046</v>
      </c>
      <c r="D426" s="101" t="s">
        <v>1047</v>
      </c>
      <c r="E426" s="101"/>
      <c r="F426" s="27" t="s">
        <v>746</v>
      </c>
      <c r="G426" s="27" t="s">
        <v>746</v>
      </c>
      <c r="H426" s="46" t="s">
        <v>1048</v>
      </c>
      <c r="I426" s="46">
        <v>43780</v>
      </c>
      <c r="J426" s="29" t="s">
        <v>6</v>
      </c>
      <c r="K426" s="96"/>
      <c r="L426" s="92">
        <f t="shared" si="74"/>
        <v>277</v>
      </c>
      <c r="M426" s="93">
        <v>155</v>
      </c>
      <c r="N426" s="93">
        <v>122</v>
      </c>
      <c r="O426" s="88">
        <v>0</v>
      </c>
      <c r="P426" s="75"/>
      <c r="Q426" s="75"/>
      <c r="R426" s="75"/>
      <c r="S426" s="75"/>
      <c r="T426" s="75"/>
      <c r="U426" s="89" t="s">
        <v>10</v>
      </c>
      <c r="V426" s="89" t="s">
        <v>10</v>
      </c>
      <c r="W426" s="27"/>
      <c r="X426" s="90"/>
      <c r="Y426" s="89"/>
      <c r="Z426" s="4">
        <f t="shared" si="76"/>
        <v>0</v>
      </c>
      <c r="AA426" s="91"/>
      <c r="AB426" s="91"/>
      <c r="AC426" s="89"/>
      <c r="AD426" s="89">
        <f>Z426*AC426</f>
        <v>0</v>
      </c>
      <c r="AF426" s="89"/>
      <c r="AG426" s="89">
        <f t="shared" si="77"/>
        <v>0</v>
      </c>
      <c r="AH426" s="89"/>
      <c r="AI426" s="4">
        <f t="shared" si="75"/>
        <v>0</v>
      </c>
      <c r="AJ426" s="4"/>
      <c r="AK426" s="89"/>
      <c r="AL426" s="127">
        <f t="shared" si="70"/>
        <v>0</v>
      </c>
      <c r="AM426" s="4">
        <f t="shared" si="71"/>
        <v>0</v>
      </c>
      <c r="AN426" s="89"/>
      <c r="AO426" s="4">
        <f>COUNTIF(AQ426:AZ426,"V")</f>
        <v>0</v>
      </c>
      <c r="AP426" s="4">
        <f t="shared" si="73"/>
        <v>0</v>
      </c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89"/>
      <c r="BD426" s="89"/>
      <c r="BE426" s="89"/>
      <c r="BF426" s="89"/>
      <c r="BG426" s="89"/>
      <c r="BH426" s="89"/>
      <c r="BI426" s="89"/>
      <c r="BJ426" s="89"/>
      <c r="BK426" s="89"/>
      <c r="BL426" s="89"/>
      <c r="BM426" s="89"/>
    </row>
    <row r="427" spans="1:65" s="35" customFormat="1">
      <c r="A427" s="23" t="s">
        <v>1389</v>
      </c>
      <c r="B427" s="24" t="s">
        <v>1390</v>
      </c>
      <c r="C427" s="95" t="s">
        <v>1049</v>
      </c>
      <c r="D427" s="101" t="s">
        <v>1050</v>
      </c>
      <c r="E427" s="101"/>
      <c r="F427" s="27" t="s">
        <v>746</v>
      </c>
      <c r="G427" s="27" t="s">
        <v>746</v>
      </c>
      <c r="H427" s="46" t="s">
        <v>1048</v>
      </c>
      <c r="I427" s="46">
        <v>43783</v>
      </c>
      <c r="J427" s="29" t="s">
        <v>6</v>
      </c>
      <c r="K427" s="96"/>
      <c r="L427" s="92">
        <f>SUM(M427,N427)</f>
        <v>550</v>
      </c>
      <c r="M427" s="93">
        <v>290</v>
      </c>
      <c r="N427" s="93">
        <v>260</v>
      </c>
      <c r="O427" s="88">
        <v>0</v>
      </c>
      <c r="P427" s="75"/>
      <c r="Q427" s="75"/>
      <c r="R427" s="75"/>
      <c r="S427" s="75"/>
      <c r="T427" s="75"/>
      <c r="U427" s="89" t="s">
        <v>10</v>
      </c>
      <c r="V427" s="89" t="s">
        <v>10</v>
      </c>
      <c r="W427" s="27"/>
      <c r="X427" s="90"/>
      <c r="Y427" s="89"/>
      <c r="Z427" s="4">
        <f t="shared" si="76"/>
        <v>0</v>
      </c>
      <c r="AA427" s="91"/>
      <c r="AB427" s="91"/>
      <c r="AC427" s="89"/>
      <c r="AD427" s="89">
        <f>Z427*AC427</f>
        <v>0</v>
      </c>
      <c r="AF427" s="89"/>
      <c r="AG427" s="89">
        <f t="shared" si="77"/>
        <v>0</v>
      </c>
      <c r="AH427" s="89"/>
      <c r="AI427" s="4">
        <f t="shared" si="75"/>
        <v>0</v>
      </c>
      <c r="AJ427" s="4"/>
      <c r="AK427" s="89"/>
      <c r="AL427" s="127">
        <f t="shared" si="70"/>
        <v>0</v>
      </c>
      <c r="AM427" s="4">
        <f t="shared" si="71"/>
        <v>0</v>
      </c>
      <c r="AN427" s="89"/>
      <c r="AO427" s="4">
        <f>COUNTIF(AQ427:AZ427,"V")</f>
        <v>0</v>
      </c>
      <c r="AP427" s="4">
        <f t="shared" si="73"/>
        <v>0</v>
      </c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</row>
    <row r="428" spans="1:65" s="35" customFormat="1">
      <c r="A428" s="23" t="s">
        <v>1389</v>
      </c>
      <c r="B428" s="24" t="s">
        <v>1390</v>
      </c>
      <c r="C428" s="95" t="s">
        <v>1051</v>
      </c>
      <c r="D428" s="101" t="s">
        <v>1052</v>
      </c>
      <c r="E428" s="101"/>
      <c r="F428" s="27" t="s">
        <v>746</v>
      </c>
      <c r="G428" s="27" t="s">
        <v>746</v>
      </c>
      <c r="H428" s="46" t="s">
        <v>1048</v>
      </c>
      <c r="I428" s="46">
        <v>43783</v>
      </c>
      <c r="J428" s="29" t="s">
        <v>6</v>
      </c>
      <c r="K428" s="96"/>
      <c r="L428" s="92">
        <f>SUM(M428,N428)</f>
        <v>164</v>
      </c>
      <c r="M428" s="93">
        <v>160</v>
      </c>
      <c r="N428" s="93">
        <v>4</v>
      </c>
      <c r="O428" s="88">
        <v>0</v>
      </c>
      <c r="P428" s="75"/>
      <c r="Q428" s="75"/>
      <c r="R428" s="75"/>
      <c r="S428" s="75"/>
      <c r="T428" s="75"/>
      <c r="U428" s="89" t="s">
        <v>10</v>
      </c>
      <c r="V428" s="89" t="s">
        <v>10</v>
      </c>
      <c r="W428" s="27"/>
      <c r="X428" s="90"/>
      <c r="Y428" s="89"/>
      <c r="Z428" s="4">
        <f t="shared" si="76"/>
        <v>0</v>
      </c>
      <c r="AA428" s="91"/>
      <c r="AB428" s="91"/>
      <c r="AC428" s="89"/>
      <c r="AD428" s="89">
        <f t="shared" ref="AD428" si="78">Z428*AC428</f>
        <v>0</v>
      </c>
      <c r="AF428" s="89"/>
      <c r="AG428" s="89">
        <f t="shared" si="77"/>
        <v>0</v>
      </c>
      <c r="AH428" s="89"/>
      <c r="AI428" s="4">
        <f t="shared" si="75"/>
        <v>0</v>
      </c>
      <c r="AJ428" s="4"/>
      <c r="AK428" s="89"/>
      <c r="AL428" s="127">
        <f t="shared" si="70"/>
        <v>0</v>
      </c>
      <c r="AM428" s="4">
        <f t="shared" si="71"/>
        <v>0</v>
      </c>
      <c r="AN428" s="89"/>
      <c r="AO428" s="4">
        <f t="shared" ref="AO428" si="79">COUNTIF(AQ428:AZ428,"V")</f>
        <v>0</v>
      </c>
      <c r="AP428" s="4">
        <f t="shared" si="73"/>
        <v>0</v>
      </c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89"/>
    </row>
    <row r="429" spans="1:65" s="35" customFormat="1">
      <c r="A429" s="23" t="s">
        <v>1389</v>
      </c>
      <c r="B429" s="24" t="s">
        <v>1390</v>
      </c>
      <c r="C429" s="95" t="s">
        <v>1053</v>
      </c>
      <c r="D429" s="101" t="s">
        <v>1054</v>
      </c>
      <c r="E429" s="101"/>
      <c r="F429" s="27" t="s">
        <v>746</v>
      </c>
      <c r="G429" s="27" t="s">
        <v>746</v>
      </c>
      <c r="H429" s="46" t="s">
        <v>869</v>
      </c>
      <c r="I429" s="46">
        <v>43788</v>
      </c>
      <c r="J429" s="29" t="s">
        <v>6</v>
      </c>
      <c r="K429" s="96"/>
      <c r="L429" s="92">
        <f>SUM(M429,N429)</f>
        <v>562</v>
      </c>
      <c r="M429" s="93">
        <v>522</v>
      </c>
      <c r="N429" s="93">
        <v>40</v>
      </c>
      <c r="O429" s="88">
        <v>0</v>
      </c>
      <c r="P429" s="75"/>
      <c r="Q429" s="75"/>
      <c r="R429" s="75"/>
      <c r="S429" s="75"/>
      <c r="T429" s="75"/>
      <c r="U429" s="89" t="s">
        <v>10</v>
      </c>
      <c r="V429" s="89" t="s">
        <v>10</v>
      </c>
      <c r="W429" s="27"/>
      <c r="X429" s="90"/>
      <c r="Y429" s="89"/>
      <c r="Z429" s="4">
        <f t="shared" si="76"/>
        <v>0</v>
      </c>
      <c r="AA429" s="91"/>
      <c r="AB429" s="91"/>
      <c r="AC429" s="89"/>
      <c r="AD429" s="89">
        <f t="shared" si="69"/>
        <v>0</v>
      </c>
      <c r="AF429" s="89"/>
      <c r="AG429" s="89">
        <f t="shared" si="77"/>
        <v>0</v>
      </c>
      <c r="AH429" s="89"/>
      <c r="AI429" s="4">
        <f t="shared" si="75"/>
        <v>0</v>
      </c>
      <c r="AJ429" s="4"/>
      <c r="AK429" s="89"/>
      <c r="AL429" s="127">
        <f t="shared" si="70"/>
        <v>0</v>
      </c>
      <c r="AM429" s="4">
        <f t="shared" si="71"/>
        <v>0</v>
      </c>
      <c r="AN429" s="89"/>
      <c r="AO429" s="4">
        <f t="shared" si="72"/>
        <v>0</v>
      </c>
      <c r="AP429" s="4">
        <f t="shared" si="73"/>
        <v>0</v>
      </c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89"/>
    </row>
    <row r="430" spans="1:65" s="35" customFormat="1">
      <c r="A430" s="23" t="s">
        <v>1389</v>
      </c>
      <c r="B430" s="24" t="s">
        <v>1390</v>
      </c>
      <c r="C430" s="95" t="s">
        <v>1270</v>
      </c>
      <c r="D430" s="102" t="s">
        <v>1271</v>
      </c>
      <c r="E430" s="47"/>
      <c r="F430" s="27" t="s">
        <v>746</v>
      </c>
      <c r="G430" s="27" t="s">
        <v>746</v>
      </c>
      <c r="H430" s="29" t="s">
        <v>556</v>
      </c>
      <c r="I430" s="28"/>
      <c r="J430" s="29" t="s">
        <v>6</v>
      </c>
      <c r="K430" s="96"/>
      <c r="L430" s="92">
        <f>SUM(M430,N430)</f>
        <v>105</v>
      </c>
      <c r="M430" s="93">
        <v>105</v>
      </c>
      <c r="N430" s="93">
        <v>0</v>
      </c>
      <c r="O430" s="88">
        <v>0</v>
      </c>
      <c r="P430" s="75"/>
      <c r="Q430" s="75"/>
      <c r="R430" s="75"/>
      <c r="S430" s="75"/>
      <c r="T430" s="75"/>
      <c r="U430" s="40"/>
      <c r="V430" s="40"/>
      <c r="W430" s="27"/>
      <c r="X430" s="90"/>
      <c r="Y430" s="4"/>
      <c r="Z430" s="4">
        <f t="shared" si="76"/>
        <v>0</v>
      </c>
      <c r="AA430" s="34"/>
      <c r="AB430" s="34"/>
      <c r="AC430" s="4"/>
      <c r="AD430" s="89">
        <f t="shared" ref="AD430:AD434" si="80">Z430*AC430</f>
        <v>0</v>
      </c>
      <c r="AF430" s="4"/>
      <c r="AG430" s="4">
        <f t="shared" ref="AG430" si="81">SUMIF(AF430,"Y",O430)*AC430</f>
        <v>0</v>
      </c>
      <c r="AH430" s="4"/>
      <c r="AI430" s="4">
        <f t="shared" si="75"/>
        <v>0</v>
      </c>
      <c r="AJ430" s="4"/>
      <c r="AK430" s="4"/>
      <c r="AL430" s="124">
        <f t="shared" ref="AL430:AL434" si="82">IFERROR(COUNTIF(AQ430:AZ430,"S")/(COUNTIF(AQ430:AZ430,"V")+COUNTIF(AQ430:AZ430,"S")),0)</f>
        <v>0</v>
      </c>
      <c r="AM430" s="4">
        <f t="shared" ref="AM430:AM444" si="83">(AD430-AG430-AI430)*AL430</f>
        <v>0</v>
      </c>
      <c r="AN430" s="4"/>
      <c r="AO430" s="4">
        <f t="shared" ref="AO430:AO434" si="84">COUNTIF(AQ430:AZ430,"V")</f>
        <v>0</v>
      </c>
      <c r="AP430" s="4">
        <f t="shared" ref="AP430:AP444" si="85">AD430-AG430-AI430-AM430</f>
        <v>0</v>
      </c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spans="1:65" s="35" customFormat="1">
      <c r="A431" s="23" t="s">
        <v>1389</v>
      </c>
      <c r="B431" s="24" t="s">
        <v>1390</v>
      </c>
      <c r="C431" s="95" t="s">
        <v>1272</v>
      </c>
      <c r="D431" s="102" t="s">
        <v>1273</v>
      </c>
      <c r="E431" s="29"/>
      <c r="F431" s="27" t="s">
        <v>746</v>
      </c>
      <c r="G431" s="27" t="s">
        <v>746</v>
      </c>
      <c r="H431" s="29" t="s">
        <v>556</v>
      </c>
      <c r="I431" s="28"/>
      <c r="J431" s="29" t="s">
        <v>6</v>
      </c>
      <c r="K431" s="96"/>
      <c r="L431" s="92">
        <f>SUM(M431,N431)</f>
        <v>325</v>
      </c>
      <c r="M431" s="93">
        <v>85</v>
      </c>
      <c r="N431" s="93">
        <v>240</v>
      </c>
      <c r="O431" s="88">
        <v>0</v>
      </c>
      <c r="P431" s="75"/>
      <c r="Q431" s="75"/>
      <c r="R431" s="75"/>
      <c r="S431" s="75"/>
      <c r="T431" s="75"/>
      <c r="U431" s="40"/>
      <c r="V431" s="40"/>
      <c r="W431" s="27"/>
      <c r="X431" s="90"/>
      <c r="Y431" s="4"/>
      <c r="Z431" s="4">
        <f t="shared" si="76"/>
        <v>0</v>
      </c>
      <c r="AA431" s="34"/>
      <c r="AB431" s="34"/>
      <c r="AC431" s="4"/>
      <c r="AD431" s="40">
        <f>Z431*5</f>
        <v>0</v>
      </c>
      <c r="AF431" s="4"/>
      <c r="AG431" s="40">
        <f>SUMIF(AF431,"Y",O431)*5</f>
        <v>0</v>
      </c>
      <c r="AH431" s="4"/>
      <c r="AI431" s="4">
        <f t="shared" si="75"/>
        <v>0</v>
      </c>
      <c r="AJ431" s="4"/>
      <c r="AK431" s="4"/>
      <c r="AL431" s="124">
        <f t="shared" si="82"/>
        <v>0</v>
      </c>
      <c r="AM431" s="4">
        <f t="shared" si="83"/>
        <v>0</v>
      </c>
      <c r="AN431" s="4"/>
      <c r="AO431" s="40"/>
      <c r="AP431" s="4">
        <f t="shared" si="85"/>
        <v>0</v>
      </c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spans="1:65" s="35" customFormat="1">
      <c r="A432" s="23" t="s">
        <v>1389</v>
      </c>
      <c r="B432" s="24" t="s">
        <v>1390</v>
      </c>
      <c r="C432" s="95" t="s">
        <v>1274</v>
      </c>
      <c r="D432" s="102" t="s">
        <v>1275</v>
      </c>
      <c r="E432" s="29"/>
      <c r="F432" s="27" t="s">
        <v>746</v>
      </c>
      <c r="G432" s="27" t="s">
        <v>746</v>
      </c>
      <c r="H432" s="29" t="s">
        <v>556</v>
      </c>
      <c r="I432" s="28"/>
      <c r="J432" s="29" t="s">
        <v>6</v>
      </c>
      <c r="K432" s="96"/>
      <c r="L432" s="92">
        <f t="shared" si="74"/>
        <v>45</v>
      </c>
      <c r="M432" s="93">
        <v>45</v>
      </c>
      <c r="N432" s="93">
        <v>0</v>
      </c>
      <c r="O432" s="88">
        <v>0</v>
      </c>
      <c r="P432" s="75"/>
      <c r="Q432" s="75"/>
      <c r="R432" s="75"/>
      <c r="S432" s="75"/>
      <c r="T432" s="75"/>
      <c r="U432" s="40"/>
      <c r="V432" s="40"/>
      <c r="W432" s="27"/>
      <c r="X432" s="90"/>
      <c r="Y432" s="4"/>
      <c r="Z432" s="4">
        <f t="shared" si="76"/>
        <v>0</v>
      </c>
      <c r="AA432" s="34"/>
      <c r="AB432" s="34"/>
      <c r="AC432" s="4"/>
      <c r="AD432" s="89">
        <f t="shared" si="80"/>
        <v>0</v>
      </c>
      <c r="AF432" s="4"/>
      <c r="AG432" s="4">
        <f t="shared" ref="AG432:AG463" si="86">SUMIF(AF432,"Y",O432)*AC432</f>
        <v>0</v>
      </c>
      <c r="AH432" s="4"/>
      <c r="AI432" s="4">
        <f t="shared" si="75"/>
        <v>0</v>
      </c>
      <c r="AJ432" s="4"/>
      <c r="AK432" s="4"/>
      <c r="AL432" s="124">
        <f t="shared" si="82"/>
        <v>0</v>
      </c>
      <c r="AM432" s="4">
        <f t="shared" si="83"/>
        <v>0</v>
      </c>
      <c r="AN432" s="4"/>
      <c r="AO432" s="4">
        <f t="shared" si="84"/>
        <v>0</v>
      </c>
      <c r="AP432" s="4">
        <f t="shared" si="85"/>
        <v>0</v>
      </c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spans="1:65" s="35" customFormat="1">
      <c r="A433" s="23" t="s">
        <v>1389</v>
      </c>
      <c r="B433" s="24" t="s">
        <v>1390</v>
      </c>
      <c r="C433" s="96" t="s">
        <v>1055</v>
      </c>
      <c r="D433" s="47" t="s">
        <v>1056</v>
      </c>
      <c r="E433" s="56"/>
      <c r="F433" s="27" t="s">
        <v>1252</v>
      </c>
      <c r="G433" s="27" t="s">
        <v>1252</v>
      </c>
      <c r="H433" s="29" t="s">
        <v>556</v>
      </c>
      <c r="I433" s="43"/>
      <c r="J433" s="34" t="s">
        <v>6</v>
      </c>
      <c r="K433" s="4" t="s">
        <v>7</v>
      </c>
      <c r="L433" s="30">
        <f>M433+N433</f>
        <v>360</v>
      </c>
      <c r="M433" s="30">
        <v>60</v>
      </c>
      <c r="N433" s="31">
        <v>300</v>
      </c>
      <c r="O433" s="88">
        <v>0</v>
      </c>
      <c r="P433" s="4" t="s">
        <v>10</v>
      </c>
      <c r="Q433" s="4" t="s">
        <v>10</v>
      </c>
      <c r="R433" s="4" t="s">
        <v>8</v>
      </c>
      <c r="S433" s="4" t="s">
        <v>8</v>
      </c>
      <c r="T433" s="4" t="s">
        <v>8</v>
      </c>
      <c r="U433" s="4" t="s">
        <v>10</v>
      </c>
      <c r="V433" s="4" t="s">
        <v>10</v>
      </c>
      <c r="W433" s="27"/>
      <c r="X433" s="33" t="s">
        <v>1057</v>
      </c>
      <c r="Y433" s="4"/>
      <c r="Z433" s="4">
        <f t="shared" si="76"/>
        <v>0</v>
      </c>
      <c r="AA433" s="34"/>
      <c r="AB433" s="34"/>
      <c r="AC433" s="4"/>
      <c r="AD433" s="89">
        <f t="shared" si="80"/>
        <v>0</v>
      </c>
      <c r="AF433" s="4"/>
      <c r="AG433" s="4">
        <f t="shared" si="86"/>
        <v>0</v>
      </c>
      <c r="AH433" s="4"/>
      <c r="AI433" s="4">
        <f t="shared" si="75"/>
        <v>0</v>
      </c>
      <c r="AJ433" s="4"/>
      <c r="AK433" s="4"/>
      <c r="AL433" s="124">
        <f t="shared" si="82"/>
        <v>0</v>
      </c>
      <c r="AM433" s="4">
        <f t="shared" si="83"/>
        <v>0</v>
      </c>
      <c r="AN433" s="4"/>
      <c r="AO433" s="4">
        <f t="shared" si="84"/>
        <v>0</v>
      </c>
      <c r="AP433" s="4">
        <f t="shared" si="85"/>
        <v>0</v>
      </c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spans="1:65" s="35" customFormat="1">
      <c r="A434" s="23" t="s">
        <v>1389</v>
      </c>
      <c r="B434" s="24" t="s">
        <v>1390</v>
      </c>
      <c r="C434" s="96" t="s">
        <v>1055</v>
      </c>
      <c r="D434" s="29" t="s">
        <v>1276</v>
      </c>
      <c r="E434" s="91"/>
      <c r="F434" s="27" t="s">
        <v>1252</v>
      </c>
      <c r="G434" s="27" t="s">
        <v>1252</v>
      </c>
      <c r="H434" s="29" t="s">
        <v>556</v>
      </c>
      <c r="I434" s="43"/>
      <c r="J434" s="34" t="s">
        <v>6</v>
      </c>
      <c r="K434" s="4" t="s">
        <v>7</v>
      </c>
      <c r="L434" s="30">
        <f>M434+N434</f>
        <v>1002</v>
      </c>
      <c r="M434" s="30">
        <v>1000</v>
      </c>
      <c r="N434" s="30">
        <v>2</v>
      </c>
      <c r="O434" s="88">
        <v>0</v>
      </c>
      <c r="P434" s="4" t="s">
        <v>10</v>
      </c>
      <c r="Q434" s="4" t="s">
        <v>10</v>
      </c>
      <c r="R434" s="4" t="s">
        <v>8</v>
      </c>
      <c r="S434" s="4" t="s">
        <v>8</v>
      </c>
      <c r="T434" s="4" t="s">
        <v>8</v>
      </c>
      <c r="U434" s="4" t="s">
        <v>10</v>
      </c>
      <c r="V434" s="4" t="s">
        <v>10</v>
      </c>
      <c r="W434" s="27"/>
      <c r="X434" s="33" t="s">
        <v>1371</v>
      </c>
      <c r="Y434" s="89"/>
      <c r="Z434" s="4">
        <f t="shared" si="76"/>
        <v>0</v>
      </c>
      <c r="AA434" s="91"/>
      <c r="AB434" s="91"/>
      <c r="AC434" s="89"/>
      <c r="AD434" s="89">
        <f t="shared" si="80"/>
        <v>0</v>
      </c>
      <c r="AF434" s="89"/>
      <c r="AG434" s="4">
        <f t="shared" si="86"/>
        <v>0</v>
      </c>
      <c r="AH434" s="89"/>
      <c r="AI434" s="4">
        <f t="shared" si="75"/>
        <v>0</v>
      </c>
      <c r="AJ434" s="4"/>
      <c r="AK434" s="89"/>
      <c r="AL434" s="127">
        <f t="shared" si="82"/>
        <v>0</v>
      </c>
      <c r="AM434" s="4">
        <f t="shared" si="83"/>
        <v>0</v>
      </c>
      <c r="AN434" s="89"/>
      <c r="AO434" s="4">
        <f t="shared" si="84"/>
        <v>0</v>
      </c>
      <c r="AP434" s="4">
        <f t="shared" si="85"/>
        <v>0</v>
      </c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89"/>
      <c r="BD434" s="89"/>
      <c r="BE434" s="89"/>
      <c r="BF434" s="89"/>
      <c r="BG434" s="89"/>
      <c r="BH434" s="89"/>
      <c r="BI434" s="89"/>
      <c r="BJ434" s="89"/>
      <c r="BK434" s="4"/>
      <c r="BL434" s="4"/>
      <c r="BM434" s="4"/>
    </row>
    <row r="435" spans="1:65" s="35" customFormat="1">
      <c r="A435" s="23" t="s">
        <v>1389</v>
      </c>
      <c r="B435" s="24" t="s">
        <v>1390</v>
      </c>
      <c r="C435" s="96" t="s">
        <v>1055</v>
      </c>
      <c r="D435" s="29" t="s">
        <v>1058</v>
      </c>
      <c r="E435" s="84"/>
      <c r="F435" s="27" t="s">
        <v>1252</v>
      </c>
      <c r="G435" s="27" t="s">
        <v>1252</v>
      </c>
      <c r="H435" s="103" t="s">
        <v>267</v>
      </c>
      <c r="I435" s="46">
        <v>43780</v>
      </c>
      <c r="J435" s="34" t="s">
        <v>6</v>
      </c>
      <c r="K435" s="4" t="s">
        <v>24</v>
      </c>
      <c r="L435" s="30">
        <f>M435+N435</f>
        <v>22</v>
      </c>
      <c r="M435" s="30">
        <v>20</v>
      </c>
      <c r="N435" s="30">
        <v>2</v>
      </c>
      <c r="O435" s="88">
        <v>0</v>
      </c>
      <c r="P435" s="4" t="s">
        <v>20</v>
      </c>
      <c r="Q435" s="4" t="s">
        <v>10</v>
      </c>
      <c r="R435" s="4" t="s">
        <v>8</v>
      </c>
      <c r="S435" s="4" t="s">
        <v>8</v>
      </c>
      <c r="T435" s="4" t="s">
        <v>8</v>
      </c>
      <c r="U435" s="4" t="s">
        <v>10</v>
      </c>
      <c r="V435" s="4" t="s">
        <v>1340</v>
      </c>
      <c r="W435" s="27"/>
      <c r="X435" s="33" t="s">
        <v>1372</v>
      </c>
      <c r="Y435" s="4"/>
      <c r="Z435" s="4">
        <f t="shared" si="76"/>
        <v>0</v>
      </c>
      <c r="AA435" s="34"/>
      <c r="AB435" s="34"/>
      <c r="AC435" s="4"/>
      <c r="AD435" s="4">
        <v>0</v>
      </c>
      <c r="AF435" s="4"/>
      <c r="AG435" s="4">
        <f t="shared" si="86"/>
        <v>0</v>
      </c>
      <c r="AH435" s="4"/>
      <c r="AI435" s="4">
        <f t="shared" si="75"/>
        <v>0</v>
      </c>
      <c r="AJ435" s="4"/>
      <c r="AK435" s="4"/>
      <c r="AL435" s="124">
        <f t="shared" ref="AL435:AL439" si="87">IFERROR(COUNTIF(AQ435:AZ435,"S")/(COUNTIF(AQ435:AZ435,"V")+COUNTIF(AQ435:AZ435,"S")),0)</f>
        <v>0</v>
      </c>
      <c r="AM435" s="4">
        <f t="shared" si="83"/>
        <v>0</v>
      </c>
      <c r="AN435" s="4"/>
      <c r="AO435" s="4">
        <f t="shared" ref="AO435:AO439" si="88">COUNTIF(AQ435:AZ435,"V")</f>
        <v>0</v>
      </c>
      <c r="AP435" s="4">
        <f t="shared" si="85"/>
        <v>0</v>
      </c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spans="1:65" s="35" customFormat="1">
      <c r="A436" s="23" t="s">
        <v>1389</v>
      </c>
      <c r="B436" s="24" t="s">
        <v>1390</v>
      </c>
      <c r="C436" s="96" t="s">
        <v>1055</v>
      </c>
      <c r="D436" s="56" t="s">
        <v>1059</v>
      </c>
      <c r="E436" s="103"/>
      <c r="F436" s="27" t="s">
        <v>1252</v>
      </c>
      <c r="G436" s="27" t="s">
        <v>1252</v>
      </c>
      <c r="H436" s="103" t="s">
        <v>1064</v>
      </c>
      <c r="I436" s="46">
        <v>43768</v>
      </c>
      <c r="J436" s="29" t="s">
        <v>6</v>
      </c>
      <c r="K436" s="38" t="s">
        <v>305</v>
      </c>
      <c r="L436" s="30">
        <f>M436+N436</f>
        <v>30</v>
      </c>
      <c r="M436" s="57">
        <v>30</v>
      </c>
      <c r="N436" s="57">
        <v>0</v>
      </c>
      <c r="O436" s="88">
        <v>0</v>
      </c>
      <c r="P436" s="4" t="s">
        <v>10</v>
      </c>
      <c r="Q436" s="4" t="s">
        <v>20</v>
      </c>
      <c r="R436" s="4" t="s">
        <v>1337</v>
      </c>
      <c r="S436" s="4" t="s">
        <v>1344</v>
      </c>
      <c r="T436" s="4" t="s">
        <v>8</v>
      </c>
      <c r="U436" s="4" t="s">
        <v>20</v>
      </c>
      <c r="V436" s="4" t="s">
        <v>10</v>
      </c>
      <c r="W436" s="27"/>
      <c r="X436" s="33" t="s">
        <v>1373</v>
      </c>
      <c r="Y436" s="4"/>
      <c r="Z436" s="4">
        <f t="shared" si="76"/>
        <v>0</v>
      </c>
      <c r="AA436" s="34"/>
      <c r="AB436" s="34"/>
      <c r="AC436" s="4"/>
      <c r="AD436" s="4">
        <v>0</v>
      </c>
      <c r="AF436" s="4"/>
      <c r="AG436" s="4">
        <f t="shared" si="86"/>
        <v>0</v>
      </c>
      <c r="AH436" s="4"/>
      <c r="AI436" s="4">
        <f t="shared" si="75"/>
        <v>0</v>
      </c>
      <c r="AJ436" s="4"/>
      <c r="AK436" s="4"/>
      <c r="AL436" s="124">
        <f t="shared" si="87"/>
        <v>0</v>
      </c>
      <c r="AM436" s="4">
        <f t="shared" si="83"/>
        <v>0</v>
      </c>
      <c r="AN436" s="4"/>
      <c r="AO436" s="4">
        <f t="shared" si="88"/>
        <v>0</v>
      </c>
      <c r="AP436" s="4">
        <f t="shared" si="85"/>
        <v>0</v>
      </c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spans="1:65" s="35" customFormat="1" ht="26">
      <c r="A437" s="23" t="s">
        <v>1389</v>
      </c>
      <c r="B437" s="24" t="s">
        <v>1390</v>
      </c>
      <c r="C437" s="96" t="s">
        <v>1055</v>
      </c>
      <c r="D437" s="91" t="s">
        <v>1060</v>
      </c>
      <c r="E437" s="103"/>
      <c r="F437" s="27" t="s">
        <v>1252</v>
      </c>
      <c r="G437" s="27" t="s">
        <v>1252</v>
      </c>
      <c r="H437" s="103" t="s">
        <v>1066</v>
      </c>
      <c r="I437" s="46">
        <v>43776</v>
      </c>
      <c r="J437" s="29" t="s">
        <v>6</v>
      </c>
      <c r="K437" s="38" t="s">
        <v>305</v>
      </c>
      <c r="L437" s="92">
        <f>SUM(M437,N437)</f>
        <v>210</v>
      </c>
      <c r="M437" s="104">
        <v>170</v>
      </c>
      <c r="N437" s="104">
        <v>40</v>
      </c>
      <c r="O437" s="88">
        <v>0</v>
      </c>
      <c r="P437" s="4" t="s">
        <v>10</v>
      </c>
      <c r="Q437" s="4" t="s">
        <v>10</v>
      </c>
      <c r="R437" s="4" t="s">
        <v>8</v>
      </c>
      <c r="S437" s="4" t="s">
        <v>1337</v>
      </c>
      <c r="T437" s="4" t="s">
        <v>1344</v>
      </c>
      <c r="U437" s="4" t="s">
        <v>10</v>
      </c>
      <c r="V437" s="4" t="s">
        <v>20</v>
      </c>
      <c r="W437" s="27"/>
      <c r="X437" s="90" t="s">
        <v>1374</v>
      </c>
      <c r="Y437" s="4"/>
      <c r="Z437" s="4">
        <f t="shared" si="76"/>
        <v>0</v>
      </c>
      <c r="AA437" s="34"/>
      <c r="AB437" s="34"/>
      <c r="AC437" s="4"/>
      <c r="AD437" s="4">
        <v>0</v>
      </c>
      <c r="AF437" s="4"/>
      <c r="AG437" s="4">
        <f t="shared" si="86"/>
        <v>0</v>
      </c>
      <c r="AH437" s="4"/>
      <c r="AI437" s="4">
        <f t="shared" si="75"/>
        <v>0</v>
      </c>
      <c r="AJ437" s="4"/>
      <c r="AK437" s="4"/>
      <c r="AL437" s="124">
        <f t="shared" si="87"/>
        <v>0</v>
      </c>
      <c r="AM437" s="4">
        <f t="shared" si="83"/>
        <v>0</v>
      </c>
      <c r="AN437" s="4"/>
      <c r="AO437" s="4">
        <f t="shared" si="88"/>
        <v>0</v>
      </c>
      <c r="AP437" s="4">
        <f t="shared" si="85"/>
        <v>0</v>
      </c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spans="1:65" s="35" customFormat="1">
      <c r="A438" s="23" t="s">
        <v>1389</v>
      </c>
      <c r="B438" s="24" t="s">
        <v>1390</v>
      </c>
      <c r="C438" s="96" t="s">
        <v>1061</v>
      </c>
      <c r="D438" s="47" t="s">
        <v>1062</v>
      </c>
      <c r="E438" s="105"/>
      <c r="F438" s="27" t="s">
        <v>1253</v>
      </c>
      <c r="G438" s="27" t="s">
        <v>1253</v>
      </c>
      <c r="H438" s="103" t="s">
        <v>1066</v>
      </c>
      <c r="I438" s="42">
        <v>43776</v>
      </c>
      <c r="J438" s="34" t="s">
        <v>6</v>
      </c>
      <c r="K438" s="4"/>
      <c r="L438" s="30">
        <f>M438+N438</f>
        <v>5</v>
      </c>
      <c r="M438" s="30">
        <v>5</v>
      </c>
      <c r="N438" s="31">
        <v>0</v>
      </c>
      <c r="O438" s="88">
        <v>0</v>
      </c>
      <c r="P438" s="4"/>
      <c r="Q438" s="4"/>
      <c r="R438" s="4"/>
      <c r="S438" s="4"/>
      <c r="T438" s="4"/>
      <c r="U438" s="4" t="s">
        <v>10</v>
      </c>
      <c r="V438" s="4" t="s">
        <v>10</v>
      </c>
      <c r="W438" s="27"/>
      <c r="X438" s="27"/>
      <c r="Y438" s="4"/>
      <c r="Z438" s="4">
        <f t="shared" si="76"/>
        <v>0</v>
      </c>
      <c r="AA438" s="34"/>
      <c r="AB438" s="34"/>
      <c r="AC438" s="4"/>
      <c r="AD438" s="4">
        <v>0</v>
      </c>
      <c r="AF438" s="4"/>
      <c r="AG438" s="4">
        <f t="shared" si="86"/>
        <v>0</v>
      </c>
      <c r="AH438" s="4"/>
      <c r="AI438" s="4">
        <f t="shared" si="75"/>
        <v>0</v>
      </c>
      <c r="AJ438" s="4"/>
      <c r="AK438" s="4"/>
      <c r="AL438" s="124">
        <f t="shared" si="87"/>
        <v>0</v>
      </c>
      <c r="AM438" s="4">
        <f t="shared" si="83"/>
        <v>0</v>
      </c>
      <c r="AN438" s="4"/>
      <c r="AO438" s="4">
        <f t="shared" si="88"/>
        <v>0</v>
      </c>
      <c r="AP438" s="4">
        <f t="shared" si="85"/>
        <v>0</v>
      </c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spans="1:65" s="35" customFormat="1">
      <c r="A439" s="23" t="s">
        <v>1389</v>
      </c>
      <c r="B439" s="24" t="s">
        <v>1390</v>
      </c>
      <c r="C439" s="96" t="s">
        <v>1277</v>
      </c>
      <c r="D439" s="47" t="s">
        <v>1063</v>
      </c>
      <c r="E439" s="84"/>
      <c r="F439" s="27" t="s">
        <v>1253</v>
      </c>
      <c r="G439" s="27" t="s">
        <v>1253</v>
      </c>
      <c r="H439" s="103" t="s">
        <v>1066</v>
      </c>
      <c r="I439" s="42">
        <v>43777</v>
      </c>
      <c r="J439" s="34" t="s">
        <v>6</v>
      </c>
      <c r="K439" s="4"/>
      <c r="L439" s="30">
        <f>M439+N439</f>
        <v>9565</v>
      </c>
      <c r="M439" s="30">
        <v>1015</v>
      </c>
      <c r="N439" s="30">
        <v>8550</v>
      </c>
      <c r="O439" s="88">
        <v>0</v>
      </c>
      <c r="P439" s="4"/>
      <c r="Q439" s="4"/>
      <c r="R439" s="4"/>
      <c r="S439" s="4"/>
      <c r="T439" s="4"/>
      <c r="U439" s="4" t="s">
        <v>10</v>
      </c>
      <c r="V439" s="4" t="s">
        <v>10</v>
      </c>
      <c r="W439" s="27"/>
      <c r="X439" s="27"/>
      <c r="Y439" s="89"/>
      <c r="Z439" s="4">
        <f t="shared" si="76"/>
        <v>0</v>
      </c>
      <c r="AA439" s="91"/>
      <c r="AB439" s="91"/>
      <c r="AC439" s="89"/>
      <c r="AD439" s="89">
        <v>0</v>
      </c>
      <c r="AF439" s="89"/>
      <c r="AG439" s="4">
        <f t="shared" si="86"/>
        <v>0</v>
      </c>
      <c r="AH439" s="89"/>
      <c r="AI439" s="4">
        <f t="shared" si="75"/>
        <v>0</v>
      </c>
      <c r="AJ439" s="4"/>
      <c r="AK439" s="89"/>
      <c r="AL439" s="127">
        <f t="shared" si="87"/>
        <v>0</v>
      </c>
      <c r="AM439" s="4">
        <f t="shared" si="83"/>
        <v>0</v>
      </c>
      <c r="AN439" s="89"/>
      <c r="AO439" s="4">
        <f t="shared" si="88"/>
        <v>0</v>
      </c>
      <c r="AP439" s="4">
        <f t="shared" si="85"/>
        <v>0</v>
      </c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89"/>
      <c r="BD439" s="89"/>
      <c r="BE439" s="89"/>
      <c r="BF439" s="89"/>
      <c r="BG439" s="89"/>
      <c r="BH439" s="89"/>
      <c r="BI439" s="89"/>
      <c r="BJ439" s="89"/>
      <c r="BK439" s="4"/>
      <c r="BL439" s="4"/>
      <c r="BM439" s="4"/>
    </row>
    <row r="440" spans="1:65" s="35" customFormat="1">
      <c r="A440" s="23" t="s">
        <v>1389</v>
      </c>
      <c r="B440" s="24" t="s">
        <v>1390</v>
      </c>
      <c r="C440" s="96" t="s">
        <v>1278</v>
      </c>
      <c r="D440" s="47" t="s">
        <v>1065</v>
      </c>
      <c r="E440" s="91"/>
      <c r="F440" s="27" t="s">
        <v>1253</v>
      </c>
      <c r="G440" s="27" t="s">
        <v>1253</v>
      </c>
      <c r="H440" s="91" t="s">
        <v>864</v>
      </c>
      <c r="I440" s="28">
        <v>42403</v>
      </c>
      <c r="J440" s="34" t="s">
        <v>6</v>
      </c>
      <c r="K440" s="4"/>
      <c r="L440" s="30">
        <f>M440+N440</f>
        <v>1210</v>
      </c>
      <c r="M440" s="30">
        <v>365</v>
      </c>
      <c r="N440" s="30">
        <v>845</v>
      </c>
      <c r="O440" s="88">
        <v>0</v>
      </c>
      <c r="P440" s="4"/>
      <c r="Q440" s="4"/>
      <c r="R440" s="4"/>
      <c r="S440" s="4"/>
      <c r="T440" s="4"/>
      <c r="U440" s="4" t="s">
        <v>10</v>
      </c>
      <c r="V440" s="4" t="s">
        <v>10</v>
      </c>
      <c r="W440" s="27"/>
      <c r="X440" s="27"/>
      <c r="Y440" s="89"/>
      <c r="Z440" s="4">
        <f t="shared" si="76"/>
        <v>0</v>
      </c>
      <c r="AA440" s="91"/>
      <c r="AB440" s="91"/>
      <c r="AC440" s="89"/>
      <c r="AD440" s="89">
        <f>Z440*AC440</f>
        <v>0</v>
      </c>
      <c r="AF440" s="89"/>
      <c r="AG440" s="4">
        <f t="shared" si="86"/>
        <v>0</v>
      </c>
      <c r="AH440" s="89"/>
      <c r="AI440" s="4">
        <f t="shared" si="75"/>
        <v>0</v>
      </c>
      <c r="AJ440" s="4"/>
      <c r="AK440" s="89"/>
      <c r="AL440" s="127">
        <f t="shared" ref="AL440:AL444" si="89">IFERROR(COUNTIF(AQ440:AZ440,"S")/(COUNTIF(AQ440:AZ440,"V")+COUNTIF(AQ440:AZ440,"S")),0)</f>
        <v>0</v>
      </c>
      <c r="AM440" s="4">
        <f t="shared" si="83"/>
        <v>0</v>
      </c>
      <c r="AN440" s="89"/>
      <c r="AO440" s="4">
        <f t="shared" ref="AO440:AO444" si="90">COUNTIF(AQ440:AZ440,"V")</f>
        <v>0</v>
      </c>
      <c r="AP440" s="4">
        <f t="shared" si="85"/>
        <v>0</v>
      </c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89"/>
      <c r="BD440" s="89"/>
      <c r="BE440" s="89"/>
      <c r="BF440" s="89"/>
      <c r="BG440" s="89"/>
      <c r="BH440" s="89"/>
      <c r="BI440" s="89"/>
      <c r="BJ440" s="89"/>
      <c r="BK440" s="4"/>
      <c r="BL440" s="4"/>
      <c r="BM440" s="4"/>
    </row>
    <row r="441" spans="1:65" s="35" customFormat="1">
      <c r="A441" s="23" t="s">
        <v>1389</v>
      </c>
      <c r="B441" s="24" t="s">
        <v>1390</v>
      </c>
      <c r="C441" s="96" t="s">
        <v>1279</v>
      </c>
      <c r="D441" s="56" t="s">
        <v>1280</v>
      </c>
      <c r="E441" s="91"/>
      <c r="F441" s="27" t="s">
        <v>1253</v>
      </c>
      <c r="G441" s="27" t="s">
        <v>1253</v>
      </c>
      <c r="H441" s="91" t="s">
        <v>556</v>
      </c>
      <c r="I441" s="28">
        <v>42403</v>
      </c>
      <c r="J441" s="29" t="s">
        <v>6</v>
      </c>
      <c r="K441" s="38"/>
      <c r="L441" s="30">
        <f>M441+N441</f>
        <v>2330</v>
      </c>
      <c r="M441" s="57">
        <v>160</v>
      </c>
      <c r="N441" s="57">
        <v>2170</v>
      </c>
      <c r="O441" s="88">
        <v>0</v>
      </c>
      <c r="P441" s="4"/>
      <c r="Q441" s="4"/>
      <c r="R441" s="4"/>
      <c r="S441" s="4"/>
      <c r="T441" s="4"/>
      <c r="U441" s="4" t="s">
        <v>1340</v>
      </c>
      <c r="V441" s="4" t="s">
        <v>1338</v>
      </c>
      <c r="W441" s="27"/>
      <c r="X441" s="27"/>
      <c r="Y441" s="89"/>
      <c r="Z441" s="4">
        <f t="shared" si="76"/>
        <v>0</v>
      </c>
      <c r="AA441" s="91"/>
      <c r="AB441" s="91"/>
      <c r="AC441" s="89"/>
      <c r="AD441" s="89">
        <f>Z441*AC441</f>
        <v>0</v>
      </c>
      <c r="AF441" s="89"/>
      <c r="AG441" s="4">
        <f t="shared" si="86"/>
        <v>0</v>
      </c>
      <c r="AH441" s="89"/>
      <c r="AI441" s="4">
        <f t="shared" si="75"/>
        <v>0</v>
      </c>
      <c r="AJ441" s="4"/>
      <c r="AK441" s="89"/>
      <c r="AL441" s="127">
        <f t="shared" si="89"/>
        <v>0</v>
      </c>
      <c r="AM441" s="4">
        <f t="shared" si="83"/>
        <v>0</v>
      </c>
      <c r="AN441" s="89"/>
      <c r="AO441" s="4">
        <f t="shared" si="90"/>
        <v>0</v>
      </c>
      <c r="AP441" s="4">
        <f t="shared" si="85"/>
        <v>0</v>
      </c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89"/>
      <c r="BD441" s="89"/>
      <c r="BE441" s="89"/>
      <c r="BF441" s="89"/>
      <c r="BG441" s="89"/>
      <c r="BH441" s="89"/>
      <c r="BI441" s="89"/>
      <c r="BJ441" s="89"/>
      <c r="BK441" s="4"/>
      <c r="BL441" s="4"/>
      <c r="BM441" s="4"/>
    </row>
    <row r="442" spans="1:65" s="35" customFormat="1">
      <c r="A442" s="23" t="s">
        <v>1389</v>
      </c>
      <c r="B442" s="24" t="s">
        <v>1390</v>
      </c>
      <c r="C442" s="96" t="s">
        <v>1067</v>
      </c>
      <c r="D442" s="47" t="s">
        <v>1068</v>
      </c>
      <c r="E442" s="91"/>
      <c r="F442" s="27" t="s">
        <v>1253</v>
      </c>
      <c r="G442" s="27" t="s">
        <v>1253</v>
      </c>
      <c r="H442" s="91" t="s">
        <v>900</v>
      </c>
      <c r="I442" s="28">
        <v>42545</v>
      </c>
      <c r="J442" s="29" t="s">
        <v>6</v>
      </c>
      <c r="K442" s="38"/>
      <c r="L442" s="92">
        <f t="shared" ref="L442:L447" si="91">SUM(M442,N442)</f>
        <v>1455</v>
      </c>
      <c r="M442" s="104">
        <v>15</v>
      </c>
      <c r="N442" s="104">
        <v>1440</v>
      </c>
      <c r="O442" s="88">
        <v>0</v>
      </c>
      <c r="P442" s="4"/>
      <c r="Q442" s="4"/>
      <c r="R442" s="4"/>
      <c r="S442" s="4"/>
      <c r="T442" s="4"/>
      <c r="U442" s="4" t="s">
        <v>10</v>
      </c>
      <c r="V442" s="4" t="s">
        <v>20</v>
      </c>
      <c r="W442" s="27"/>
      <c r="X442" s="27"/>
      <c r="Y442" s="89"/>
      <c r="Z442" s="4">
        <f t="shared" si="76"/>
        <v>0</v>
      </c>
      <c r="AA442" s="91"/>
      <c r="AB442" s="91"/>
      <c r="AC442" s="89"/>
      <c r="AD442" s="89">
        <f>Z442*AC442</f>
        <v>0</v>
      </c>
      <c r="AF442" s="89"/>
      <c r="AG442" s="4">
        <f t="shared" si="86"/>
        <v>0</v>
      </c>
      <c r="AH442" s="89"/>
      <c r="AI442" s="4">
        <f t="shared" si="75"/>
        <v>0</v>
      </c>
      <c r="AJ442" s="4"/>
      <c r="AK442" s="89"/>
      <c r="AL442" s="127">
        <f t="shared" si="89"/>
        <v>0</v>
      </c>
      <c r="AM442" s="4">
        <f t="shared" si="83"/>
        <v>0</v>
      </c>
      <c r="AN442" s="89"/>
      <c r="AO442" s="4">
        <f t="shared" si="90"/>
        <v>0</v>
      </c>
      <c r="AP442" s="4">
        <f t="shared" si="85"/>
        <v>0</v>
      </c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89"/>
      <c r="BD442" s="89"/>
      <c r="BE442" s="89"/>
      <c r="BF442" s="89"/>
      <c r="BG442" s="89"/>
      <c r="BH442" s="89"/>
      <c r="BI442" s="89"/>
      <c r="BJ442" s="89"/>
      <c r="BK442" s="4"/>
      <c r="BL442" s="4"/>
      <c r="BM442" s="4"/>
    </row>
    <row r="443" spans="1:65" s="35" customFormat="1">
      <c r="A443" s="23" t="s">
        <v>1389</v>
      </c>
      <c r="B443" s="24" t="s">
        <v>1390</v>
      </c>
      <c r="C443" s="83" t="s">
        <v>1070</v>
      </c>
      <c r="D443" s="91" t="s">
        <v>1071</v>
      </c>
      <c r="E443" s="91"/>
      <c r="F443" s="27" t="s">
        <v>1069</v>
      </c>
      <c r="G443" s="27" t="s">
        <v>1069</v>
      </c>
      <c r="H443" s="91" t="s">
        <v>572</v>
      </c>
      <c r="I443" s="28">
        <v>42545</v>
      </c>
      <c r="J443" s="91" t="s">
        <v>629</v>
      </c>
      <c r="K443" s="89"/>
      <c r="L443" s="92">
        <f t="shared" si="91"/>
        <v>250</v>
      </c>
      <c r="M443" s="51">
        <v>110</v>
      </c>
      <c r="N443" s="51">
        <v>140</v>
      </c>
      <c r="O443" s="88">
        <v>0</v>
      </c>
      <c r="P443" s="75" t="s">
        <v>545</v>
      </c>
      <c r="Q443" s="75" t="s">
        <v>546</v>
      </c>
      <c r="R443" s="75" t="s">
        <v>545</v>
      </c>
      <c r="S443" s="75" t="s">
        <v>1375</v>
      </c>
      <c r="T443" s="75" t="s">
        <v>545</v>
      </c>
      <c r="U443" s="89" t="s">
        <v>8</v>
      </c>
      <c r="V443" s="89" t="s">
        <v>8</v>
      </c>
      <c r="W443" s="27"/>
      <c r="X443" s="27"/>
      <c r="Y443" s="89"/>
      <c r="Z443" s="4">
        <f t="shared" si="76"/>
        <v>0</v>
      </c>
      <c r="AA443" s="91"/>
      <c r="AB443" s="91"/>
      <c r="AC443" s="89"/>
      <c r="AD443" s="89">
        <f>Z443*AC443</f>
        <v>0</v>
      </c>
      <c r="AF443" s="89"/>
      <c r="AG443" s="4">
        <f t="shared" si="86"/>
        <v>0</v>
      </c>
      <c r="AH443" s="89"/>
      <c r="AI443" s="4">
        <f t="shared" si="75"/>
        <v>0</v>
      </c>
      <c r="AJ443" s="4"/>
      <c r="AK443" s="89"/>
      <c r="AL443" s="127">
        <f t="shared" si="89"/>
        <v>0</v>
      </c>
      <c r="AM443" s="4">
        <f t="shared" si="83"/>
        <v>0</v>
      </c>
      <c r="AN443" s="89"/>
      <c r="AO443" s="4">
        <f t="shared" si="90"/>
        <v>0</v>
      </c>
      <c r="AP443" s="4">
        <f t="shared" si="85"/>
        <v>0</v>
      </c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89"/>
      <c r="BD443" s="89"/>
      <c r="BE443" s="89"/>
      <c r="BF443" s="89"/>
      <c r="BG443" s="89"/>
      <c r="BH443" s="89"/>
      <c r="BI443" s="89"/>
      <c r="BJ443" s="89"/>
      <c r="BK443" s="4"/>
      <c r="BL443" s="4"/>
      <c r="BM443" s="4"/>
    </row>
    <row r="444" spans="1:65" s="35" customFormat="1">
      <c r="A444" s="23" t="s">
        <v>1389</v>
      </c>
      <c r="B444" s="24" t="s">
        <v>1390</v>
      </c>
      <c r="C444" s="83" t="s">
        <v>1072</v>
      </c>
      <c r="D444" s="91" t="s">
        <v>1073</v>
      </c>
      <c r="E444" s="91"/>
      <c r="F444" s="27" t="s">
        <v>1069</v>
      </c>
      <c r="G444" s="27" t="s">
        <v>1069</v>
      </c>
      <c r="H444" s="91" t="s">
        <v>572</v>
      </c>
      <c r="I444" s="28">
        <v>42545</v>
      </c>
      <c r="J444" s="91" t="s">
        <v>629</v>
      </c>
      <c r="K444" s="89"/>
      <c r="L444" s="92">
        <f t="shared" si="91"/>
        <v>90</v>
      </c>
      <c r="M444" s="51">
        <v>40</v>
      </c>
      <c r="N444" s="51">
        <v>50</v>
      </c>
      <c r="O444" s="88">
        <v>0</v>
      </c>
      <c r="P444" s="75" t="s">
        <v>545</v>
      </c>
      <c r="Q444" s="75" t="s">
        <v>545</v>
      </c>
      <c r="R444" s="75" t="s">
        <v>1376</v>
      </c>
      <c r="S444" s="75" t="s">
        <v>1375</v>
      </c>
      <c r="T444" s="75" t="s">
        <v>545</v>
      </c>
      <c r="U444" s="89" t="s">
        <v>9</v>
      </c>
      <c r="V444" s="89" t="s">
        <v>8</v>
      </c>
      <c r="W444" s="27"/>
      <c r="X444" s="27"/>
      <c r="Y444" s="89"/>
      <c r="Z444" s="4">
        <f t="shared" si="76"/>
        <v>0</v>
      </c>
      <c r="AA444" s="91"/>
      <c r="AB444" s="91"/>
      <c r="AC444" s="89"/>
      <c r="AD444" s="89">
        <f>Z444*AC444</f>
        <v>0</v>
      </c>
      <c r="AF444" s="89"/>
      <c r="AG444" s="4">
        <f t="shared" si="86"/>
        <v>0</v>
      </c>
      <c r="AH444" s="89"/>
      <c r="AI444" s="4">
        <f t="shared" si="75"/>
        <v>0</v>
      </c>
      <c r="AJ444" s="4"/>
      <c r="AK444" s="89"/>
      <c r="AL444" s="127">
        <f t="shared" si="89"/>
        <v>0</v>
      </c>
      <c r="AM444" s="4">
        <f t="shared" si="83"/>
        <v>0</v>
      </c>
      <c r="AN444" s="89"/>
      <c r="AO444" s="4">
        <f t="shared" si="90"/>
        <v>0</v>
      </c>
      <c r="AP444" s="4">
        <f t="shared" si="85"/>
        <v>0</v>
      </c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9"/>
      <c r="BG444" s="89"/>
      <c r="BH444" s="89"/>
      <c r="BI444" s="89"/>
      <c r="BJ444" s="89"/>
      <c r="BK444" s="4"/>
      <c r="BL444" s="4"/>
      <c r="BM444" s="4"/>
    </row>
    <row r="445" spans="1:65" s="35" customFormat="1">
      <c r="A445" s="23" t="s">
        <v>1389</v>
      </c>
      <c r="B445" s="24" t="s">
        <v>1390</v>
      </c>
      <c r="C445" s="83" t="s">
        <v>1074</v>
      </c>
      <c r="D445" s="91" t="s">
        <v>1075</v>
      </c>
      <c r="E445" s="34"/>
      <c r="F445" s="27" t="s">
        <v>1069</v>
      </c>
      <c r="G445" s="27" t="s">
        <v>1069</v>
      </c>
      <c r="H445" s="29" t="s">
        <v>19</v>
      </c>
      <c r="I445" s="28">
        <v>42809</v>
      </c>
      <c r="J445" s="91" t="s">
        <v>6</v>
      </c>
      <c r="K445" s="89"/>
      <c r="L445" s="92">
        <f t="shared" si="91"/>
        <v>2480</v>
      </c>
      <c r="M445" s="104">
        <v>692</v>
      </c>
      <c r="N445" s="104">
        <v>1788</v>
      </c>
      <c r="O445" s="88">
        <v>0</v>
      </c>
      <c r="P445" s="75" t="s">
        <v>546</v>
      </c>
      <c r="Q445" s="75" t="s">
        <v>545</v>
      </c>
      <c r="R445" s="75" t="s">
        <v>1375</v>
      </c>
      <c r="S445" s="75" t="s">
        <v>545</v>
      </c>
      <c r="T445" s="75" t="s">
        <v>545</v>
      </c>
      <c r="U445" s="89" t="s">
        <v>8</v>
      </c>
      <c r="V445" s="89" t="s">
        <v>10</v>
      </c>
      <c r="W445" s="27"/>
      <c r="X445" s="27"/>
      <c r="Y445" s="89"/>
      <c r="Z445" s="4">
        <f t="shared" si="76"/>
        <v>0</v>
      </c>
      <c r="AA445" s="91"/>
      <c r="AB445" s="91"/>
      <c r="AC445" s="89"/>
      <c r="AD445" s="89">
        <f t="shared" ref="AD445:AD452" si="92">Z445*AC445</f>
        <v>0</v>
      </c>
      <c r="AF445" s="89"/>
      <c r="AG445" s="4">
        <f t="shared" si="86"/>
        <v>0</v>
      </c>
      <c r="AH445" s="89"/>
      <c r="AI445" s="4">
        <f t="shared" si="75"/>
        <v>0</v>
      </c>
      <c r="AJ445" s="4"/>
      <c r="AK445" s="89"/>
      <c r="AL445" s="127">
        <f t="shared" ref="AL445:AL452" si="93">IFERROR(COUNTIF(AQ445:AZ445,"S")/(COUNTIF(AQ445:AZ445,"V")+COUNTIF(AQ445:AZ445,"S")),0)</f>
        <v>0</v>
      </c>
      <c r="AM445" s="4">
        <f t="shared" ref="AM445:AM452" si="94">(AD445-AG445-AI445)*AL445</f>
        <v>0</v>
      </c>
      <c r="AN445" s="89"/>
      <c r="AO445" s="4">
        <f t="shared" ref="AO445:AO452" si="95">COUNTIF(AQ445:AZ445,"V")</f>
        <v>0</v>
      </c>
      <c r="AP445" s="4">
        <f t="shared" ref="AP445:AP452" si="96">AD445-AG445-AI445-AM445</f>
        <v>0</v>
      </c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89"/>
      <c r="BD445" s="89"/>
      <c r="BE445" s="89"/>
      <c r="BF445" s="89"/>
      <c r="BG445" s="89"/>
      <c r="BH445" s="89"/>
      <c r="BI445" s="89"/>
      <c r="BJ445" s="89"/>
      <c r="BK445" s="4"/>
      <c r="BL445" s="4"/>
      <c r="BM445" s="4"/>
    </row>
    <row r="446" spans="1:65" s="35" customFormat="1">
      <c r="A446" s="23" t="s">
        <v>1389</v>
      </c>
      <c r="B446" s="24" t="s">
        <v>1390</v>
      </c>
      <c r="C446" s="83" t="s">
        <v>1076</v>
      </c>
      <c r="D446" s="91" t="s">
        <v>1077</v>
      </c>
      <c r="E446" s="34"/>
      <c r="F446" s="27" t="s">
        <v>1069</v>
      </c>
      <c r="G446" s="27" t="s">
        <v>1069</v>
      </c>
      <c r="H446" s="29" t="s">
        <v>41</v>
      </c>
      <c r="I446" s="28">
        <v>42552</v>
      </c>
      <c r="J446" s="91" t="s">
        <v>6</v>
      </c>
      <c r="K446" s="89"/>
      <c r="L446" s="92">
        <f t="shared" si="91"/>
        <v>2400</v>
      </c>
      <c r="M446" s="104">
        <v>612</v>
      </c>
      <c r="N446" s="104">
        <v>1788</v>
      </c>
      <c r="O446" s="88">
        <v>0</v>
      </c>
      <c r="P446" s="75" t="s">
        <v>545</v>
      </c>
      <c r="Q446" s="75" t="s">
        <v>1376</v>
      </c>
      <c r="R446" s="75" t="s">
        <v>1375</v>
      </c>
      <c r="S446" s="75" t="s">
        <v>545</v>
      </c>
      <c r="T446" s="75" t="s">
        <v>546</v>
      </c>
      <c r="U446" s="89" t="s">
        <v>8</v>
      </c>
      <c r="V446" s="89" t="s">
        <v>20</v>
      </c>
      <c r="W446" s="27"/>
      <c r="X446" s="27"/>
      <c r="Y446" s="89"/>
      <c r="Z446" s="4">
        <f t="shared" si="76"/>
        <v>0</v>
      </c>
      <c r="AA446" s="91"/>
      <c r="AB446" s="91"/>
      <c r="AC446" s="89"/>
      <c r="AD446" s="89">
        <f t="shared" si="92"/>
        <v>0</v>
      </c>
      <c r="AF446" s="89"/>
      <c r="AG446" s="4">
        <f t="shared" si="86"/>
        <v>0</v>
      </c>
      <c r="AH446" s="89"/>
      <c r="AI446" s="4">
        <f t="shared" si="75"/>
        <v>0</v>
      </c>
      <c r="AJ446" s="4"/>
      <c r="AK446" s="89"/>
      <c r="AL446" s="127">
        <f t="shared" si="93"/>
        <v>0</v>
      </c>
      <c r="AM446" s="4">
        <f t="shared" si="94"/>
        <v>0</v>
      </c>
      <c r="AN446" s="89"/>
      <c r="AO446" s="4">
        <f t="shared" si="95"/>
        <v>0</v>
      </c>
      <c r="AP446" s="4">
        <f t="shared" si="96"/>
        <v>0</v>
      </c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89"/>
      <c r="BD446" s="89"/>
      <c r="BE446" s="89"/>
      <c r="BF446" s="89"/>
      <c r="BG446" s="89"/>
      <c r="BH446" s="89"/>
      <c r="BI446" s="89"/>
      <c r="BJ446" s="89"/>
      <c r="BK446" s="4"/>
      <c r="BL446" s="4"/>
      <c r="BM446" s="4"/>
    </row>
    <row r="447" spans="1:65" s="35" customFormat="1">
      <c r="A447" s="23" t="s">
        <v>1389</v>
      </c>
      <c r="B447" s="24" t="s">
        <v>1390</v>
      </c>
      <c r="C447" s="83" t="s">
        <v>1078</v>
      </c>
      <c r="D447" s="91" t="s">
        <v>1079</v>
      </c>
      <c r="E447" s="29"/>
      <c r="F447" s="27" t="s">
        <v>1069</v>
      </c>
      <c r="G447" s="27" t="s">
        <v>1069</v>
      </c>
      <c r="H447" s="28" t="s">
        <v>41</v>
      </c>
      <c r="I447" s="28">
        <v>42642</v>
      </c>
      <c r="J447" s="91" t="s">
        <v>6</v>
      </c>
      <c r="K447" s="89"/>
      <c r="L447" s="92">
        <f t="shared" si="91"/>
        <v>7434</v>
      </c>
      <c r="M447" s="51">
        <v>5586</v>
      </c>
      <c r="N447" s="51">
        <v>1848</v>
      </c>
      <c r="O447" s="88">
        <v>0</v>
      </c>
      <c r="P447" s="75" t="s">
        <v>545</v>
      </c>
      <c r="Q447" s="75" t="s">
        <v>1375</v>
      </c>
      <c r="R447" s="75" t="s">
        <v>1376</v>
      </c>
      <c r="S447" s="75" t="s">
        <v>545</v>
      </c>
      <c r="T447" s="75" t="s">
        <v>545</v>
      </c>
      <c r="U447" s="89" t="s">
        <v>1337</v>
      </c>
      <c r="V447" s="89" t="s">
        <v>1338</v>
      </c>
      <c r="W447" s="27"/>
      <c r="X447" s="27"/>
      <c r="Y447" s="89"/>
      <c r="Z447" s="4">
        <f t="shared" si="76"/>
        <v>0</v>
      </c>
      <c r="AA447" s="91"/>
      <c r="AB447" s="91"/>
      <c r="AC447" s="89"/>
      <c r="AD447" s="89">
        <f t="shared" si="92"/>
        <v>0</v>
      </c>
      <c r="AF447" s="89"/>
      <c r="AG447" s="4">
        <f t="shared" si="86"/>
        <v>0</v>
      </c>
      <c r="AH447" s="89"/>
      <c r="AI447" s="4">
        <f t="shared" si="75"/>
        <v>0</v>
      </c>
      <c r="AJ447" s="4"/>
      <c r="AK447" s="89"/>
      <c r="AL447" s="127">
        <f t="shared" si="93"/>
        <v>0</v>
      </c>
      <c r="AM447" s="4">
        <f t="shared" si="94"/>
        <v>0</v>
      </c>
      <c r="AN447" s="89"/>
      <c r="AO447" s="4">
        <f t="shared" si="95"/>
        <v>0</v>
      </c>
      <c r="AP447" s="4">
        <f t="shared" si="96"/>
        <v>0</v>
      </c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89"/>
      <c r="BD447" s="89"/>
      <c r="BE447" s="89"/>
      <c r="BF447" s="89"/>
      <c r="BG447" s="89"/>
      <c r="BH447" s="89"/>
      <c r="BI447" s="89"/>
      <c r="BJ447" s="89"/>
      <c r="BK447" s="4"/>
      <c r="BL447" s="4"/>
      <c r="BM447" s="4"/>
    </row>
    <row r="448" spans="1:65" s="35" customFormat="1">
      <c r="A448" s="23" t="s">
        <v>1389</v>
      </c>
      <c r="B448" s="24" t="s">
        <v>1390</v>
      </c>
      <c r="C448" s="83" t="s">
        <v>1082</v>
      </c>
      <c r="D448" s="34" t="s">
        <v>1083</v>
      </c>
      <c r="E448" s="34"/>
      <c r="F448" s="27" t="s">
        <v>1080</v>
      </c>
      <c r="G448" s="27" t="s">
        <v>1081</v>
      </c>
      <c r="H448" s="29" t="s">
        <v>59</v>
      </c>
      <c r="I448" s="28">
        <v>42620</v>
      </c>
      <c r="J448" s="29" t="s">
        <v>6</v>
      </c>
      <c r="K448" s="38" t="s">
        <v>7</v>
      </c>
      <c r="L448" s="92">
        <f t="shared" ref="L448:L455" si="97">SUM(M448:N448)</f>
        <v>145</v>
      </c>
      <c r="M448" s="92">
        <v>145</v>
      </c>
      <c r="N448" s="92">
        <v>0</v>
      </c>
      <c r="O448" s="88">
        <v>0</v>
      </c>
      <c r="P448" s="89" t="s">
        <v>10</v>
      </c>
      <c r="Q448" s="89" t="s">
        <v>10</v>
      </c>
      <c r="R448" s="89" t="s">
        <v>8</v>
      </c>
      <c r="S448" s="89" t="s">
        <v>10</v>
      </c>
      <c r="T448" s="89" t="s">
        <v>8</v>
      </c>
      <c r="U448" s="89" t="s">
        <v>20</v>
      </c>
      <c r="V448" s="89" t="s">
        <v>10</v>
      </c>
      <c r="W448" s="27"/>
      <c r="X448" s="90" t="s">
        <v>1377</v>
      </c>
      <c r="Y448" s="89"/>
      <c r="Z448" s="4">
        <f t="shared" si="76"/>
        <v>0</v>
      </c>
      <c r="AA448" s="91"/>
      <c r="AB448" s="91"/>
      <c r="AC448" s="89"/>
      <c r="AD448" s="89">
        <f t="shared" si="92"/>
        <v>0</v>
      </c>
      <c r="AF448" s="89"/>
      <c r="AG448" s="4">
        <f t="shared" si="86"/>
        <v>0</v>
      </c>
      <c r="AH448" s="89"/>
      <c r="AI448" s="4">
        <f t="shared" si="75"/>
        <v>0</v>
      </c>
      <c r="AJ448" s="4"/>
      <c r="AK448" s="89"/>
      <c r="AL448" s="127">
        <f t="shared" si="93"/>
        <v>0</v>
      </c>
      <c r="AM448" s="4">
        <f t="shared" si="94"/>
        <v>0</v>
      </c>
      <c r="AN448" s="89"/>
      <c r="AO448" s="4">
        <f t="shared" si="95"/>
        <v>0</v>
      </c>
      <c r="AP448" s="4">
        <f t="shared" si="96"/>
        <v>0</v>
      </c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89"/>
      <c r="BD448" s="89"/>
      <c r="BE448" s="89"/>
      <c r="BF448" s="89"/>
      <c r="BG448" s="89"/>
      <c r="BH448" s="89"/>
      <c r="BI448" s="89"/>
      <c r="BJ448" s="89"/>
      <c r="BK448" s="4"/>
      <c r="BL448" s="4"/>
      <c r="BM448" s="4"/>
    </row>
    <row r="449" spans="1:65" s="35" customFormat="1">
      <c r="A449" s="23" t="s">
        <v>1389</v>
      </c>
      <c r="B449" s="24" t="s">
        <v>1390</v>
      </c>
      <c r="C449" s="83" t="s">
        <v>1085</v>
      </c>
      <c r="D449" s="34" t="s">
        <v>1086</v>
      </c>
      <c r="E449" s="34"/>
      <c r="F449" s="27" t="s">
        <v>1080</v>
      </c>
      <c r="G449" s="27" t="s">
        <v>1081</v>
      </c>
      <c r="H449" s="29" t="s">
        <v>27</v>
      </c>
      <c r="I449" s="28">
        <v>42685</v>
      </c>
      <c r="J449" s="29" t="s">
        <v>6</v>
      </c>
      <c r="K449" s="38" t="s">
        <v>7</v>
      </c>
      <c r="L449" s="92">
        <f t="shared" si="97"/>
        <v>75</v>
      </c>
      <c r="M449" s="92">
        <v>55</v>
      </c>
      <c r="N449" s="92">
        <v>20</v>
      </c>
      <c r="O449" s="88">
        <v>0</v>
      </c>
      <c r="P449" s="89" t="s">
        <v>1340</v>
      </c>
      <c r="Q449" s="89" t="s">
        <v>10</v>
      </c>
      <c r="R449" s="89" t="s">
        <v>8</v>
      </c>
      <c r="S449" s="89" t="s">
        <v>10</v>
      </c>
      <c r="T449" s="89" t="s">
        <v>8</v>
      </c>
      <c r="U449" s="89" t="s">
        <v>10</v>
      </c>
      <c r="V449" s="89" t="s">
        <v>20</v>
      </c>
      <c r="W449" s="27"/>
      <c r="X449" s="90" t="s">
        <v>1084</v>
      </c>
      <c r="Y449" s="89"/>
      <c r="Z449" s="4">
        <f t="shared" si="76"/>
        <v>0</v>
      </c>
      <c r="AA449" s="91"/>
      <c r="AB449" s="91"/>
      <c r="AC449" s="89"/>
      <c r="AD449" s="89">
        <f t="shared" si="92"/>
        <v>0</v>
      </c>
      <c r="AF449" s="89"/>
      <c r="AG449" s="4">
        <f t="shared" si="86"/>
        <v>0</v>
      </c>
      <c r="AH449" s="89"/>
      <c r="AI449" s="4">
        <f t="shared" si="75"/>
        <v>0</v>
      </c>
      <c r="AJ449" s="4"/>
      <c r="AK449" s="89"/>
      <c r="AL449" s="127">
        <f t="shared" si="93"/>
        <v>0</v>
      </c>
      <c r="AM449" s="4">
        <f t="shared" si="94"/>
        <v>0</v>
      </c>
      <c r="AN449" s="89"/>
      <c r="AO449" s="4">
        <f t="shared" si="95"/>
        <v>0</v>
      </c>
      <c r="AP449" s="4">
        <f t="shared" si="96"/>
        <v>0</v>
      </c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89"/>
      <c r="BD449" s="89"/>
      <c r="BE449" s="89"/>
      <c r="BF449" s="89"/>
      <c r="BG449" s="89"/>
      <c r="BH449" s="89"/>
      <c r="BI449" s="89"/>
      <c r="BJ449" s="89"/>
      <c r="BK449" s="4"/>
      <c r="BL449" s="4"/>
      <c r="BM449" s="4"/>
    </row>
    <row r="450" spans="1:65" s="35" customFormat="1">
      <c r="A450" s="23" t="s">
        <v>1389</v>
      </c>
      <c r="B450" s="24" t="s">
        <v>1390</v>
      </c>
      <c r="C450" s="83" t="s">
        <v>1087</v>
      </c>
      <c r="D450" s="29" t="s">
        <v>1088</v>
      </c>
      <c r="E450" s="34"/>
      <c r="F450" s="27" t="s">
        <v>1080</v>
      </c>
      <c r="G450" s="27" t="s">
        <v>1081</v>
      </c>
      <c r="H450" s="29" t="s">
        <v>41</v>
      </c>
      <c r="I450" s="28">
        <v>42620</v>
      </c>
      <c r="J450" s="29" t="s">
        <v>6</v>
      </c>
      <c r="K450" s="38" t="s">
        <v>7</v>
      </c>
      <c r="L450" s="92">
        <f t="shared" si="97"/>
        <v>151</v>
      </c>
      <c r="M450" s="92">
        <v>150</v>
      </c>
      <c r="N450" s="92">
        <v>1</v>
      </c>
      <c r="O450" s="88">
        <v>0</v>
      </c>
      <c r="P450" s="89" t="s">
        <v>10</v>
      </c>
      <c r="Q450" s="89" t="s">
        <v>10</v>
      </c>
      <c r="R450" s="89" t="s">
        <v>9</v>
      </c>
      <c r="S450" s="89" t="s">
        <v>20</v>
      </c>
      <c r="T450" s="89" t="s">
        <v>9</v>
      </c>
      <c r="U450" s="89" t="s">
        <v>20</v>
      </c>
      <c r="V450" s="89" t="s">
        <v>20</v>
      </c>
      <c r="W450" s="27"/>
      <c r="X450" s="90" t="s">
        <v>1378</v>
      </c>
      <c r="Y450" s="89"/>
      <c r="Z450" s="4">
        <f t="shared" si="76"/>
        <v>0</v>
      </c>
      <c r="AA450" s="91"/>
      <c r="AB450" s="91"/>
      <c r="AC450" s="89"/>
      <c r="AD450" s="89">
        <f t="shared" si="92"/>
        <v>0</v>
      </c>
      <c r="AF450" s="89"/>
      <c r="AG450" s="4">
        <f t="shared" si="86"/>
        <v>0</v>
      </c>
      <c r="AH450" s="89"/>
      <c r="AI450" s="4">
        <f t="shared" ref="AI450:AI513" si="98">(M450-AG450)*COUNTIF(AQ450:AZ450,"L")</f>
        <v>0</v>
      </c>
      <c r="AJ450" s="4"/>
      <c r="AK450" s="89"/>
      <c r="AL450" s="127">
        <f t="shared" si="93"/>
        <v>0</v>
      </c>
      <c r="AM450" s="4">
        <f t="shared" si="94"/>
        <v>0</v>
      </c>
      <c r="AN450" s="89"/>
      <c r="AO450" s="4">
        <f t="shared" si="95"/>
        <v>0</v>
      </c>
      <c r="AP450" s="4">
        <f t="shared" si="96"/>
        <v>0</v>
      </c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89"/>
      <c r="BD450" s="89"/>
      <c r="BE450" s="89"/>
      <c r="BF450" s="89"/>
      <c r="BG450" s="89"/>
      <c r="BH450" s="89"/>
      <c r="BI450" s="89"/>
      <c r="BJ450" s="89"/>
      <c r="BK450" s="4"/>
      <c r="BL450" s="4"/>
      <c r="BM450" s="4"/>
    </row>
    <row r="451" spans="1:65" s="35" customFormat="1">
      <c r="A451" s="23" t="s">
        <v>1389</v>
      </c>
      <c r="B451" s="24" t="s">
        <v>1390</v>
      </c>
      <c r="C451" s="83" t="s">
        <v>1089</v>
      </c>
      <c r="D451" s="34" t="s">
        <v>1090</v>
      </c>
      <c r="E451" s="34"/>
      <c r="F451" s="27" t="s">
        <v>1080</v>
      </c>
      <c r="G451" s="27" t="s">
        <v>1081</v>
      </c>
      <c r="H451" s="29" t="s">
        <v>1097</v>
      </c>
      <c r="I451" s="28">
        <v>42692</v>
      </c>
      <c r="J451" s="29" t="s">
        <v>6</v>
      </c>
      <c r="K451" s="38" t="s">
        <v>7</v>
      </c>
      <c r="L451" s="92">
        <f t="shared" si="97"/>
        <v>65</v>
      </c>
      <c r="M451" s="92">
        <v>65</v>
      </c>
      <c r="N451" s="92">
        <v>0</v>
      </c>
      <c r="O451" s="88">
        <v>0</v>
      </c>
      <c r="P451" s="89" t="s">
        <v>20</v>
      </c>
      <c r="Q451" s="89" t="s">
        <v>20</v>
      </c>
      <c r="R451" s="89" t="s">
        <v>9</v>
      </c>
      <c r="S451" s="89" t="s">
        <v>20</v>
      </c>
      <c r="T451" s="89" t="s">
        <v>9</v>
      </c>
      <c r="U451" s="89" t="s">
        <v>20</v>
      </c>
      <c r="V451" s="89" t="s">
        <v>20</v>
      </c>
      <c r="W451" s="27"/>
      <c r="X451" s="90" t="s">
        <v>1378</v>
      </c>
      <c r="Y451" s="89"/>
      <c r="Z451" s="4">
        <f t="shared" si="76"/>
        <v>0</v>
      </c>
      <c r="AA451" s="91"/>
      <c r="AB451" s="91"/>
      <c r="AC451" s="89"/>
      <c r="AD451" s="89">
        <f t="shared" si="92"/>
        <v>0</v>
      </c>
      <c r="AF451" s="89"/>
      <c r="AG451" s="4">
        <f t="shared" si="86"/>
        <v>0</v>
      </c>
      <c r="AH451" s="89"/>
      <c r="AI451" s="4">
        <f t="shared" si="98"/>
        <v>0</v>
      </c>
      <c r="AJ451" s="4"/>
      <c r="AK451" s="89"/>
      <c r="AL451" s="127">
        <f t="shared" si="93"/>
        <v>0</v>
      </c>
      <c r="AM451" s="4">
        <f t="shared" si="94"/>
        <v>0</v>
      </c>
      <c r="AN451" s="89"/>
      <c r="AO451" s="4">
        <f t="shared" si="95"/>
        <v>0</v>
      </c>
      <c r="AP451" s="4">
        <f t="shared" si="96"/>
        <v>0</v>
      </c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89"/>
      <c r="BD451" s="89"/>
      <c r="BE451" s="89"/>
      <c r="BF451" s="89"/>
      <c r="BG451" s="89"/>
      <c r="BH451" s="89"/>
      <c r="BI451" s="89"/>
      <c r="BJ451" s="89"/>
      <c r="BK451" s="4"/>
      <c r="BL451" s="4"/>
      <c r="BM451" s="4"/>
    </row>
    <row r="452" spans="1:65" s="35" customFormat="1">
      <c r="A452" s="23" t="s">
        <v>1389</v>
      </c>
      <c r="B452" s="24" t="s">
        <v>1390</v>
      </c>
      <c r="C452" s="83" t="s">
        <v>1091</v>
      </c>
      <c r="D452" s="34" t="s">
        <v>1092</v>
      </c>
      <c r="E452" s="29"/>
      <c r="F452" s="27" t="s">
        <v>1080</v>
      </c>
      <c r="G452" s="27" t="s">
        <v>1081</v>
      </c>
      <c r="H452" s="29" t="s">
        <v>56</v>
      </c>
      <c r="I452" s="28">
        <v>42685</v>
      </c>
      <c r="J452" s="29" t="s">
        <v>6</v>
      </c>
      <c r="K452" s="38" t="s">
        <v>7</v>
      </c>
      <c r="L452" s="92">
        <f t="shared" si="97"/>
        <v>205</v>
      </c>
      <c r="M452" s="92">
        <v>205</v>
      </c>
      <c r="N452" s="92">
        <v>0</v>
      </c>
      <c r="O452" s="88">
        <v>0</v>
      </c>
      <c r="P452" s="89" t="s">
        <v>20</v>
      </c>
      <c r="Q452" s="89" t="s">
        <v>20</v>
      </c>
      <c r="R452" s="89" t="s">
        <v>9</v>
      </c>
      <c r="S452" s="89" t="s">
        <v>20</v>
      </c>
      <c r="T452" s="89" t="s">
        <v>9</v>
      </c>
      <c r="U452" s="89" t="s">
        <v>20</v>
      </c>
      <c r="V452" s="89" t="s">
        <v>20</v>
      </c>
      <c r="W452" s="27"/>
      <c r="X452" s="90" t="s">
        <v>1378</v>
      </c>
      <c r="Y452" s="89"/>
      <c r="Z452" s="4">
        <f t="shared" si="76"/>
        <v>0</v>
      </c>
      <c r="AA452" s="91"/>
      <c r="AB452" s="91"/>
      <c r="AC452" s="89"/>
      <c r="AD452" s="89">
        <f t="shared" si="92"/>
        <v>0</v>
      </c>
      <c r="AF452" s="89"/>
      <c r="AG452" s="4">
        <f t="shared" si="86"/>
        <v>0</v>
      </c>
      <c r="AH452" s="89"/>
      <c r="AI452" s="4">
        <f t="shared" si="98"/>
        <v>0</v>
      </c>
      <c r="AJ452" s="4"/>
      <c r="AK452" s="89"/>
      <c r="AL452" s="127">
        <f t="shared" si="93"/>
        <v>0</v>
      </c>
      <c r="AM452" s="4">
        <f t="shared" si="94"/>
        <v>0</v>
      </c>
      <c r="AN452" s="89"/>
      <c r="AO452" s="4">
        <f t="shared" si="95"/>
        <v>0</v>
      </c>
      <c r="AP452" s="4">
        <f t="shared" si="96"/>
        <v>0</v>
      </c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89"/>
      <c r="BD452" s="89"/>
      <c r="BE452" s="89"/>
      <c r="BF452" s="89"/>
      <c r="BG452" s="89"/>
      <c r="BH452" s="89"/>
      <c r="BI452" s="89"/>
      <c r="BJ452" s="89"/>
      <c r="BK452" s="4"/>
      <c r="BL452" s="4"/>
      <c r="BM452" s="4"/>
    </row>
    <row r="453" spans="1:65" s="35" customFormat="1">
      <c r="A453" s="23" t="s">
        <v>1389</v>
      </c>
      <c r="B453" s="24" t="s">
        <v>1390</v>
      </c>
      <c r="C453" s="83" t="s">
        <v>1093</v>
      </c>
      <c r="D453" s="34" t="s">
        <v>1094</v>
      </c>
      <c r="E453" s="28"/>
      <c r="F453" s="27" t="s">
        <v>1080</v>
      </c>
      <c r="G453" s="27" t="s">
        <v>1081</v>
      </c>
      <c r="H453" s="28" t="s">
        <v>41</v>
      </c>
      <c r="I453" s="28">
        <v>43138</v>
      </c>
      <c r="J453" s="29" t="s">
        <v>6</v>
      </c>
      <c r="K453" s="38" t="s">
        <v>7</v>
      </c>
      <c r="L453" s="92">
        <f t="shared" si="97"/>
        <v>95</v>
      </c>
      <c r="M453" s="92">
        <v>95</v>
      </c>
      <c r="N453" s="92">
        <v>0</v>
      </c>
      <c r="O453" s="88">
        <v>0</v>
      </c>
      <c r="P453" s="89" t="s">
        <v>20</v>
      </c>
      <c r="Q453" s="89" t="s">
        <v>20</v>
      </c>
      <c r="R453" s="89" t="s">
        <v>9</v>
      </c>
      <c r="S453" s="89" t="s">
        <v>20</v>
      </c>
      <c r="T453" s="89" t="s">
        <v>9</v>
      </c>
      <c r="U453" s="89" t="s">
        <v>20</v>
      </c>
      <c r="V453" s="89" t="s">
        <v>20</v>
      </c>
      <c r="W453" s="27"/>
      <c r="X453" s="90" t="s">
        <v>1378</v>
      </c>
      <c r="Y453" s="89"/>
      <c r="Z453" s="4">
        <f t="shared" si="76"/>
        <v>0</v>
      </c>
      <c r="AA453" s="91"/>
      <c r="AB453" s="91"/>
      <c r="AC453" s="89"/>
      <c r="AD453" s="89">
        <f t="shared" ref="AD453:AD459" si="99">Z453*AC453</f>
        <v>0</v>
      </c>
      <c r="AF453" s="89"/>
      <c r="AG453" s="4">
        <f t="shared" si="86"/>
        <v>0</v>
      </c>
      <c r="AH453" s="89"/>
      <c r="AI453" s="4">
        <f t="shared" si="98"/>
        <v>0</v>
      </c>
      <c r="AJ453" s="4"/>
      <c r="AK453" s="89"/>
      <c r="AL453" s="127">
        <f t="shared" ref="AL453:AL459" si="100">IFERROR(COUNTIF(AQ453:AZ453,"S")/(COUNTIF(AQ453:AZ453,"V")+COUNTIF(AQ453:AZ453,"S")),0)</f>
        <v>0</v>
      </c>
      <c r="AM453" s="4">
        <f t="shared" ref="AM453:AM459" si="101">(AD453-AG453-AI453)*AL453</f>
        <v>0</v>
      </c>
      <c r="AN453" s="89"/>
      <c r="AO453" s="4">
        <f t="shared" ref="AO453:AO459" si="102">COUNTIF(AQ453:AZ453,"V")</f>
        <v>0</v>
      </c>
      <c r="AP453" s="4">
        <f t="shared" ref="AP453:AP459" si="103">AD453-AG453-AI453-AM453</f>
        <v>0</v>
      </c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89"/>
      <c r="BD453" s="89"/>
      <c r="BE453" s="89"/>
      <c r="BF453" s="89"/>
      <c r="BG453" s="89"/>
      <c r="BH453" s="89"/>
      <c r="BI453" s="89"/>
      <c r="BJ453" s="89"/>
      <c r="BK453" s="4"/>
      <c r="BL453" s="4"/>
      <c r="BM453" s="4"/>
    </row>
    <row r="454" spans="1:65" s="35" customFormat="1">
      <c r="A454" s="23" t="s">
        <v>1389</v>
      </c>
      <c r="B454" s="24" t="s">
        <v>1390</v>
      </c>
      <c r="C454" s="83" t="s">
        <v>1095</v>
      </c>
      <c r="D454" s="34" t="s">
        <v>1096</v>
      </c>
      <c r="E454" s="28"/>
      <c r="F454" s="27" t="s">
        <v>1080</v>
      </c>
      <c r="G454" s="27" t="s">
        <v>1081</v>
      </c>
      <c r="H454" s="33" t="s">
        <v>41</v>
      </c>
      <c r="I454" s="28">
        <v>42783</v>
      </c>
      <c r="J454" s="29" t="s">
        <v>6</v>
      </c>
      <c r="K454" s="38" t="s">
        <v>7</v>
      </c>
      <c r="L454" s="92">
        <f t="shared" si="97"/>
        <v>370</v>
      </c>
      <c r="M454" s="92">
        <v>370</v>
      </c>
      <c r="N454" s="92">
        <v>0</v>
      </c>
      <c r="O454" s="88">
        <v>0</v>
      </c>
      <c r="P454" s="89" t="s">
        <v>20</v>
      </c>
      <c r="Q454" s="89" t="s">
        <v>20</v>
      </c>
      <c r="R454" s="89" t="s">
        <v>9</v>
      </c>
      <c r="S454" s="89" t="s">
        <v>20</v>
      </c>
      <c r="T454" s="89" t="s">
        <v>9</v>
      </c>
      <c r="U454" s="89" t="s">
        <v>20</v>
      </c>
      <c r="V454" s="89" t="s">
        <v>20</v>
      </c>
      <c r="W454" s="27"/>
      <c r="X454" s="90" t="s">
        <v>1378</v>
      </c>
      <c r="Y454" s="89"/>
      <c r="Z454" s="4">
        <f t="shared" si="76"/>
        <v>0</v>
      </c>
      <c r="AA454" s="91"/>
      <c r="AB454" s="91"/>
      <c r="AC454" s="89"/>
      <c r="AD454" s="89">
        <f t="shared" si="99"/>
        <v>0</v>
      </c>
      <c r="AF454" s="89"/>
      <c r="AG454" s="4">
        <f t="shared" si="86"/>
        <v>0</v>
      </c>
      <c r="AH454" s="89"/>
      <c r="AI454" s="4">
        <f t="shared" si="98"/>
        <v>0</v>
      </c>
      <c r="AJ454" s="4"/>
      <c r="AK454" s="89"/>
      <c r="AL454" s="127">
        <f t="shared" si="100"/>
        <v>0</v>
      </c>
      <c r="AM454" s="4">
        <f t="shared" si="101"/>
        <v>0</v>
      </c>
      <c r="AN454" s="89"/>
      <c r="AO454" s="4">
        <f t="shared" si="102"/>
        <v>0</v>
      </c>
      <c r="AP454" s="4">
        <f t="shared" si="103"/>
        <v>0</v>
      </c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89"/>
      <c r="BD454" s="89"/>
      <c r="BE454" s="89"/>
      <c r="BF454" s="89"/>
      <c r="BG454" s="89"/>
      <c r="BH454" s="89"/>
      <c r="BI454" s="89"/>
      <c r="BJ454" s="89"/>
      <c r="BK454" s="4"/>
      <c r="BL454" s="4"/>
      <c r="BM454" s="4"/>
    </row>
    <row r="455" spans="1:65" s="35" customFormat="1">
      <c r="A455" s="23" t="s">
        <v>1389</v>
      </c>
      <c r="B455" s="24" t="s">
        <v>1390</v>
      </c>
      <c r="C455" s="83" t="s">
        <v>1098</v>
      </c>
      <c r="D455" s="29" t="s">
        <v>1099</v>
      </c>
      <c r="E455" s="28"/>
      <c r="F455" s="27" t="s">
        <v>1080</v>
      </c>
      <c r="G455" s="27" t="s">
        <v>1081</v>
      </c>
      <c r="H455" s="28" t="s">
        <v>105</v>
      </c>
      <c r="I455" s="28">
        <v>42583</v>
      </c>
      <c r="J455" s="29" t="s">
        <v>6</v>
      </c>
      <c r="K455" s="38" t="s">
        <v>7</v>
      </c>
      <c r="L455" s="92">
        <f t="shared" si="97"/>
        <v>3895</v>
      </c>
      <c r="M455" s="92">
        <v>55</v>
      </c>
      <c r="N455" s="92">
        <v>3840</v>
      </c>
      <c r="O455" s="88">
        <v>0</v>
      </c>
      <c r="P455" s="89" t="s">
        <v>20</v>
      </c>
      <c r="Q455" s="89" t="s">
        <v>20</v>
      </c>
      <c r="R455" s="89" t="s">
        <v>9</v>
      </c>
      <c r="S455" s="89" t="s">
        <v>20</v>
      </c>
      <c r="T455" s="89" t="s">
        <v>9</v>
      </c>
      <c r="U455" s="89" t="s">
        <v>20</v>
      </c>
      <c r="V455" s="89" t="s">
        <v>20</v>
      </c>
      <c r="W455" s="27"/>
      <c r="X455" s="90" t="s">
        <v>1378</v>
      </c>
      <c r="Y455" s="89"/>
      <c r="Z455" s="4">
        <f t="shared" si="76"/>
        <v>0</v>
      </c>
      <c r="AA455" s="91"/>
      <c r="AB455" s="91"/>
      <c r="AC455" s="89"/>
      <c r="AD455" s="89">
        <f t="shared" si="99"/>
        <v>0</v>
      </c>
      <c r="AF455" s="89"/>
      <c r="AG455" s="4">
        <f t="shared" si="86"/>
        <v>0</v>
      </c>
      <c r="AH455" s="89"/>
      <c r="AI455" s="4">
        <f t="shared" si="98"/>
        <v>0</v>
      </c>
      <c r="AJ455" s="4"/>
      <c r="AK455" s="89"/>
      <c r="AL455" s="127">
        <f t="shared" si="100"/>
        <v>0</v>
      </c>
      <c r="AM455" s="4">
        <f t="shared" si="101"/>
        <v>0</v>
      </c>
      <c r="AN455" s="89"/>
      <c r="AO455" s="4">
        <f t="shared" si="102"/>
        <v>0</v>
      </c>
      <c r="AP455" s="4">
        <f t="shared" si="103"/>
        <v>0</v>
      </c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89"/>
      <c r="BD455" s="89"/>
      <c r="BE455" s="89"/>
      <c r="BF455" s="89"/>
      <c r="BG455" s="89"/>
      <c r="BH455" s="89"/>
      <c r="BI455" s="89"/>
      <c r="BJ455" s="89"/>
      <c r="BK455" s="4"/>
      <c r="BL455" s="4"/>
      <c r="BM455" s="4"/>
    </row>
    <row r="456" spans="1:65" s="35" customFormat="1">
      <c r="A456" s="23" t="s">
        <v>1389</v>
      </c>
      <c r="B456" s="24" t="s">
        <v>1390</v>
      </c>
      <c r="C456" s="83" t="s">
        <v>1101</v>
      </c>
      <c r="D456" s="28" t="s">
        <v>1102</v>
      </c>
      <c r="E456" s="28"/>
      <c r="F456" s="27" t="s">
        <v>1080</v>
      </c>
      <c r="G456" s="27" t="s">
        <v>1100</v>
      </c>
      <c r="H456" s="28" t="s">
        <v>51</v>
      </c>
      <c r="I456" s="28">
        <v>42688</v>
      </c>
      <c r="J456" s="29" t="s">
        <v>6</v>
      </c>
      <c r="K456" s="38" t="s">
        <v>7</v>
      </c>
      <c r="L456" s="54">
        <f t="shared" ref="L456:L504" si="104">SUM(M456:N456)</f>
        <v>1100</v>
      </c>
      <c r="M456" s="54">
        <v>140</v>
      </c>
      <c r="N456" s="54">
        <v>960</v>
      </c>
      <c r="O456" s="88">
        <v>0</v>
      </c>
      <c r="P456" s="89" t="s">
        <v>20</v>
      </c>
      <c r="Q456" s="89" t="s">
        <v>9</v>
      </c>
      <c r="R456" s="89" t="s">
        <v>9</v>
      </c>
      <c r="S456" s="89" t="s">
        <v>9</v>
      </c>
      <c r="T456" s="89" t="s">
        <v>9</v>
      </c>
      <c r="U456" s="89" t="s">
        <v>20</v>
      </c>
      <c r="V456" s="89" t="s">
        <v>20</v>
      </c>
      <c r="W456" s="27"/>
      <c r="X456" s="90" t="s">
        <v>1379</v>
      </c>
      <c r="Y456" s="89"/>
      <c r="Z456" s="4">
        <f t="shared" ref="Z456:Z519" si="105">SUMIF(Y456,"Y",M456)</f>
        <v>0</v>
      </c>
      <c r="AA456" s="91"/>
      <c r="AB456" s="91"/>
      <c r="AC456" s="89"/>
      <c r="AD456" s="89">
        <f t="shared" si="99"/>
        <v>0</v>
      </c>
      <c r="AF456" s="89"/>
      <c r="AG456" s="4">
        <f t="shared" si="86"/>
        <v>0</v>
      </c>
      <c r="AH456" s="89"/>
      <c r="AI456" s="4">
        <f t="shared" si="98"/>
        <v>0</v>
      </c>
      <c r="AJ456" s="4"/>
      <c r="AK456" s="89"/>
      <c r="AL456" s="127">
        <f t="shared" si="100"/>
        <v>0</v>
      </c>
      <c r="AM456" s="4">
        <f t="shared" si="101"/>
        <v>0</v>
      </c>
      <c r="AN456" s="89"/>
      <c r="AO456" s="4">
        <f t="shared" si="102"/>
        <v>0</v>
      </c>
      <c r="AP456" s="4">
        <f t="shared" si="103"/>
        <v>0</v>
      </c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89"/>
      <c r="BD456" s="89"/>
      <c r="BE456" s="89"/>
      <c r="BF456" s="89"/>
      <c r="BG456" s="89"/>
      <c r="BH456" s="89"/>
      <c r="BI456" s="89"/>
      <c r="BJ456" s="89"/>
      <c r="BK456" s="4"/>
      <c r="BL456" s="4"/>
      <c r="BM456" s="4"/>
    </row>
    <row r="457" spans="1:65" s="35" customFormat="1">
      <c r="A457" s="23" t="s">
        <v>1389</v>
      </c>
      <c r="B457" s="24" t="s">
        <v>1390</v>
      </c>
      <c r="C457" s="83" t="s">
        <v>1103</v>
      </c>
      <c r="D457" s="28" t="s">
        <v>1104</v>
      </c>
      <c r="E457" s="28"/>
      <c r="F457" s="27" t="s">
        <v>1080</v>
      </c>
      <c r="G457" s="27" t="s">
        <v>1100</v>
      </c>
      <c r="H457" s="28" t="s">
        <v>105</v>
      </c>
      <c r="I457" s="28">
        <v>42583</v>
      </c>
      <c r="J457" s="29" t="s">
        <v>6</v>
      </c>
      <c r="K457" s="38" t="s">
        <v>7</v>
      </c>
      <c r="L457" s="54">
        <f t="shared" si="104"/>
        <v>185</v>
      </c>
      <c r="M457" s="54">
        <v>185</v>
      </c>
      <c r="N457" s="54">
        <v>0</v>
      </c>
      <c r="O457" s="88">
        <v>0</v>
      </c>
      <c r="P457" s="89" t="s">
        <v>20</v>
      </c>
      <c r="Q457" s="89" t="s">
        <v>9</v>
      </c>
      <c r="R457" s="89" t="s">
        <v>9</v>
      </c>
      <c r="S457" s="89" t="s">
        <v>9</v>
      </c>
      <c r="T457" s="89" t="s">
        <v>9</v>
      </c>
      <c r="U457" s="89" t="s">
        <v>20</v>
      </c>
      <c r="V457" s="89" t="s">
        <v>20</v>
      </c>
      <c r="W457" s="27"/>
      <c r="X457" s="90" t="s">
        <v>1379</v>
      </c>
      <c r="Y457" s="89"/>
      <c r="Z457" s="4">
        <f t="shared" si="105"/>
        <v>0</v>
      </c>
      <c r="AA457" s="91"/>
      <c r="AB457" s="91"/>
      <c r="AC457" s="89"/>
      <c r="AD457" s="89">
        <f t="shared" si="99"/>
        <v>0</v>
      </c>
      <c r="AF457" s="89"/>
      <c r="AG457" s="4">
        <f t="shared" si="86"/>
        <v>0</v>
      </c>
      <c r="AH457" s="89"/>
      <c r="AI457" s="4">
        <f t="shared" si="98"/>
        <v>0</v>
      </c>
      <c r="AJ457" s="4"/>
      <c r="AK457" s="89"/>
      <c r="AL457" s="127">
        <f t="shared" si="100"/>
        <v>0</v>
      </c>
      <c r="AM457" s="4">
        <f t="shared" si="101"/>
        <v>0</v>
      </c>
      <c r="AN457" s="89"/>
      <c r="AO457" s="4">
        <f t="shared" si="102"/>
        <v>0</v>
      </c>
      <c r="AP457" s="4">
        <f t="shared" si="103"/>
        <v>0</v>
      </c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89"/>
      <c r="BD457" s="89"/>
      <c r="BE457" s="89"/>
      <c r="BF457" s="89"/>
      <c r="BG457" s="89"/>
      <c r="BH457" s="89"/>
      <c r="BI457" s="89"/>
      <c r="BJ457" s="89"/>
      <c r="BK457" s="4"/>
      <c r="BL457" s="4"/>
      <c r="BM457" s="4"/>
    </row>
    <row r="458" spans="1:65" s="35" customFormat="1">
      <c r="A458" s="23" t="s">
        <v>1389</v>
      </c>
      <c r="B458" s="24" t="s">
        <v>1390</v>
      </c>
      <c r="C458" s="83" t="s">
        <v>1105</v>
      </c>
      <c r="D458" s="28" t="s">
        <v>1106</v>
      </c>
      <c r="E458" s="28"/>
      <c r="F458" s="27" t="s">
        <v>1080</v>
      </c>
      <c r="G458" s="27" t="s">
        <v>1100</v>
      </c>
      <c r="H458" s="28" t="s">
        <v>56</v>
      </c>
      <c r="I458" s="28">
        <v>42613</v>
      </c>
      <c r="J458" s="29" t="s">
        <v>6</v>
      </c>
      <c r="K458" s="38" t="s">
        <v>7</v>
      </c>
      <c r="L458" s="54">
        <f t="shared" si="104"/>
        <v>1350</v>
      </c>
      <c r="M458" s="106">
        <v>230</v>
      </c>
      <c r="N458" s="106">
        <v>1120</v>
      </c>
      <c r="O458" s="88">
        <v>0</v>
      </c>
      <c r="P458" s="89" t="s">
        <v>20</v>
      </c>
      <c r="Q458" s="89" t="s">
        <v>9</v>
      </c>
      <c r="R458" s="89" t="s">
        <v>9</v>
      </c>
      <c r="S458" s="89" t="s">
        <v>9</v>
      </c>
      <c r="T458" s="89" t="s">
        <v>9</v>
      </c>
      <c r="U458" s="89" t="s">
        <v>20</v>
      </c>
      <c r="V458" s="89" t="s">
        <v>20</v>
      </c>
      <c r="W458" s="27"/>
      <c r="X458" s="90" t="s">
        <v>1379</v>
      </c>
      <c r="Y458" s="89"/>
      <c r="Z458" s="4">
        <f t="shared" si="105"/>
        <v>0</v>
      </c>
      <c r="AA458" s="91"/>
      <c r="AB458" s="91"/>
      <c r="AC458" s="89"/>
      <c r="AD458" s="89">
        <f t="shared" si="99"/>
        <v>0</v>
      </c>
      <c r="AF458" s="89"/>
      <c r="AG458" s="4">
        <f t="shared" si="86"/>
        <v>0</v>
      </c>
      <c r="AH458" s="89"/>
      <c r="AI458" s="4">
        <f t="shared" si="98"/>
        <v>0</v>
      </c>
      <c r="AJ458" s="4"/>
      <c r="AK458" s="89"/>
      <c r="AL458" s="127">
        <f t="shared" si="100"/>
        <v>0</v>
      </c>
      <c r="AM458" s="4">
        <f t="shared" si="101"/>
        <v>0</v>
      </c>
      <c r="AN458" s="89"/>
      <c r="AO458" s="4">
        <f t="shared" si="102"/>
        <v>0</v>
      </c>
      <c r="AP458" s="4">
        <f t="shared" si="103"/>
        <v>0</v>
      </c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89"/>
      <c r="BD458" s="89"/>
      <c r="BE458" s="89"/>
      <c r="BF458" s="89"/>
      <c r="BG458" s="89"/>
      <c r="BH458" s="89"/>
      <c r="BI458" s="89"/>
      <c r="BJ458" s="89"/>
      <c r="BK458" s="4"/>
      <c r="BL458" s="4"/>
      <c r="BM458" s="4"/>
    </row>
    <row r="459" spans="1:65" s="35" customFormat="1">
      <c r="A459" s="23" t="s">
        <v>1389</v>
      </c>
      <c r="B459" s="24" t="s">
        <v>1390</v>
      </c>
      <c r="C459" s="83" t="s">
        <v>1107</v>
      </c>
      <c r="D459" s="28" t="s">
        <v>1108</v>
      </c>
      <c r="E459" s="28"/>
      <c r="F459" s="27" t="s">
        <v>1080</v>
      </c>
      <c r="G459" s="27" t="s">
        <v>1100</v>
      </c>
      <c r="H459" s="28" t="s">
        <v>41</v>
      </c>
      <c r="I459" s="28">
        <v>42615</v>
      </c>
      <c r="J459" s="29" t="s">
        <v>6</v>
      </c>
      <c r="K459" s="38" t="s">
        <v>7</v>
      </c>
      <c r="L459" s="54">
        <f t="shared" si="104"/>
        <v>195</v>
      </c>
      <c r="M459" s="106">
        <v>75</v>
      </c>
      <c r="N459" s="106">
        <v>120</v>
      </c>
      <c r="O459" s="88">
        <v>0</v>
      </c>
      <c r="P459" s="89" t="s">
        <v>20</v>
      </c>
      <c r="Q459" s="89" t="s">
        <v>9</v>
      </c>
      <c r="R459" s="89" t="s">
        <v>9</v>
      </c>
      <c r="S459" s="89" t="s">
        <v>9</v>
      </c>
      <c r="T459" s="89" t="s">
        <v>9</v>
      </c>
      <c r="U459" s="89" t="s">
        <v>20</v>
      </c>
      <c r="V459" s="89" t="s">
        <v>20</v>
      </c>
      <c r="W459" s="27"/>
      <c r="X459" s="90" t="s">
        <v>1379</v>
      </c>
      <c r="Y459" s="89"/>
      <c r="Z459" s="4">
        <f t="shared" si="105"/>
        <v>0</v>
      </c>
      <c r="AA459" s="91"/>
      <c r="AB459" s="91"/>
      <c r="AC459" s="89"/>
      <c r="AD459" s="89">
        <f t="shared" si="99"/>
        <v>0</v>
      </c>
      <c r="AF459" s="89"/>
      <c r="AG459" s="4">
        <f t="shared" si="86"/>
        <v>0</v>
      </c>
      <c r="AH459" s="89"/>
      <c r="AI459" s="4">
        <f t="shared" si="98"/>
        <v>0</v>
      </c>
      <c r="AJ459" s="4"/>
      <c r="AK459" s="89"/>
      <c r="AL459" s="127">
        <f t="shared" si="100"/>
        <v>0</v>
      </c>
      <c r="AM459" s="4">
        <f t="shared" si="101"/>
        <v>0</v>
      </c>
      <c r="AN459" s="89"/>
      <c r="AO459" s="4">
        <f t="shared" si="102"/>
        <v>0</v>
      </c>
      <c r="AP459" s="4">
        <f t="shared" si="103"/>
        <v>0</v>
      </c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89"/>
      <c r="BD459" s="89"/>
      <c r="BE459" s="89"/>
      <c r="BF459" s="89"/>
      <c r="BG459" s="89"/>
      <c r="BH459" s="89"/>
      <c r="BI459" s="89"/>
      <c r="BJ459" s="89"/>
      <c r="BK459" s="4"/>
      <c r="BL459" s="4"/>
      <c r="BM459" s="4"/>
    </row>
    <row r="460" spans="1:65" s="35" customFormat="1">
      <c r="A460" s="23" t="s">
        <v>1389</v>
      </c>
      <c r="B460" s="24" t="s">
        <v>1390</v>
      </c>
      <c r="C460" s="83" t="s">
        <v>1109</v>
      </c>
      <c r="D460" s="28" t="s">
        <v>1110</v>
      </c>
      <c r="E460" s="28"/>
      <c r="F460" s="27" t="s">
        <v>1080</v>
      </c>
      <c r="G460" s="27" t="s">
        <v>1100</v>
      </c>
      <c r="H460" s="28" t="s">
        <v>295</v>
      </c>
      <c r="I460" s="28">
        <v>43117</v>
      </c>
      <c r="J460" s="29" t="s">
        <v>6</v>
      </c>
      <c r="K460" s="38" t="s">
        <v>7</v>
      </c>
      <c r="L460" s="54">
        <f t="shared" si="104"/>
        <v>175</v>
      </c>
      <c r="M460" s="106">
        <v>55</v>
      </c>
      <c r="N460" s="106">
        <v>120</v>
      </c>
      <c r="O460" s="88">
        <v>0</v>
      </c>
      <c r="P460" s="89" t="s">
        <v>20</v>
      </c>
      <c r="Q460" s="89" t="s">
        <v>9</v>
      </c>
      <c r="R460" s="89" t="s">
        <v>9</v>
      </c>
      <c r="S460" s="89" t="s">
        <v>9</v>
      </c>
      <c r="T460" s="89" t="s">
        <v>9</v>
      </c>
      <c r="U460" s="89" t="s">
        <v>20</v>
      </c>
      <c r="V460" s="89" t="s">
        <v>20</v>
      </c>
      <c r="W460" s="27"/>
      <c r="X460" s="90" t="s">
        <v>1379</v>
      </c>
      <c r="Y460" s="89"/>
      <c r="Z460" s="4">
        <f t="shared" si="105"/>
        <v>0</v>
      </c>
      <c r="AA460" s="91"/>
      <c r="AB460" s="91"/>
      <c r="AC460" s="89"/>
      <c r="AD460" s="89">
        <f t="shared" ref="AD460:AD473" si="106">Z460*AC460</f>
        <v>0</v>
      </c>
      <c r="AF460" s="89"/>
      <c r="AG460" s="4">
        <f t="shared" si="86"/>
        <v>0</v>
      </c>
      <c r="AH460" s="89"/>
      <c r="AI460" s="4">
        <f t="shared" si="98"/>
        <v>0</v>
      </c>
      <c r="AJ460" s="4"/>
      <c r="AK460" s="89"/>
      <c r="AL460" s="127">
        <f t="shared" ref="AL460:AL473" si="107">IFERROR(COUNTIF(AQ460:AZ460,"S")/(COUNTIF(AQ460:AZ460,"V")+COUNTIF(AQ460:AZ460,"S")),0)</f>
        <v>0</v>
      </c>
      <c r="AM460" s="4">
        <f t="shared" ref="AM460:AM473" si="108">(AD460-AG460-AI460)*AL460</f>
        <v>0</v>
      </c>
      <c r="AN460" s="89"/>
      <c r="AO460" s="4">
        <f t="shared" ref="AO460:AO473" si="109">COUNTIF(AQ460:AZ460,"V")</f>
        <v>0</v>
      </c>
      <c r="AP460" s="4">
        <f t="shared" ref="AP460:AP473" si="110">AD460-AG460-AI460-AM460</f>
        <v>0</v>
      </c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89"/>
      <c r="BD460" s="89"/>
      <c r="BE460" s="89"/>
      <c r="BF460" s="89"/>
      <c r="BG460" s="89"/>
      <c r="BH460" s="89"/>
      <c r="BI460" s="89"/>
      <c r="BJ460" s="89"/>
      <c r="BK460" s="4"/>
      <c r="BL460" s="4"/>
      <c r="BM460" s="4"/>
    </row>
    <row r="461" spans="1:65" s="35" customFormat="1">
      <c r="A461" s="23" t="s">
        <v>1389</v>
      </c>
      <c r="B461" s="24" t="s">
        <v>1390</v>
      </c>
      <c r="C461" s="83" t="s">
        <v>1111</v>
      </c>
      <c r="D461" s="28" t="s">
        <v>1112</v>
      </c>
      <c r="E461" s="28"/>
      <c r="F461" s="27" t="s">
        <v>1080</v>
      </c>
      <c r="G461" s="27" t="s">
        <v>1100</v>
      </c>
      <c r="H461" s="28" t="s">
        <v>295</v>
      </c>
      <c r="I461" s="28">
        <v>43117</v>
      </c>
      <c r="J461" s="29" t="s">
        <v>6</v>
      </c>
      <c r="K461" s="38" t="s">
        <v>7</v>
      </c>
      <c r="L461" s="54">
        <f t="shared" si="104"/>
        <v>75</v>
      </c>
      <c r="M461" s="106">
        <v>45</v>
      </c>
      <c r="N461" s="106">
        <v>30</v>
      </c>
      <c r="O461" s="88">
        <v>0</v>
      </c>
      <c r="P461" s="89" t="s">
        <v>20</v>
      </c>
      <c r="Q461" s="89" t="s">
        <v>9</v>
      </c>
      <c r="R461" s="89" t="s">
        <v>9</v>
      </c>
      <c r="S461" s="89" t="s">
        <v>9</v>
      </c>
      <c r="T461" s="89" t="s">
        <v>9</v>
      </c>
      <c r="U461" s="89" t="s">
        <v>20</v>
      </c>
      <c r="V461" s="89" t="s">
        <v>20</v>
      </c>
      <c r="W461" s="27"/>
      <c r="X461" s="90" t="s">
        <v>1379</v>
      </c>
      <c r="Y461" s="89"/>
      <c r="Z461" s="4">
        <f t="shared" si="105"/>
        <v>0</v>
      </c>
      <c r="AA461" s="91"/>
      <c r="AB461" s="91"/>
      <c r="AC461" s="89"/>
      <c r="AD461" s="89">
        <f t="shared" si="106"/>
        <v>0</v>
      </c>
      <c r="AF461" s="89"/>
      <c r="AG461" s="4">
        <f t="shared" si="86"/>
        <v>0</v>
      </c>
      <c r="AH461" s="89"/>
      <c r="AI461" s="4">
        <f t="shared" si="98"/>
        <v>0</v>
      </c>
      <c r="AJ461" s="4"/>
      <c r="AK461" s="89"/>
      <c r="AL461" s="127">
        <f t="shared" si="107"/>
        <v>0</v>
      </c>
      <c r="AM461" s="4">
        <f t="shared" si="108"/>
        <v>0</v>
      </c>
      <c r="AN461" s="89"/>
      <c r="AO461" s="4">
        <f t="shared" si="109"/>
        <v>0</v>
      </c>
      <c r="AP461" s="4">
        <f t="shared" si="110"/>
        <v>0</v>
      </c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89"/>
      <c r="BD461" s="89"/>
      <c r="BE461" s="89"/>
      <c r="BF461" s="89"/>
      <c r="BG461" s="89"/>
      <c r="BH461" s="89"/>
      <c r="BI461" s="89"/>
      <c r="BJ461" s="89"/>
      <c r="BK461" s="4"/>
      <c r="BL461" s="4"/>
      <c r="BM461" s="4"/>
    </row>
    <row r="462" spans="1:65" s="35" customFormat="1">
      <c r="A462" s="23" t="s">
        <v>1389</v>
      </c>
      <c r="B462" s="24" t="s">
        <v>1390</v>
      </c>
      <c r="C462" s="83" t="s">
        <v>1113</v>
      </c>
      <c r="D462" s="28" t="s">
        <v>1114</v>
      </c>
      <c r="E462" s="28"/>
      <c r="F462" s="27" t="s">
        <v>1080</v>
      </c>
      <c r="G462" s="27" t="s">
        <v>1100</v>
      </c>
      <c r="H462" s="28" t="s">
        <v>295</v>
      </c>
      <c r="I462" s="28">
        <v>43117</v>
      </c>
      <c r="J462" s="29" t="s">
        <v>6</v>
      </c>
      <c r="K462" s="38" t="s">
        <v>7</v>
      </c>
      <c r="L462" s="54">
        <f t="shared" si="104"/>
        <v>3360</v>
      </c>
      <c r="M462" s="106">
        <v>460</v>
      </c>
      <c r="N462" s="106">
        <v>2900</v>
      </c>
      <c r="O462" s="88">
        <v>0</v>
      </c>
      <c r="P462" s="89" t="s">
        <v>20</v>
      </c>
      <c r="Q462" s="89" t="s">
        <v>9</v>
      </c>
      <c r="R462" s="89" t="s">
        <v>9</v>
      </c>
      <c r="S462" s="89" t="s">
        <v>9</v>
      </c>
      <c r="T462" s="89" t="s">
        <v>9</v>
      </c>
      <c r="U462" s="89" t="s">
        <v>20</v>
      </c>
      <c r="V462" s="89" t="s">
        <v>20</v>
      </c>
      <c r="W462" s="27"/>
      <c r="X462" s="90" t="s">
        <v>1379</v>
      </c>
      <c r="Y462" s="89"/>
      <c r="Z462" s="4">
        <f t="shared" si="105"/>
        <v>0</v>
      </c>
      <c r="AA462" s="91"/>
      <c r="AB462" s="91"/>
      <c r="AC462" s="89"/>
      <c r="AD462" s="89">
        <f t="shared" si="106"/>
        <v>0</v>
      </c>
      <c r="AF462" s="89"/>
      <c r="AG462" s="4">
        <f t="shared" si="86"/>
        <v>0</v>
      </c>
      <c r="AH462" s="89"/>
      <c r="AI462" s="4">
        <f t="shared" si="98"/>
        <v>0</v>
      </c>
      <c r="AJ462" s="4"/>
      <c r="AK462" s="89"/>
      <c r="AL462" s="127">
        <f t="shared" si="107"/>
        <v>0</v>
      </c>
      <c r="AM462" s="4">
        <f t="shared" si="108"/>
        <v>0</v>
      </c>
      <c r="AN462" s="89"/>
      <c r="AO462" s="4">
        <f t="shared" si="109"/>
        <v>0</v>
      </c>
      <c r="AP462" s="4">
        <f t="shared" si="110"/>
        <v>0</v>
      </c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89"/>
      <c r="BD462" s="89"/>
      <c r="BE462" s="89"/>
      <c r="BF462" s="89"/>
      <c r="BG462" s="89"/>
      <c r="BH462" s="89"/>
      <c r="BI462" s="89"/>
      <c r="BJ462" s="89"/>
      <c r="BK462" s="4"/>
      <c r="BL462" s="4"/>
      <c r="BM462" s="4"/>
    </row>
    <row r="463" spans="1:65" s="35" customFormat="1">
      <c r="A463" s="23" t="s">
        <v>1389</v>
      </c>
      <c r="B463" s="24" t="s">
        <v>1390</v>
      </c>
      <c r="C463" s="39" t="s">
        <v>1116</v>
      </c>
      <c r="D463" s="28" t="s">
        <v>1117</v>
      </c>
      <c r="E463" s="28"/>
      <c r="F463" s="27" t="s">
        <v>1080</v>
      </c>
      <c r="G463" s="27" t="s">
        <v>1115</v>
      </c>
      <c r="H463" s="28" t="s">
        <v>295</v>
      </c>
      <c r="I463" s="28">
        <v>43117</v>
      </c>
      <c r="J463" s="29" t="s">
        <v>6</v>
      </c>
      <c r="K463" s="38" t="s">
        <v>7</v>
      </c>
      <c r="L463" s="54">
        <f t="shared" si="104"/>
        <v>140</v>
      </c>
      <c r="M463" s="92">
        <v>80</v>
      </c>
      <c r="N463" s="92">
        <v>60</v>
      </c>
      <c r="O463" s="88">
        <v>0</v>
      </c>
      <c r="P463" s="89" t="s">
        <v>20</v>
      </c>
      <c r="Q463" s="89" t="s">
        <v>20</v>
      </c>
      <c r="R463" s="89" t="s">
        <v>9</v>
      </c>
      <c r="S463" s="107" t="s">
        <v>366</v>
      </c>
      <c r="T463" s="89" t="s">
        <v>9</v>
      </c>
      <c r="U463" s="89" t="s">
        <v>20</v>
      </c>
      <c r="V463" s="89" t="s">
        <v>20</v>
      </c>
      <c r="W463" s="27"/>
      <c r="X463" s="90" t="s">
        <v>1380</v>
      </c>
      <c r="Y463" s="89"/>
      <c r="Z463" s="4">
        <f t="shared" si="105"/>
        <v>0</v>
      </c>
      <c r="AA463" s="91"/>
      <c r="AB463" s="91"/>
      <c r="AC463" s="89"/>
      <c r="AD463" s="89">
        <f t="shared" si="106"/>
        <v>0</v>
      </c>
      <c r="AF463" s="89"/>
      <c r="AG463" s="4">
        <f t="shared" si="86"/>
        <v>0</v>
      </c>
      <c r="AH463" s="89"/>
      <c r="AI463" s="4">
        <f t="shared" si="98"/>
        <v>0</v>
      </c>
      <c r="AJ463" s="4"/>
      <c r="AK463" s="89"/>
      <c r="AL463" s="127">
        <f t="shared" si="107"/>
        <v>0</v>
      </c>
      <c r="AM463" s="4">
        <f t="shared" si="108"/>
        <v>0</v>
      </c>
      <c r="AN463" s="89"/>
      <c r="AO463" s="4">
        <f t="shared" si="109"/>
        <v>0</v>
      </c>
      <c r="AP463" s="4">
        <f t="shared" si="110"/>
        <v>0</v>
      </c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89"/>
      <c r="BD463" s="89"/>
      <c r="BE463" s="89"/>
      <c r="BF463" s="89"/>
      <c r="BG463" s="89"/>
      <c r="BH463" s="89"/>
      <c r="BI463" s="89"/>
      <c r="BJ463" s="89"/>
      <c r="BK463" s="4"/>
      <c r="BL463" s="4"/>
      <c r="BM463" s="4"/>
    </row>
    <row r="464" spans="1:65" s="35" customFormat="1">
      <c r="A464" s="23" t="s">
        <v>1389</v>
      </c>
      <c r="B464" s="24" t="s">
        <v>1390</v>
      </c>
      <c r="C464" s="39" t="s">
        <v>1118</v>
      </c>
      <c r="D464" s="28" t="s">
        <v>1119</v>
      </c>
      <c r="E464" s="28"/>
      <c r="F464" s="27" t="s">
        <v>1080</v>
      </c>
      <c r="G464" s="27" t="s">
        <v>1115</v>
      </c>
      <c r="H464" s="28" t="s">
        <v>51</v>
      </c>
      <c r="I464" s="28">
        <v>43116</v>
      </c>
      <c r="J464" s="29" t="s">
        <v>6</v>
      </c>
      <c r="K464" s="38" t="s">
        <v>7</v>
      </c>
      <c r="L464" s="54">
        <f t="shared" si="104"/>
        <v>130</v>
      </c>
      <c r="M464" s="92">
        <v>65</v>
      </c>
      <c r="N464" s="92">
        <v>65</v>
      </c>
      <c r="O464" s="88">
        <v>0</v>
      </c>
      <c r="P464" s="89" t="s">
        <v>20</v>
      </c>
      <c r="Q464" s="89" t="s">
        <v>20</v>
      </c>
      <c r="R464" s="89" t="s">
        <v>9</v>
      </c>
      <c r="S464" s="107" t="s">
        <v>366</v>
      </c>
      <c r="T464" s="89" t="s">
        <v>9</v>
      </c>
      <c r="U464" s="89" t="s">
        <v>20</v>
      </c>
      <c r="V464" s="89" t="s">
        <v>20</v>
      </c>
      <c r="W464" s="27"/>
      <c r="X464" s="90" t="s">
        <v>1380</v>
      </c>
      <c r="Y464" s="89"/>
      <c r="Z464" s="4">
        <f t="shared" si="105"/>
        <v>0</v>
      </c>
      <c r="AA464" s="91"/>
      <c r="AB464" s="91"/>
      <c r="AC464" s="89"/>
      <c r="AD464" s="89">
        <f t="shared" si="106"/>
        <v>0</v>
      </c>
      <c r="AF464" s="89"/>
      <c r="AG464" s="4">
        <f t="shared" ref="AG464:AG495" si="111">SUMIF(AF464,"Y",O464)*AC464</f>
        <v>0</v>
      </c>
      <c r="AH464" s="89"/>
      <c r="AI464" s="4">
        <f t="shared" si="98"/>
        <v>0</v>
      </c>
      <c r="AJ464" s="4"/>
      <c r="AK464" s="89"/>
      <c r="AL464" s="127">
        <f t="shared" si="107"/>
        <v>0</v>
      </c>
      <c r="AM464" s="4">
        <f t="shared" si="108"/>
        <v>0</v>
      </c>
      <c r="AN464" s="89"/>
      <c r="AO464" s="4">
        <f t="shared" si="109"/>
        <v>0</v>
      </c>
      <c r="AP464" s="4">
        <f t="shared" si="110"/>
        <v>0</v>
      </c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89"/>
      <c r="BD464" s="89"/>
      <c r="BE464" s="89"/>
      <c r="BF464" s="89"/>
      <c r="BG464" s="89"/>
      <c r="BH464" s="89"/>
      <c r="BI464" s="89"/>
      <c r="BJ464" s="89"/>
      <c r="BK464" s="4"/>
      <c r="BL464" s="4"/>
      <c r="BM464" s="4"/>
    </row>
    <row r="465" spans="1:65" s="35" customFormat="1">
      <c r="A465" s="23" t="s">
        <v>1389</v>
      </c>
      <c r="B465" s="24" t="s">
        <v>1390</v>
      </c>
      <c r="C465" s="39" t="s">
        <v>1120</v>
      </c>
      <c r="D465" s="28" t="s">
        <v>1121</v>
      </c>
      <c r="E465" s="28"/>
      <c r="F465" s="27" t="s">
        <v>1080</v>
      </c>
      <c r="G465" s="27" t="s">
        <v>1115</v>
      </c>
      <c r="H465" s="28" t="s">
        <v>51</v>
      </c>
      <c r="I465" s="28">
        <v>43115</v>
      </c>
      <c r="J465" s="29" t="s">
        <v>6</v>
      </c>
      <c r="K465" s="38" t="s">
        <v>7</v>
      </c>
      <c r="L465" s="54">
        <f t="shared" si="104"/>
        <v>90</v>
      </c>
      <c r="M465" s="92">
        <v>45</v>
      </c>
      <c r="N465" s="92">
        <v>45</v>
      </c>
      <c r="O465" s="88">
        <v>0</v>
      </c>
      <c r="P465" s="89" t="s">
        <v>20</v>
      </c>
      <c r="Q465" s="89" t="s">
        <v>20</v>
      </c>
      <c r="R465" s="89" t="s">
        <v>9</v>
      </c>
      <c r="S465" s="107" t="s">
        <v>366</v>
      </c>
      <c r="T465" s="89" t="s">
        <v>9</v>
      </c>
      <c r="U465" s="89" t="s">
        <v>20</v>
      </c>
      <c r="V465" s="89" t="s">
        <v>20</v>
      </c>
      <c r="W465" s="27"/>
      <c r="X465" s="90" t="s">
        <v>1380</v>
      </c>
      <c r="Y465" s="89"/>
      <c r="Z465" s="4">
        <f t="shared" si="105"/>
        <v>0</v>
      </c>
      <c r="AA465" s="91"/>
      <c r="AB465" s="91"/>
      <c r="AC465" s="89"/>
      <c r="AD465" s="89">
        <f t="shared" si="106"/>
        <v>0</v>
      </c>
      <c r="AF465" s="89"/>
      <c r="AG465" s="4">
        <f t="shared" si="111"/>
        <v>0</v>
      </c>
      <c r="AH465" s="89"/>
      <c r="AI465" s="4">
        <f t="shared" si="98"/>
        <v>0</v>
      </c>
      <c r="AJ465" s="4"/>
      <c r="AK465" s="89"/>
      <c r="AL465" s="127">
        <f t="shared" si="107"/>
        <v>0</v>
      </c>
      <c r="AM465" s="4">
        <f t="shared" si="108"/>
        <v>0</v>
      </c>
      <c r="AN465" s="89"/>
      <c r="AO465" s="4">
        <f t="shared" si="109"/>
        <v>0</v>
      </c>
      <c r="AP465" s="4">
        <f t="shared" si="110"/>
        <v>0</v>
      </c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89"/>
      <c r="BD465" s="89"/>
      <c r="BE465" s="89"/>
      <c r="BF465" s="89"/>
      <c r="BG465" s="89"/>
      <c r="BH465" s="89"/>
      <c r="BI465" s="89"/>
      <c r="BJ465" s="89"/>
      <c r="BK465" s="4"/>
      <c r="BL465" s="4"/>
      <c r="BM465" s="4"/>
    </row>
    <row r="466" spans="1:65" s="35" customFormat="1">
      <c r="A466" s="23" t="s">
        <v>1389</v>
      </c>
      <c r="B466" s="24" t="s">
        <v>1390</v>
      </c>
      <c r="C466" s="39" t="s">
        <v>1122</v>
      </c>
      <c r="D466" s="28" t="s">
        <v>1123</v>
      </c>
      <c r="E466" s="28"/>
      <c r="F466" s="27" t="s">
        <v>1080</v>
      </c>
      <c r="G466" s="27" t="s">
        <v>1115</v>
      </c>
      <c r="H466" s="28" t="s">
        <v>51</v>
      </c>
      <c r="I466" s="28">
        <v>43187</v>
      </c>
      <c r="J466" s="29" t="s">
        <v>6</v>
      </c>
      <c r="K466" s="38" t="s">
        <v>7</v>
      </c>
      <c r="L466" s="54">
        <f t="shared" si="104"/>
        <v>90</v>
      </c>
      <c r="M466" s="92">
        <v>90</v>
      </c>
      <c r="N466" s="92">
        <v>0</v>
      </c>
      <c r="O466" s="88">
        <v>0</v>
      </c>
      <c r="P466" s="89" t="s">
        <v>20</v>
      </c>
      <c r="Q466" s="89" t="s">
        <v>20</v>
      </c>
      <c r="R466" s="89" t="s">
        <v>9</v>
      </c>
      <c r="S466" s="107" t="s">
        <v>366</v>
      </c>
      <c r="T466" s="89" t="s">
        <v>9</v>
      </c>
      <c r="U466" s="89" t="s">
        <v>20</v>
      </c>
      <c r="V466" s="89" t="s">
        <v>20</v>
      </c>
      <c r="W466" s="27"/>
      <c r="X466" s="90" t="s">
        <v>1380</v>
      </c>
      <c r="Y466" s="89"/>
      <c r="Z466" s="4">
        <f t="shared" si="105"/>
        <v>0</v>
      </c>
      <c r="AA466" s="91"/>
      <c r="AB466" s="91"/>
      <c r="AC466" s="89"/>
      <c r="AD466" s="89">
        <f t="shared" si="106"/>
        <v>0</v>
      </c>
      <c r="AF466" s="89"/>
      <c r="AG466" s="4">
        <f t="shared" si="111"/>
        <v>0</v>
      </c>
      <c r="AH466" s="89"/>
      <c r="AI466" s="4">
        <f t="shared" si="98"/>
        <v>0</v>
      </c>
      <c r="AJ466" s="4"/>
      <c r="AK466" s="89"/>
      <c r="AL466" s="127">
        <f t="shared" si="107"/>
        <v>0</v>
      </c>
      <c r="AM466" s="4">
        <f t="shared" si="108"/>
        <v>0</v>
      </c>
      <c r="AN466" s="89"/>
      <c r="AO466" s="4">
        <f t="shared" si="109"/>
        <v>0</v>
      </c>
      <c r="AP466" s="4">
        <f t="shared" si="110"/>
        <v>0</v>
      </c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89"/>
      <c r="BD466" s="89"/>
      <c r="BE466" s="89"/>
      <c r="BF466" s="89"/>
      <c r="BG466" s="89"/>
      <c r="BH466" s="89"/>
      <c r="BI466" s="89"/>
      <c r="BJ466" s="89"/>
      <c r="BK466" s="4"/>
      <c r="BL466" s="4"/>
      <c r="BM466" s="4"/>
    </row>
    <row r="467" spans="1:65" s="35" customFormat="1">
      <c r="A467" s="23" t="s">
        <v>1389</v>
      </c>
      <c r="B467" s="24" t="s">
        <v>1390</v>
      </c>
      <c r="C467" s="39" t="s">
        <v>1124</v>
      </c>
      <c r="D467" s="28" t="s">
        <v>1125</v>
      </c>
      <c r="E467" s="28"/>
      <c r="F467" s="27" t="s">
        <v>1080</v>
      </c>
      <c r="G467" s="27" t="s">
        <v>1115</v>
      </c>
      <c r="H467" s="28" t="s">
        <v>295</v>
      </c>
      <c r="I467" s="28">
        <v>43117</v>
      </c>
      <c r="J467" s="29" t="s">
        <v>6</v>
      </c>
      <c r="K467" s="38" t="s">
        <v>7</v>
      </c>
      <c r="L467" s="54">
        <f t="shared" si="104"/>
        <v>1135</v>
      </c>
      <c r="M467" s="92">
        <v>175</v>
      </c>
      <c r="N467" s="92">
        <v>960</v>
      </c>
      <c r="O467" s="88">
        <v>0</v>
      </c>
      <c r="P467" s="89" t="s">
        <v>20</v>
      </c>
      <c r="Q467" s="89" t="s">
        <v>20</v>
      </c>
      <c r="R467" s="89" t="s">
        <v>9</v>
      </c>
      <c r="S467" s="107" t="s">
        <v>366</v>
      </c>
      <c r="T467" s="89" t="s">
        <v>9</v>
      </c>
      <c r="U467" s="89" t="s">
        <v>20</v>
      </c>
      <c r="V467" s="89" t="s">
        <v>20</v>
      </c>
      <c r="W467" s="27"/>
      <c r="X467" s="90" t="s">
        <v>1380</v>
      </c>
      <c r="Y467" s="89"/>
      <c r="Z467" s="4">
        <f t="shared" si="105"/>
        <v>0</v>
      </c>
      <c r="AA467" s="91"/>
      <c r="AB467" s="91"/>
      <c r="AC467" s="89"/>
      <c r="AD467" s="89">
        <f t="shared" si="106"/>
        <v>0</v>
      </c>
      <c r="AF467" s="89"/>
      <c r="AG467" s="4">
        <f t="shared" si="111"/>
        <v>0</v>
      </c>
      <c r="AH467" s="89"/>
      <c r="AI467" s="4">
        <f t="shared" si="98"/>
        <v>0</v>
      </c>
      <c r="AJ467" s="4"/>
      <c r="AK467" s="89"/>
      <c r="AL467" s="127">
        <f t="shared" si="107"/>
        <v>0</v>
      </c>
      <c r="AM467" s="4">
        <f t="shared" si="108"/>
        <v>0</v>
      </c>
      <c r="AN467" s="89"/>
      <c r="AO467" s="4">
        <f t="shared" si="109"/>
        <v>0</v>
      </c>
      <c r="AP467" s="4">
        <f t="shared" si="110"/>
        <v>0</v>
      </c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89"/>
      <c r="BD467" s="89"/>
      <c r="BE467" s="89"/>
      <c r="BF467" s="89"/>
      <c r="BG467" s="89"/>
      <c r="BH467" s="89"/>
      <c r="BI467" s="89"/>
      <c r="BJ467" s="89"/>
      <c r="BK467" s="4"/>
      <c r="BL467" s="4"/>
      <c r="BM467" s="4"/>
    </row>
    <row r="468" spans="1:65" s="35" customFormat="1">
      <c r="A468" s="23" t="s">
        <v>1389</v>
      </c>
      <c r="B468" s="24" t="s">
        <v>1390</v>
      </c>
      <c r="C468" s="39" t="s">
        <v>1126</v>
      </c>
      <c r="D468" s="28" t="s">
        <v>1127</v>
      </c>
      <c r="E468" s="28"/>
      <c r="F468" s="27" t="s">
        <v>1080</v>
      </c>
      <c r="G468" s="27" t="s">
        <v>1115</v>
      </c>
      <c r="H468" s="28" t="s">
        <v>105</v>
      </c>
      <c r="I468" s="28">
        <v>43119</v>
      </c>
      <c r="J468" s="29" t="s">
        <v>6</v>
      </c>
      <c r="K468" s="38" t="s">
        <v>7</v>
      </c>
      <c r="L468" s="54">
        <f t="shared" si="104"/>
        <v>680</v>
      </c>
      <c r="M468" s="92">
        <v>80</v>
      </c>
      <c r="N468" s="92">
        <v>600</v>
      </c>
      <c r="O468" s="88">
        <v>0</v>
      </c>
      <c r="P468" s="89" t="s">
        <v>20</v>
      </c>
      <c r="Q468" s="89" t="s">
        <v>20</v>
      </c>
      <c r="R468" s="89" t="s">
        <v>9</v>
      </c>
      <c r="S468" s="107" t="s">
        <v>366</v>
      </c>
      <c r="T468" s="89" t="s">
        <v>9</v>
      </c>
      <c r="U468" s="89" t="s">
        <v>20</v>
      </c>
      <c r="V468" s="89" t="s">
        <v>20</v>
      </c>
      <c r="W468" s="27"/>
      <c r="X468" s="90" t="s">
        <v>1380</v>
      </c>
      <c r="Y468" s="89"/>
      <c r="Z468" s="4">
        <f t="shared" si="105"/>
        <v>0</v>
      </c>
      <c r="AA468" s="91"/>
      <c r="AB468" s="91"/>
      <c r="AC468" s="89"/>
      <c r="AD468" s="89">
        <f t="shared" si="106"/>
        <v>0</v>
      </c>
      <c r="AF468" s="89"/>
      <c r="AG468" s="4">
        <f t="shared" si="111"/>
        <v>0</v>
      </c>
      <c r="AH468" s="89"/>
      <c r="AI468" s="4">
        <f t="shared" si="98"/>
        <v>0</v>
      </c>
      <c r="AJ468" s="4"/>
      <c r="AK468" s="89"/>
      <c r="AL468" s="127">
        <f t="shared" si="107"/>
        <v>0</v>
      </c>
      <c r="AM468" s="4">
        <f t="shared" si="108"/>
        <v>0</v>
      </c>
      <c r="AN468" s="89"/>
      <c r="AO468" s="4">
        <f t="shared" si="109"/>
        <v>0</v>
      </c>
      <c r="AP468" s="4">
        <f t="shared" si="110"/>
        <v>0</v>
      </c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89"/>
      <c r="BD468" s="89"/>
      <c r="BE468" s="89"/>
      <c r="BF468" s="89"/>
      <c r="BG468" s="89"/>
      <c r="BH468" s="89"/>
      <c r="BI468" s="89"/>
      <c r="BJ468" s="89"/>
      <c r="BK468" s="4"/>
      <c r="BL468" s="4"/>
      <c r="BM468" s="4"/>
    </row>
    <row r="469" spans="1:65" s="35" customFormat="1">
      <c r="A469" s="23" t="s">
        <v>1389</v>
      </c>
      <c r="B469" s="24" t="s">
        <v>1390</v>
      </c>
      <c r="C469" s="39" t="s">
        <v>1128</v>
      </c>
      <c r="D469" s="28" t="s">
        <v>1129</v>
      </c>
      <c r="E469" s="46"/>
      <c r="F469" s="27" t="s">
        <v>1080</v>
      </c>
      <c r="G469" s="27" t="s">
        <v>1115</v>
      </c>
      <c r="H469" s="28" t="s">
        <v>295</v>
      </c>
      <c r="I469" s="28">
        <v>43789</v>
      </c>
      <c r="J469" s="29" t="s">
        <v>6</v>
      </c>
      <c r="K469" s="38" t="s">
        <v>7</v>
      </c>
      <c r="L469" s="54">
        <f t="shared" si="104"/>
        <v>4126</v>
      </c>
      <c r="M469" s="92">
        <v>730</v>
      </c>
      <c r="N469" s="92">
        <v>3396</v>
      </c>
      <c r="O469" s="88">
        <v>0</v>
      </c>
      <c r="P469" s="89" t="s">
        <v>20</v>
      </c>
      <c r="Q469" s="89" t="s">
        <v>20</v>
      </c>
      <c r="R469" s="89" t="s">
        <v>9</v>
      </c>
      <c r="S469" s="107" t="s">
        <v>366</v>
      </c>
      <c r="T469" s="89" t="s">
        <v>9</v>
      </c>
      <c r="U469" s="89" t="s">
        <v>20</v>
      </c>
      <c r="V469" s="89" t="s">
        <v>20</v>
      </c>
      <c r="W469" s="27"/>
      <c r="X469" s="90" t="s">
        <v>1380</v>
      </c>
      <c r="Y469" s="89"/>
      <c r="Z469" s="4">
        <f t="shared" si="105"/>
        <v>0</v>
      </c>
      <c r="AA469" s="91"/>
      <c r="AB469" s="91"/>
      <c r="AC469" s="89"/>
      <c r="AD469" s="89">
        <f t="shared" si="106"/>
        <v>0</v>
      </c>
      <c r="AF469" s="89"/>
      <c r="AG469" s="4">
        <f t="shared" si="111"/>
        <v>0</v>
      </c>
      <c r="AH469" s="89"/>
      <c r="AI469" s="4">
        <f t="shared" si="98"/>
        <v>0</v>
      </c>
      <c r="AJ469" s="4"/>
      <c r="AK469" s="89"/>
      <c r="AL469" s="127">
        <f t="shared" si="107"/>
        <v>0</v>
      </c>
      <c r="AM469" s="4">
        <f t="shared" si="108"/>
        <v>0</v>
      </c>
      <c r="AN469" s="89"/>
      <c r="AO469" s="4">
        <f t="shared" si="109"/>
        <v>0</v>
      </c>
      <c r="AP469" s="4">
        <f t="shared" si="110"/>
        <v>0</v>
      </c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89"/>
      <c r="BD469" s="89"/>
      <c r="BE469" s="89"/>
      <c r="BF469" s="89"/>
      <c r="BG469" s="89"/>
      <c r="BH469" s="89"/>
      <c r="BI469" s="89"/>
      <c r="BJ469" s="89"/>
      <c r="BK469" s="4"/>
      <c r="BL469" s="4"/>
      <c r="BM469" s="4"/>
    </row>
    <row r="470" spans="1:65" s="35" customFormat="1">
      <c r="A470" s="23" t="s">
        <v>1389</v>
      </c>
      <c r="B470" s="24" t="s">
        <v>1390</v>
      </c>
      <c r="C470" s="39" t="s">
        <v>1130</v>
      </c>
      <c r="D470" s="28" t="s">
        <v>1131</v>
      </c>
      <c r="E470" s="46"/>
      <c r="F470" s="27" t="s">
        <v>1080</v>
      </c>
      <c r="G470" s="27" t="s">
        <v>1115</v>
      </c>
      <c r="H470" s="28" t="s">
        <v>295</v>
      </c>
      <c r="I470" s="28">
        <v>43789</v>
      </c>
      <c r="J470" s="29" t="s">
        <v>6</v>
      </c>
      <c r="K470" s="38" t="s">
        <v>7</v>
      </c>
      <c r="L470" s="54">
        <f t="shared" si="104"/>
        <v>700</v>
      </c>
      <c r="M470" s="92">
        <v>100</v>
      </c>
      <c r="N470" s="92">
        <v>600</v>
      </c>
      <c r="O470" s="88">
        <v>0</v>
      </c>
      <c r="P470" s="89" t="s">
        <v>20</v>
      </c>
      <c r="Q470" s="89" t="s">
        <v>20</v>
      </c>
      <c r="R470" s="89" t="s">
        <v>9</v>
      </c>
      <c r="S470" s="107" t="s">
        <v>366</v>
      </c>
      <c r="T470" s="89" t="s">
        <v>9</v>
      </c>
      <c r="U470" s="89" t="s">
        <v>20</v>
      </c>
      <c r="V470" s="89" t="s">
        <v>20</v>
      </c>
      <c r="W470" s="27"/>
      <c r="X470" s="90" t="s">
        <v>1380</v>
      </c>
      <c r="Y470" s="89"/>
      <c r="Z470" s="4">
        <f t="shared" si="105"/>
        <v>0</v>
      </c>
      <c r="AA470" s="91"/>
      <c r="AB470" s="91"/>
      <c r="AC470" s="89"/>
      <c r="AD470" s="89">
        <f t="shared" si="106"/>
        <v>0</v>
      </c>
      <c r="AF470" s="89"/>
      <c r="AG470" s="4">
        <f t="shared" si="111"/>
        <v>0</v>
      </c>
      <c r="AH470" s="89"/>
      <c r="AI470" s="4">
        <f t="shared" si="98"/>
        <v>0</v>
      </c>
      <c r="AJ470" s="4"/>
      <c r="AK470" s="89"/>
      <c r="AL470" s="127">
        <f t="shared" si="107"/>
        <v>0</v>
      </c>
      <c r="AM470" s="4">
        <f t="shared" si="108"/>
        <v>0</v>
      </c>
      <c r="AN470" s="89"/>
      <c r="AO470" s="4">
        <f t="shared" si="109"/>
        <v>0</v>
      </c>
      <c r="AP470" s="4">
        <f t="shared" si="110"/>
        <v>0</v>
      </c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4"/>
      <c r="BL470" s="4"/>
      <c r="BM470" s="4"/>
    </row>
    <row r="471" spans="1:65" s="35" customFormat="1">
      <c r="A471" s="23" t="s">
        <v>1389</v>
      </c>
      <c r="B471" s="24" t="s">
        <v>1390</v>
      </c>
      <c r="C471" s="39" t="s">
        <v>1132</v>
      </c>
      <c r="D471" s="28" t="s">
        <v>1133</v>
      </c>
      <c r="E471" s="46"/>
      <c r="F471" s="27" t="s">
        <v>1080</v>
      </c>
      <c r="G471" s="27" t="s">
        <v>1115</v>
      </c>
      <c r="H471" s="28" t="s">
        <v>295</v>
      </c>
      <c r="I471" s="28">
        <v>43789</v>
      </c>
      <c r="J471" s="29" t="s">
        <v>6</v>
      </c>
      <c r="K471" s="38" t="s">
        <v>7</v>
      </c>
      <c r="L471" s="54">
        <f t="shared" si="104"/>
        <v>680</v>
      </c>
      <c r="M471" s="92">
        <v>680</v>
      </c>
      <c r="N471" s="92">
        <v>0</v>
      </c>
      <c r="O471" s="88">
        <v>0</v>
      </c>
      <c r="P471" s="89" t="s">
        <v>20</v>
      </c>
      <c r="Q471" s="89" t="s">
        <v>20</v>
      </c>
      <c r="R471" s="89" t="s">
        <v>9</v>
      </c>
      <c r="S471" s="107" t="s">
        <v>366</v>
      </c>
      <c r="T471" s="89" t="s">
        <v>9</v>
      </c>
      <c r="U471" s="89" t="s">
        <v>20</v>
      </c>
      <c r="V471" s="89" t="s">
        <v>20</v>
      </c>
      <c r="W471" s="27"/>
      <c r="X471" s="90" t="s">
        <v>1380</v>
      </c>
      <c r="Y471" s="89"/>
      <c r="Z471" s="4">
        <f t="shared" si="105"/>
        <v>0</v>
      </c>
      <c r="AA471" s="91"/>
      <c r="AB471" s="91"/>
      <c r="AC471" s="89"/>
      <c r="AD471" s="89">
        <f t="shared" si="106"/>
        <v>0</v>
      </c>
      <c r="AF471" s="89"/>
      <c r="AG471" s="4">
        <f t="shared" si="111"/>
        <v>0</v>
      </c>
      <c r="AH471" s="89"/>
      <c r="AI471" s="4">
        <f t="shared" si="98"/>
        <v>0</v>
      </c>
      <c r="AJ471" s="4"/>
      <c r="AK471" s="89"/>
      <c r="AL471" s="127">
        <f t="shared" si="107"/>
        <v>0</v>
      </c>
      <c r="AM471" s="4">
        <f t="shared" si="108"/>
        <v>0</v>
      </c>
      <c r="AN471" s="89"/>
      <c r="AO471" s="4">
        <f t="shared" si="109"/>
        <v>0</v>
      </c>
      <c r="AP471" s="4">
        <f t="shared" si="110"/>
        <v>0</v>
      </c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4"/>
      <c r="BL471" s="4"/>
      <c r="BM471" s="4"/>
    </row>
    <row r="472" spans="1:65" s="35" customFormat="1">
      <c r="A472" s="23" t="s">
        <v>1389</v>
      </c>
      <c r="B472" s="24" t="s">
        <v>1390</v>
      </c>
      <c r="C472" s="39" t="s">
        <v>1134</v>
      </c>
      <c r="D472" s="43" t="s">
        <v>1135</v>
      </c>
      <c r="E472" s="28"/>
      <c r="F472" s="27" t="s">
        <v>1080</v>
      </c>
      <c r="G472" s="27" t="s">
        <v>1115</v>
      </c>
      <c r="H472" s="28" t="s">
        <v>295</v>
      </c>
      <c r="I472" s="28">
        <v>43117</v>
      </c>
      <c r="J472" s="29" t="s">
        <v>6</v>
      </c>
      <c r="K472" s="66"/>
      <c r="L472" s="54">
        <f t="shared" si="104"/>
        <v>4840</v>
      </c>
      <c r="M472" s="92">
        <v>3570</v>
      </c>
      <c r="N472" s="92">
        <v>1270</v>
      </c>
      <c r="O472" s="88">
        <v>0</v>
      </c>
      <c r="P472" s="40"/>
      <c r="Q472" s="40"/>
      <c r="R472" s="40"/>
      <c r="S472" s="108"/>
      <c r="T472" s="40"/>
      <c r="U472" s="40"/>
      <c r="V472" s="40"/>
      <c r="W472" s="27"/>
      <c r="X472" s="90"/>
      <c r="Y472" s="89"/>
      <c r="Z472" s="4">
        <f t="shared" si="105"/>
        <v>0</v>
      </c>
      <c r="AA472" s="91"/>
      <c r="AB472" s="91"/>
      <c r="AC472" s="89"/>
      <c r="AD472" s="89">
        <f t="shared" si="106"/>
        <v>0</v>
      </c>
      <c r="AF472" s="89"/>
      <c r="AG472" s="4">
        <f t="shared" si="111"/>
        <v>0</v>
      </c>
      <c r="AH472" s="89"/>
      <c r="AI472" s="4">
        <f t="shared" si="98"/>
        <v>0</v>
      </c>
      <c r="AJ472" s="4"/>
      <c r="AK472" s="89"/>
      <c r="AL472" s="127">
        <f t="shared" si="107"/>
        <v>0</v>
      </c>
      <c r="AM472" s="4">
        <f t="shared" si="108"/>
        <v>0</v>
      </c>
      <c r="AN472" s="89"/>
      <c r="AO472" s="4">
        <f t="shared" si="109"/>
        <v>0</v>
      </c>
      <c r="AP472" s="4">
        <f t="shared" si="110"/>
        <v>0</v>
      </c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89"/>
      <c r="BD472" s="89"/>
      <c r="BE472" s="89"/>
      <c r="BF472" s="89"/>
      <c r="BG472" s="89"/>
      <c r="BH472" s="89"/>
      <c r="BI472" s="89"/>
      <c r="BJ472" s="89"/>
      <c r="BK472" s="4"/>
      <c r="BL472" s="4"/>
      <c r="BM472" s="4"/>
    </row>
    <row r="473" spans="1:65" s="35" customFormat="1">
      <c r="A473" s="23" t="s">
        <v>1389</v>
      </c>
      <c r="B473" s="24" t="s">
        <v>1390</v>
      </c>
      <c r="C473" s="39" t="s">
        <v>1136</v>
      </c>
      <c r="D473" s="43" t="s">
        <v>1137</v>
      </c>
      <c r="E473" s="28"/>
      <c r="F473" s="27" t="s">
        <v>1080</v>
      </c>
      <c r="G473" s="27" t="s">
        <v>1115</v>
      </c>
      <c r="H473" s="28" t="s">
        <v>56</v>
      </c>
      <c r="I473" s="28">
        <v>43119</v>
      </c>
      <c r="J473" s="29" t="s">
        <v>6</v>
      </c>
      <c r="K473" s="66"/>
      <c r="L473" s="54">
        <f t="shared" si="104"/>
        <v>415</v>
      </c>
      <c r="M473" s="92">
        <v>170</v>
      </c>
      <c r="N473" s="92">
        <v>245</v>
      </c>
      <c r="O473" s="88">
        <v>0</v>
      </c>
      <c r="P473" s="40"/>
      <c r="Q473" s="40"/>
      <c r="R473" s="40"/>
      <c r="S473" s="108"/>
      <c r="T473" s="40"/>
      <c r="U473" s="40"/>
      <c r="V473" s="40"/>
      <c r="W473" s="27"/>
      <c r="X473" s="90"/>
      <c r="Y473" s="89"/>
      <c r="Z473" s="4">
        <f t="shared" si="105"/>
        <v>0</v>
      </c>
      <c r="AA473" s="91"/>
      <c r="AB473" s="91"/>
      <c r="AC473" s="89"/>
      <c r="AD473" s="89">
        <f t="shared" si="106"/>
        <v>0</v>
      </c>
      <c r="AF473" s="89"/>
      <c r="AG473" s="4">
        <f t="shared" si="111"/>
        <v>0</v>
      </c>
      <c r="AH473" s="89"/>
      <c r="AI473" s="4">
        <f t="shared" si="98"/>
        <v>0</v>
      </c>
      <c r="AJ473" s="4"/>
      <c r="AK473" s="89"/>
      <c r="AL473" s="127">
        <f t="shared" si="107"/>
        <v>0</v>
      </c>
      <c r="AM473" s="4">
        <f t="shared" si="108"/>
        <v>0</v>
      </c>
      <c r="AN473" s="89"/>
      <c r="AO473" s="4">
        <f t="shared" si="109"/>
        <v>0</v>
      </c>
      <c r="AP473" s="4">
        <f t="shared" si="110"/>
        <v>0</v>
      </c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89"/>
      <c r="BD473" s="89"/>
      <c r="BE473" s="89"/>
      <c r="BF473" s="89"/>
      <c r="BG473" s="89"/>
      <c r="BH473" s="89"/>
      <c r="BI473" s="89"/>
      <c r="BJ473" s="89"/>
      <c r="BK473" s="4"/>
      <c r="BL473" s="4"/>
      <c r="BM473" s="4"/>
    </row>
    <row r="474" spans="1:65" s="35" customFormat="1">
      <c r="A474" s="23" t="s">
        <v>1389</v>
      </c>
      <c r="B474" s="24" t="s">
        <v>1390</v>
      </c>
      <c r="C474" s="39" t="s">
        <v>1138</v>
      </c>
      <c r="D474" s="43" t="s">
        <v>1139</v>
      </c>
      <c r="E474" s="29"/>
      <c r="F474" s="27" t="s">
        <v>1080</v>
      </c>
      <c r="G474" s="27" t="s">
        <v>1115</v>
      </c>
      <c r="H474" s="29" t="s">
        <v>51</v>
      </c>
      <c r="I474" s="28">
        <v>43189</v>
      </c>
      <c r="J474" s="29" t="s">
        <v>6</v>
      </c>
      <c r="K474" s="66"/>
      <c r="L474" s="54">
        <f t="shared" si="104"/>
        <v>1102</v>
      </c>
      <c r="M474" s="92">
        <v>242</v>
      </c>
      <c r="N474" s="92">
        <v>860</v>
      </c>
      <c r="O474" s="88">
        <v>0</v>
      </c>
      <c r="P474" s="40"/>
      <c r="Q474" s="40"/>
      <c r="R474" s="40"/>
      <c r="S474" s="108"/>
      <c r="T474" s="40"/>
      <c r="U474" s="40"/>
      <c r="V474" s="40"/>
      <c r="W474" s="27"/>
      <c r="X474" s="90"/>
      <c r="Y474" s="89"/>
      <c r="Z474" s="4">
        <f t="shared" si="105"/>
        <v>0</v>
      </c>
      <c r="AA474" s="91"/>
      <c r="AB474" s="91"/>
      <c r="AC474" s="89"/>
      <c r="AD474" s="89">
        <f t="shared" ref="AD474:AD480" si="112">Z474*AC474</f>
        <v>0</v>
      </c>
      <c r="AF474" s="89"/>
      <c r="AG474" s="4">
        <f t="shared" si="111"/>
        <v>0</v>
      </c>
      <c r="AH474" s="89"/>
      <c r="AI474" s="4">
        <f t="shared" si="98"/>
        <v>0</v>
      </c>
      <c r="AJ474" s="4"/>
      <c r="AK474" s="89"/>
      <c r="AL474" s="127">
        <f t="shared" ref="AL474:AL480" si="113">IFERROR(COUNTIF(AQ474:AZ474,"S")/(COUNTIF(AQ474:AZ474,"V")+COUNTIF(AQ474:AZ474,"S")),0)</f>
        <v>0</v>
      </c>
      <c r="AM474" s="4">
        <f t="shared" ref="AM474:AM480" si="114">(AD474-AG474-AI474)*AL474</f>
        <v>0</v>
      </c>
      <c r="AN474" s="89"/>
      <c r="AO474" s="4">
        <f t="shared" ref="AO474:AO480" si="115">COUNTIF(AQ474:AZ474,"V")</f>
        <v>0</v>
      </c>
      <c r="AP474" s="4">
        <f t="shared" ref="AP474:AP480" si="116">AD474-AG474-AI474-AM474</f>
        <v>0</v>
      </c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89"/>
      <c r="BD474" s="89"/>
      <c r="BE474" s="89"/>
      <c r="BF474" s="89"/>
      <c r="BG474" s="89"/>
      <c r="BH474" s="89"/>
      <c r="BI474" s="89"/>
      <c r="BJ474" s="89"/>
      <c r="BK474" s="4"/>
      <c r="BL474" s="4"/>
      <c r="BM474" s="4"/>
    </row>
    <row r="475" spans="1:65" s="35" customFormat="1">
      <c r="A475" s="23" t="s">
        <v>1389</v>
      </c>
      <c r="B475" s="24" t="s">
        <v>1390</v>
      </c>
      <c r="C475" s="39" t="s">
        <v>1140</v>
      </c>
      <c r="D475" s="43" t="s">
        <v>1141</v>
      </c>
      <c r="E475" s="29"/>
      <c r="F475" s="27" t="s">
        <v>1080</v>
      </c>
      <c r="G475" s="27" t="s">
        <v>1115</v>
      </c>
      <c r="H475" s="29" t="s">
        <v>51</v>
      </c>
      <c r="I475" s="28">
        <v>43189</v>
      </c>
      <c r="J475" s="29" t="s">
        <v>6</v>
      </c>
      <c r="K475" s="38" t="s">
        <v>7</v>
      </c>
      <c r="L475" s="54">
        <f t="shared" si="104"/>
        <v>2050</v>
      </c>
      <c r="M475" s="92">
        <v>230</v>
      </c>
      <c r="N475" s="92">
        <v>1820</v>
      </c>
      <c r="O475" s="88">
        <v>0</v>
      </c>
      <c r="P475" s="89" t="s">
        <v>20</v>
      </c>
      <c r="Q475" s="89" t="s">
        <v>10</v>
      </c>
      <c r="R475" s="89" t="s">
        <v>8</v>
      </c>
      <c r="S475" s="107" t="s">
        <v>152</v>
      </c>
      <c r="T475" s="89" t="s">
        <v>8</v>
      </c>
      <c r="U475" s="89" t="s">
        <v>10</v>
      </c>
      <c r="V475" s="89" t="s">
        <v>1340</v>
      </c>
      <c r="W475" s="27"/>
      <c r="X475" s="90" t="s">
        <v>1381</v>
      </c>
      <c r="Y475" s="89"/>
      <c r="Z475" s="4">
        <f t="shared" si="105"/>
        <v>0</v>
      </c>
      <c r="AA475" s="91"/>
      <c r="AB475" s="91"/>
      <c r="AC475" s="89"/>
      <c r="AD475" s="89">
        <f t="shared" si="112"/>
        <v>0</v>
      </c>
      <c r="AF475" s="89"/>
      <c r="AG475" s="4">
        <f t="shared" si="111"/>
        <v>0</v>
      </c>
      <c r="AH475" s="89"/>
      <c r="AI475" s="4">
        <f t="shared" si="98"/>
        <v>0</v>
      </c>
      <c r="AJ475" s="4"/>
      <c r="AK475" s="89"/>
      <c r="AL475" s="127">
        <f t="shared" si="113"/>
        <v>0</v>
      </c>
      <c r="AM475" s="4">
        <f t="shared" si="114"/>
        <v>0</v>
      </c>
      <c r="AN475" s="89"/>
      <c r="AO475" s="4">
        <f t="shared" si="115"/>
        <v>0</v>
      </c>
      <c r="AP475" s="4">
        <f t="shared" si="116"/>
        <v>0</v>
      </c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89"/>
      <c r="BD475" s="89"/>
      <c r="BE475" s="89"/>
      <c r="BF475" s="89"/>
      <c r="BG475" s="89"/>
      <c r="BH475" s="89"/>
      <c r="BI475" s="89"/>
      <c r="BJ475" s="89"/>
      <c r="BK475" s="4"/>
      <c r="BL475" s="4"/>
      <c r="BM475" s="4"/>
    </row>
    <row r="476" spans="1:65" s="35" customFormat="1">
      <c r="A476" s="23" t="s">
        <v>1389</v>
      </c>
      <c r="B476" s="24" t="s">
        <v>1390</v>
      </c>
      <c r="C476" s="39" t="s">
        <v>1142</v>
      </c>
      <c r="D476" s="28" t="s">
        <v>1143</v>
      </c>
      <c r="E476" s="29"/>
      <c r="F476" s="27" t="s">
        <v>1080</v>
      </c>
      <c r="G476" s="27" t="s">
        <v>1115</v>
      </c>
      <c r="H476" s="29" t="s">
        <v>51</v>
      </c>
      <c r="I476" s="28">
        <v>43189</v>
      </c>
      <c r="J476" s="29" t="s">
        <v>6</v>
      </c>
      <c r="K476" s="38" t="s">
        <v>7</v>
      </c>
      <c r="L476" s="54">
        <f t="shared" si="104"/>
        <v>363</v>
      </c>
      <c r="M476" s="92">
        <v>243</v>
      </c>
      <c r="N476" s="92">
        <v>120</v>
      </c>
      <c r="O476" s="88">
        <v>0</v>
      </c>
      <c r="P476" s="89" t="s">
        <v>10</v>
      </c>
      <c r="Q476" s="89" t="s">
        <v>10</v>
      </c>
      <c r="R476" s="89" t="s">
        <v>8</v>
      </c>
      <c r="S476" s="107" t="s">
        <v>152</v>
      </c>
      <c r="T476" s="89" t="s">
        <v>8</v>
      </c>
      <c r="U476" s="89" t="s">
        <v>10</v>
      </c>
      <c r="V476" s="89" t="s">
        <v>1340</v>
      </c>
      <c r="W476" s="27"/>
      <c r="X476" s="90" t="s">
        <v>1381</v>
      </c>
      <c r="Y476" s="89"/>
      <c r="Z476" s="4">
        <f t="shared" si="105"/>
        <v>0</v>
      </c>
      <c r="AA476" s="91"/>
      <c r="AB476" s="91"/>
      <c r="AC476" s="89"/>
      <c r="AD476" s="89">
        <f t="shared" si="112"/>
        <v>0</v>
      </c>
      <c r="AF476" s="89"/>
      <c r="AG476" s="4">
        <f t="shared" si="111"/>
        <v>0</v>
      </c>
      <c r="AH476" s="89"/>
      <c r="AI476" s="4">
        <f t="shared" si="98"/>
        <v>0</v>
      </c>
      <c r="AJ476" s="4"/>
      <c r="AK476" s="89"/>
      <c r="AL476" s="127">
        <f t="shared" si="113"/>
        <v>0</v>
      </c>
      <c r="AM476" s="4">
        <f t="shared" si="114"/>
        <v>0</v>
      </c>
      <c r="AN476" s="89"/>
      <c r="AO476" s="4">
        <f t="shared" si="115"/>
        <v>0</v>
      </c>
      <c r="AP476" s="4">
        <f t="shared" si="116"/>
        <v>0</v>
      </c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89"/>
      <c r="BD476" s="89"/>
      <c r="BE476" s="89"/>
      <c r="BF476" s="89"/>
      <c r="BG476" s="89"/>
      <c r="BH476" s="89"/>
      <c r="BI476" s="89"/>
      <c r="BJ476" s="89"/>
      <c r="BK476" s="4"/>
      <c r="BL476" s="4"/>
      <c r="BM476" s="4"/>
    </row>
    <row r="477" spans="1:65" s="35" customFormat="1" ht="26">
      <c r="A477" s="23" t="s">
        <v>1389</v>
      </c>
      <c r="B477" s="24" t="s">
        <v>1390</v>
      </c>
      <c r="C477" s="83" t="s">
        <v>1145</v>
      </c>
      <c r="D477" s="29" t="s">
        <v>1146</v>
      </c>
      <c r="E477" s="29"/>
      <c r="F477" s="27" t="s">
        <v>1080</v>
      </c>
      <c r="G477" s="27" t="s">
        <v>1144</v>
      </c>
      <c r="H477" s="34" t="s">
        <v>51</v>
      </c>
      <c r="I477" s="28">
        <v>42870</v>
      </c>
      <c r="J477" s="29" t="s">
        <v>6</v>
      </c>
      <c r="K477" s="38" t="s">
        <v>7</v>
      </c>
      <c r="L477" s="106">
        <f t="shared" si="104"/>
        <v>950</v>
      </c>
      <c r="M477" s="106">
        <v>540</v>
      </c>
      <c r="N477" s="106">
        <v>410</v>
      </c>
      <c r="O477" s="88">
        <v>0</v>
      </c>
      <c r="P477" s="89" t="s">
        <v>1382</v>
      </c>
      <c r="Q477" s="89" t="s">
        <v>1147</v>
      </c>
      <c r="R477" s="89" t="s">
        <v>1147</v>
      </c>
      <c r="S477" s="89" t="s">
        <v>1147</v>
      </c>
      <c r="T477" s="89" t="s">
        <v>10</v>
      </c>
      <c r="U477" s="89" t="s">
        <v>10</v>
      </c>
      <c r="V477" s="89" t="s">
        <v>1340</v>
      </c>
      <c r="W477" s="27"/>
      <c r="X477" s="90" t="s">
        <v>1383</v>
      </c>
      <c r="Y477" s="89"/>
      <c r="Z477" s="4">
        <f t="shared" si="105"/>
        <v>0</v>
      </c>
      <c r="AA477" s="91"/>
      <c r="AB477" s="91"/>
      <c r="AC477" s="89"/>
      <c r="AD477" s="89">
        <f t="shared" si="112"/>
        <v>0</v>
      </c>
      <c r="AF477" s="89"/>
      <c r="AG477" s="4">
        <f t="shared" si="111"/>
        <v>0</v>
      </c>
      <c r="AH477" s="89"/>
      <c r="AI477" s="4">
        <f t="shared" si="98"/>
        <v>0</v>
      </c>
      <c r="AJ477" s="4"/>
      <c r="AK477" s="89"/>
      <c r="AL477" s="127">
        <f t="shared" si="113"/>
        <v>0</v>
      </c>
      <c r="AM477" s="4">
        <f t="shared" si="114"/>
        <v>0</v>
      </c>
      <c r="AN477" s="89"/>
      <c r="AO477" s="4">
        <f t="shared" si="115"/>
        <v>0</v>
      </c>
      <c r="AP477" s="4">
        <f t="shared" si="116"/>
        <v>0</v>
      </c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89"/>
      <c r="BD477" s="89"/>
      <c r="BE477" s="89"/>
      <c r="BF477" s="89"/>
      <c r="BG477" s="89"/>
      <c r="BH477" s="89"/>
      <c r="BI477" s="89"/>
      <c r="BJ477" s="89"/>
      <c r="BK477" s="4"/>
      <c r="BL477" s="4"/>
      <c r="BM477" s="4"/>
    </row>
    <row r="478" spans="1:65" s="35" customFormat="1" ht="26">
      <c r="A478" s="23" t="s">
        <v>1389</v>
      </c>
      <c r="B478" s="24" t="s">
        <v>1390</v>
      </c>
      <c r="C478" s="83" t="s">
        <v>1149</v>
      </c>
      <c r="D478" s="29" t="s">
        <v>1150</v>
      </c>
      <c r="E478" s="28"/>
      <c r="F478" s="27" t="s">
        <v>1080</v>
      </c>
      <c r="G478" s="27" t="s">
        <v>1144</v>
      </c>
      <c r="H478" s="28" t="s">
        <v>105</v>
      </c>
      <c r="I478" s="28">
        <v>42583</v>
      </c>
      <c r="J478" s="29" t="s">
        <v>6</v>
      </c>
      <c r="K478" s="38" t="s">
        <v>7</v>
      </c>
      <c r="L478" s="106">
        <f t="shared" si="104"/>
        <v>800</v>
      </c>
      <c r="M478" s="106">
        <v>465</v>
      </c>
      <c r="N478" s="106">
        <v>335</v>
      </c>
      <c r="O478" s="88">
        <v>0</v>
      </c>
      <c r="P478" s="89" t="s">
        <v>1147</v>
      </c>
      <c r="Q478" s="89" t="s">
        <v>1382</v>
      </c>
      <c r="R478" s="89" t="s">
        <v>1147</v>
      </c>
      <c r="S478" s="89" t="s">
        <v>1147</v>
      </c>
      <c r="T478" s="89" t="s">
        <v>10</v>
      </c>
      <c r="U478" s="89" t="s">
        <v>10</v>
      </c>
      <c r="V478" s="89" t="s">
        <v>10</v>
      </c>
      <c r="W478" s="27"/>
      <c r="X478" s="90" t="s">
        <v>1148</v>
      </c>
      <c r="Y478" s="89"/>
      <c r="Z478" s="4">
        <f t="shared" si="105"/>
        <v>0</v>
      </c>
      <c r="AA478" s="91"/>
      <c r="AB478" s="91"/>
      <c r="AC478" s="89"/>
      <c r="AD478" s="89">
        <f t="shared" si="112"/>
        <v>0</v>
      </c>
      <c r="AF478" s="89"/>
      <c r="AG478" s="4">
        <f t="shared" si="111"/>
        <v>0</v>
      </c>
      <c r="AH478" s="89"/>
      <c r="AI478" s="4">
        <f t="shared" si="98"/>
        <v>0</v>
      </c>
      <c r="AJ478" s="4"/>
      <c r="AK478" s="89"/>
      <c r="AL478" s="127">
        <f t="shared" si="113"/>
        <v>0</v>
      </c>
      <c r="AM478" s="4">
        <f t="shared" si="114"/>
        <v>0</v>
      </c>
      <c r="AN478" s="89"/>
      <c r="AO478" s="4">
        <f t="shared" si="115"/>
        <v>0</v>
      </c>
      <c r="AP478" s="4">
        <f t="shared" si="116"/>
        <v>0</v>
      </c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89"/>
      <c r="BD478" s="89"/>
      <c r="BE478" s="89"/>
      <c r="BF478" s="89"/>
      <c r="BG478" s="89"/>
      <c r="BH478" s="89"/>
      <c r="BI478" s="89"/>
      <c r="BJ478" s="89"/>
      <c r="BK478" s="4"/>
      <c r="BL478" s="4"/>
      <c r="BM478" s="4"/>
    </row>
    <row r="479" spans="1:65" s="35" customFormat="1" ht="26">
      <c r="A479" s="23" t="s">
        <v>1389</v>
      </c>
      <c r="B479" s="24" t="s">
        <v>1390</v>
      </c>
      <c r="C479" s="83" t="s">
        <v>1151</v>
      </c>
      <c r="D479" s="29" t="s">
        <v>1152</v>
      </c>
      <c r="E479" s="28"/>
      <c r="F479" s="27" t="s">
        <v>1080</v>
      </c>
      <c r="G479" s="27" t="s">
        <v>1144</v>
      </c>
      <c r="H479" s="28" t="s">
        <v>105</v>
      </c>
      <c r="I479" s="28">
        <v>42583</v>
      </c>
      <c r="J479" s="29" t="s">
        <v>6</v>
      </c>
      <c r="K479" s="38" t="s">
        <v>7</v>
      </c>
      <c r="L479" s="106">
        <f t="shared" si="104"/>
        <v>265</v>
      </c>
      <c r="M479" s="106">
        <v>125</v>
      </c>
      <c r="N479" s="106">
        <v>140</v>
      </c>
      <c r="O479" s="88">
        <v>0</v>
      </c>
      <c r="P479" s="89" t="s">
        <v>1147</v>
      </c>
      <c r="Q479" s="89" t="s">
        <v>1147</v>
      </c>
      <c r="R479" s="89" t="s">
        <v>1147</v>
      </c>
      <c r="S479" s="89" t="s">
        <v>1384</v>
      </c>
      <c r="T479" s="89" t="s">
        <v>1338</v>
      </c>
      <c r="U479" s="89" t="s">
        <v>10</v>
      </c>
      <c r="V479" s="89" t="s">
        <v>20</v>
      </c>
      <c r="W479" s="27"/>
      <c r="X479" s="90" t="s">
        <v>1385</v>
      </c>
      <c r="Y479" s="89"/>
      <c r="Z479" s="4">
        <f t="shared" si="105"/>
        <v>0</v>
      </c>
      <c r="AA479" s="91"/>
      <c r="AB479" s="91"/>
      <c r="AC479" s="89"/>
      <c r="AD479" s="89">
        <f t="shared" si="112"/>
        <v>0</v>
      </c>
      <c r="AF479" s="89"/>
      <c r="AG479" s="4">
        <f t="shared" si="111"/>
        <v>0</v>
      </c>
      <c r="AH479" s="89"/>
      <c r="AI479" s="4">
        <f t="shared" si="98"/>
        <v>0</v>
      </c>
      <c r="AJ479" s="4"/>
      <c r="AK479" s="89"/>
      <c r="AL479" s="127">
        <f t="shared" si="113"/>
        <v>0</v>
      </c>
      <c r="AM479" s="4">
        <f t="shared" si="114"/>
        <v>0</v>
      </c>
      <c r="AN479" s="89"/>
      <c r="AO479" s="4">
        <f t="shared" si="115"/>
        <v>0</v>
      </c>
      <c r="AP479" s="4">
        <f t="shared" si="116"/>
        <v>0</v>
      </c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89"/>
      <c r="BD479" s="89"/>
      <c r="BE479" s="89"/>
      <c r="BF479" s="89"/>
      <c r="BG479" s="89"/>
      <c r="BH479" s="89"/>
      <c r="BI479" s="89"/>
      <c r="BJ479" s="89"/>
      <c r="BK479" s="4"/>
      <c r="BL479" s="4"/>
      <c r="BM479" s="4"/>
    </row>
    <row r="480" spans="1:65" s="35" customFormat="1" ht="26">
      <c r="A480" s="23" t="s">
        <v>1389</v>
      </c>
      <c r="B480" s="24" t="s">
        <v>1390</v>
      </c>
      <c r="C480" s="83" t="s">
        <v>1153</v>
      </c>
      <c r="D480" s="29" t="s">
        <v>1154</v>
      </c>
      <c r="E480" s="28"/>
      <c r="F480" s="27" t="s">
        <v>1080</v>
      </c>
      <c r="G480" s="27" t="s">
        <v>1144</v>
      </c>
      <c r="H480" s="28" t="s">
        <v>41</v>
      </c>
      <c r="I480" s="28">
        <v>42619</v>
      </c>
      <c r="J480" s="29" t="s">
        <v>6</v>
      </c>
      <c r="K480" s="38" t="s">
        <v>7</v>
      </c>
      <c r="L480" s="106">
        <f t="shared" si="104"/>
        <v>305</v>
      </c>
      <c r="M480" s="106">
        <v>185</v>
      </c>
      <c r="N480" s="106">
        <v>120</v>
      </c>
      <c r="O480" s="88">
        <v>0</v>
      </c>
      <c r="P480" s="89" t="s">
        <v>1147</v>
      </c>
      <c r="Q480" s="89" t="s">
        <v>1147</v>
      </c>
      <c r="R480" s="89" t="s">
        <v>1147</v>
      </c>
      <c r="S480" s="89" t="s">
        <v>10</v>
      </c>
      <c r="T480" s="89" t="s">
        <v>10</v>
      </c>
      <c r="U480" s="89" t="s">
        <v>10</v>
      </c>
      <c r="V480" s="89" t="s">
        <v>10</v>
      </c>
      <c r="W480" s="27"/>
      <c r="X480" s="90" t="s">
        <v>1148</v>
      </c>
      <c r="Y480" s="89"/>
      <c r="Z480" s="4">
        <f t="shared" si="105"/>
        <v>0</v>
      </c>
      <c r="AA480" s="91"/>
      <c r="AB480" s="91"/>
      <c r="AC480" s="89"/>
      <c r="AD480" s="89">
        <f t="shared" si="112"/>
        <v>0</v>
      </c>
      <c r="AF480" s="89"/>
      <c r="AG480" s="4">
        <f t="shared" si="111"/>
        <v>0</v>
      </c>
      <c r="AH480" s="89"/>
      <c r="AI480" s="4">
        <f t="shared" si="98"/>
        <v>0</v>
      </c>
      <c r="AJ480" s="4"/>
      <c r="AK480" s="89"/>
      <c r="AL480" s="127">
        <f t="shared" si="113"/>
        <v>0</v>
      </c>
      <c r="AM480" s="4">
        <f t="shared" si="114"/>
        <v>0</v>
      </c>
      <c r="AN480" s="89"/>
      <c r="AO480" s="4">
        <f t="shared" si="115"/>
        <v>0</v>
      </c>
      <c r="AP480" s="4">
        <f t="shared" si="116"/>
        <v>0</v>
      </c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89"/>
      <c r="BD480" s="89"/>
      <c r="BE480" s="89"/>
      <c r="BF480" s="89"/>
      <c r="BG480" s="89"/>
      <c r="BH480" s="89"/>
      <c r="BI480" s="89"/>
      <c r="BJ480" s="89"/>
      <c r="BK480" s="4"/>
      <c r="BL480" s="4"/>
      <c r="BM480" s="4"/>
    </row>
    <row r="481" spans="1:65" s="35" customFormat="1" ht="26">
      <c r="A481" s="23" t="s">
        <v>1389</v>
      </c>
      <c r="B481" s="24" t="s">
        <v>1390</v>
      </c>
      <c r="C481" s="83" t="s">
        <v>1155</v>
      </c>
      <c r="D481" s="28" t="s">
        <v>1156</v>
      </c>
      <c r="E481" s="28"/>
      <c r="F481" s="27" t="s">
        <v>1080</v>
      </c>
      <c r="G481" s="27" t="s">
        <v>1144</v>
      </c>
      <c r="H481" s="28" t="s">
        <v>1163</v>
      </c>
      <c r="I481" s="28">
        <v>43524</v>
      </c>
      <c r="J481" s="29" t="s">
        <v>6</v>
      </c>
      <c r="K481" s="38" t="s">
        <v>7</v>
      </c>
      <c r="L481" s="106">
        <f t="shared" si="104"/>
        <v>245</v>
      </c>
      <c r="M481" s="106">
        <v>125</v>
      </c>
      <c r="N481" s="106">
        <v>120</v>
      </c>
      <c r="O481" s="88">
        <v>0</v>
      </c>
      <c r="P481" s="89" t="s">
        <v>1384</v>
      </c>
      <c r="Q481" s="89" t="s">
        <v>1386</v>
      </c>
      <c r="R481" s="89" t="s">
        <v>1147</v>
      </c>
      <c r="S481" s="89" t="s">
        <v>1382</v>
      </c>
      <c r="T481" s="89" t="s">
        <v>10</v>
      </c>
      <c r="U481" s="89" t="s">
        <v>10</v>
      </c>
      <c r="V481" s="89" t="s">
        <v>10</v>
      </c>
      <c r="W481" s="27"/>
      <c r="X481" s="90" t="s">
        <v>1148</v>
      </c>
      <c r="Y481" s="89"/>
      <c r="Z481" s="4">
        <f t="shared" si="105"/>
        <v>0</v>
      </c>
      <c r="AA481" s="91"/>
      <c r="AB481" s="91"/>
      <c r="AC481" s="89"/>
      <c r="AD481" s="89">
        <f t="shared" ref="AD481:AD491" si="117">Z481*AC481</f>
        <v>0</v>
      </c>
      <c r="AF481" s="89"/>
      <c r="AG481" s="4">
        <f t="shared" si="111"/>
        <v>0</v>
      </c>
      <c r="AH481" s="89"/>
      <c r="AI481" s="4">
        <f t="shared" si="98"/>
        <v>0</v>
      </c>
      <c r="AJ481" s="4"/>
      <c r="AK481" s="89"/>
      <c r="AL481" s="127">
        <f t="shared" ref="AL481:AL491" si="118">IFERROR(COUNTIF(AQ481:AZ481,"S")/(COUNTIF(AQ481:AZ481,"V")+COUNTIF(AQ481:AZ481,"S")),0)</f>
        <v>0</v>
      </c>
      <c r="AM481" s="4">
        <f t="shared" ref="AM481:AM491" si="119">(AD481-AG481-AI481)*AL481</f>
        <v>0</v>
      </c>
      <c r="AN481" s="89"/>
      <c r="AO481" s="4">
        <f t="shared" ref="AO481:AO491" si="120">COUNTIF(AQ481:AZ481,"V")</f>
        <v>0</v>
      </c>
      <c r="AP481" s="4">
        <f t="shared" ref="AP481:AP491" si="121">AD481-AG481-AI481-AM481</f>
        <v>0</v>
      </c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89"/>
      <c r="BD481" s="89"/>
      <c r="BE481" s="89"/>
      <c r="BF481" s="89"/>
      <c r="BG481" s="89"/>
      <c r="BH481" s="89"/>
      <c r="BI481" s="89"/>
      <c r="BJ481" s="89"/>
      <c r="BK481" s="4"/>
      <c r="BL481" s="4"/>
      <c r="BM481" s="4"/>
    </row>
    <row r="482" spans="1:65" s="35" customFormat="1" ht="26">
      <c r="A482" s="23" t="s">
        <v>1389</v>
      </c>
      <c r="B482" s="24" t="s">
        <v>1390</v>
      </c>
      <c r="C482" s="83" t="s">
        <v>1157</v>
      </c>
      <c r="D482" s="28" t="s">
        <v>1158</v>
      </c>
      <c r="E482" s="28"/>
      <c r="F482" s="27" t="s">
        <v>1080</v>
      </c>
      <c r="G482" s="27" t="s">
        <v>1144</v>
      </c>
      <c r="H482" s="28" t="s">
        <v>1165</v>
      </c>
      <c r="I482" s="28">
        <v>43524</v>
      </c>
      <c r="J482" s="29" t="s">
        <v>6</v>
      </c>
      <c r="K482" s="38" t="s">
        <v>7</v>
      </c>
      <c r="L482" s="106">
        <f t="shared" si="104"/>
        <v>180</v>
      </c>
      <c r="M482" s="106">
        <v>60</v>
      </c>
      <c r="N482" s="106">
        <v>120</v>
      </c>
      <c r="O482" s="88">
        <v>0</v>
      </c>
      <c r="P482" s="89" t="s">
        <v>1147</v>
      </c>
      <c r="Q482" s="89" t="s">
        <v>1147</v>
      </c>
      <c r="R482" s="89" t="s">
        <v>1147</v>
      </c>
      <c r="S482" s="89" t="s">
        <v>1147</v>
      </c>
      <c r="T482" s="89" t="s">
        <v>10</v>
      </c>
      <c r="U482" s="89" t="s">
        <v>10</v>
      </c>
      <c r="V482" s="89" t="s">
        <v>1340</v>
      </c>
      <c r="W482" s="27"/>
      <c r="X482" s="90" t="s">
        <v>1383</v>
      </c>
      <c r="Y482" s="89"/>
      <c r="Z482" s="4">
        <f t="shared" si="105"/>
        <v>0</v>
      </c>
      <c r="AA482" s="91"/>
      <c r="AB482" s="91"/>
      <c r="AC482" s="89"/>
      <c r="AD482" s="89">
        <f t="shared" si="117"/>
        <v>0</v>
      </c>
      <c r="AF482" s="89"/>
      <c r="AG482" s="4">
        <f t="shared" si="111"/>
        <v>0</v>
      </c>
      <c r="AH482" s="89"/>
      <c r="AI482" s="4">
        <f t="shared" si="98"/>
        <v>0</v>
      </c>
      <c r="AJ482" s="4"/>
      <c r="AK482" s="89"/>
      <c r="AL482" s="127">
        <f t="shared" si="118"/>
        <v>0</v>
      </c>
      <c r="AM482" s="4">
        <f t="shared" si="119"/>
        <v>0</v>
      </c>
      <c r="AN482" s="89"/>
      <c r="AO482" s="4">
        <f t="shared" si="120"/>
        <v>0</v>
      </c>
      <c r="AP482" s="4">
        <f t="shared" si="121"/>
        <v>0</v>
      </c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89"/>
      <c r="BD482" s="89"/>
      <c r="BE482" s="89"/>
      <c r="BF482" s="89"/>
      <c r="BG482" s="89"/>
      <c r="BH482" s="89"/>
      <c r="BI482" s="89"/>
      <c r="BJ482" s="89"/>
      <c r="BK482" s="4"/>
      <c r="BL482" s="4"/>
      <c r="BM482" s="4"/>
    </row>
    <row r="483" spans="1:65" s="35" customFormat="1" ht="26">
      <c r="A483" s="23" t="s">
        <v>1389</v>
      </c>
      <c r="B483" s="24" t="s">
        <v>1390</v>
      </c>
      <c r="C483" s="83" t="s">
        <v>1159</v>
      </c>
      <c r="D483" s="28" t="s">
        <v>1160</v>
      </c>
      <c r="E483" s="43"/>
      <c r="F483" s="27" t="s">
        <v>1080</v>
      </c>
      <c r="G483" s="27" t="s">
        <v>1144</v>
      </c>
      <c r="H483" s="43" t="s">
        <v>1167</v>
      </c>
      <c r="I483" s="43">
        <v>43697</v>
      </c>
      <c r="J483" s="29" t="s">
        <v>6</v>
      </c>
      <c r="K483" s="38" t="s">
        <v>7</v>
      </c>
      <c r="L483" s="106">
        <f t="shared" si="104"/>
        <v>3360</v>
      </c>
      <c r="M483" s="106">
        <v>460</v>
      </c>
      <c r="N483" s="106">
        <v>2900</v>
      </c>
      <c r="O483" s="88">
        <v>0</v>
      </c>
      <c r="P483" s="89" t="s">
        <v>1382</v>
      </c>
      <c r="Q483" s="89" t="s">
        <v>1147</v>
      </c>
      <c r="R483" s="89" t="s">
        <v>1147</v>
      </c>
      <c r="S483" s="89" t="s">
        <v>1147</v>
      </c>
      <c r="T483" s="89" t="s">
        <v>10</v>
      </c>
      <c r="U483" s="89" t="s">
        <v>10</v>
      </c>
      <c r="V483" s="89" t="s">
        <v>1340</v>
      </c>
      <c r="W483" s="27"/>
      <c r="X483" s="90" t="s">
        <v>1383</v>
      </c>
      <c r="Y483" s="89"/>
      <c r="Z483" s="4">
        <f t="shared" si="105"/>
        <v>0</v>
      </c>
      <c r="AA483" s="91"/>
      <c r="AB483" s="91"/>
      <c r="AC483" s="89"/>
      <c r="AD483" s="89">
        <f t="shared" si="117"/>
        <v>0</v>
      </c>
      <c r="AF483" s="89"/>
      <c r="AG483" s="4">
        <f t="shared" si="111"/>
        <v>0</v>
      </c>
      <c r="AH483" s="89"/>
      <c r="AI483" s="4">
        <f t="shared" si="98"/>
        <v>0</v>
      </c>
      <c r="AJ483" s="4"/>
      <c r="AK483" s="89"/>
      <c r="AL483" s="127">
        <f t="shared" si="118"/>
        <v>0</v>
      </c>
      <c r="AM483" s="4">
        <f t="shared" si="119"/>
        <v>0</v>
      </c>
      <c r="AN483" s="89"/>
      <c r="AO483" s="4">
        <f t="shared" si="120"/>
        <v>0</v>
      </c>
      <c r="AP483" s="4">
        <f t="shared" si="121"/>
        <v>0</v>
      </c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89"/>
      <c r="BD483" s="89"/>
      <c r="BE483" s="89"/>
      <c r="BF483" s="89"/>
      <c r="BG483" s="89"/>
      <c r="BH483" s="89"/>
      <c r="BI483" s="89"/>
      <c r="BJ483" s="89"/>
      <c r="BK483" s="4"/>
      <c r="BL483" s="4"/>
      <c r="BM483" s="4"/>
    </row>
    <row r="484" spans="1:65" s="35" customFormat="1">
      <c r="A484" s="23" t="s">
        <v>1389</v>
      </c>
      <c r="B484" s="24" t="s">
        <v>1390</v>
      </c>
      <c r="C484" s="83" t="s">
        <v>1161</v>
      </c>
      <c r="D484" s="28" t="s">
        <v>1162</v>
      </c>
      <c r="E484" s="43"/>
      <c r="F484" s="27" t="s">
        <v>1080</v>
      </c>
      <c r="G484" s="27" t="s">
        <v>1254</v>
      </c>
      <c r="H484" s="43" t="s">
        <v>1165</v>
      </c>
      <c r="I484" s="43">
        <v>43676</v>
      </c>
      <c r="J484" s="29" t="s">
        <v>6</v>
      </c>
      <c r="K484" s="38" t="s">
        <v>7</v>
      </c>
      <c r="L484" s="62">
        <f t="shared" si="104"/>
        <v>75</v>
      </c>
      <c r="M484" s="62">
        <v>45</v>
      </c>
      <c r="N484" s="62">
        <v>30</v>
      </c>
      <c r="O484" s="88">
        <v>0</v>
      </c>
      <c r="P484" s="89" t="s">
        <v>10</v>
      </c>
      <c r="Q484" s="89" t="s">
        <v>10</v>
      </c>
      <c r="R484" s="89" t="s">
        <v>8</v>
      </c>
      <c r="S484" s="89" t="s">
        <v>8</v>
      </c>
      <c r="T484" s="89" t="s">
        <v>8</v>
      </c>
      <c r="U484" s="89" t="s">
        <v>10</v>
      </c>
      <c r="V484" s="89" t="s">
        <v>1340</v>
      </c>
      <c r="W484" s="27"/>
      <c r="X484" s="90" t="s">
        <v>1387</v>
      </c>
      <c r="Y484" s="89"/>
      <c r="Z484" s="4">
        <f t="shared" si="105"/>
        <v>0</v>
      </c>
      <c r="AA484" s="91"/>
      <c r="AB484" s="91"/>
      <c r="AC484" s="89"/>
      <c r="AD484" s="89">
        <f t="shared" si="117"/>
        <v>0</v>
      </c>
      <c r="AF484" s="89"/>
      <c r="AG484" s="4">
        <f t="shared" si="111"/>
        <v>0</v>
      </c>
      <c r="AH484" s="89"/>
      <c r="AI484" s="4">
        <f t="shared" si="98"/>
        <v>0</v>
      </c>
      <c r="AJ484" s="4"/>
      <c r="AK484" s="89"/>
      <c r="AL484" s="127">
        <f t="shared" si="118"/>
        <v>0</v>
      </c>
      <c r="AM484" s="4">
        <f t="shared" si="119"/>
        <v>0</v>
      </c>
      <c r="AN484" s="89"/>
      <c r="AO484" s="4">
        <f t="shared" si="120"/>
        <v>0</v>
      </c>
      <c r="AP484" s="4">
        <f t="shared" si="121"/>
        <v>0</v>
      </c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89"/>
      <c r="BD484" s="89"/>
      <c r="BE484" s="89"/>
      <c r="BF484" s="89"/>
      <c r="BG484" s="89"/>
      <c r="BH484" s="89"/>
      <c r="BI484" s="89"/>
      <c r="BJ484" s="89"/>
      <c r="BK484" s="4"/>
      <c r="BL484" s="4"/>
      <c r="BM484" s="4"/>
    </row>
    <row r="485" spans="1:65" s="35" customFormat="1">
      <c r="A485" s="23" t="s">
        <v>1389</v>
      </c>
      <c r="B485" s="24" t="s">
        <v>1390</v>
      </c>
      <c r="C485" s="83" t="s">
        <v>1164</v>
      </c>
      <c r="D485" s="28" t="s">
        <v>1281</v>
      </c>
      <c r="E485" s="43"/>
      <c r="F485" s="27" t="s">
        <v>1080</v>
      </c>
      <c r="G485" s="27" t="s">
        <v>1254</v>
      </c>
      <c r="H485" s="43" t="s">
        <v>1163</v>
      </c>
      <c r="I485" s="43">
        <v>43524</v>
      </c>
      <c r="J485" s="29" t="s">
        <v>6</v>
      </c>
      <c r="K485" s="38" t="s">
        <v>7</v>
      </c>
      <c r="L485" s="62">
        <f t="shared" si="104"/>
        <v>30</v>
      </c>
      <c r="M485" s="62">
        <v>30</v>
      </c>
      <c r="N485" s="62">
        <v>0</v>
      </c>
      <c r="O485" s="88">
        <v>0</v>
      </c>
      <c r="P485" s="89" t="s">
        <v>10</v>
      </c>
      <c r="Q485" s="89" t="s">
        <v>20</v>
      </c>
      <c r="R485" s="89" t="s">
        <v>8</v>
      </c>
      <c r="S485" s="89" t="s">
        <v>8</v>
      </c>
      <c r="T485" s="89" t="s">
        <v>8</v>
      </c>
      <c r="U485" s="89" t="s">
        <v>10</v>
      </c>
      <c r="V485" s="89" t="s">
        <v>10</v>
      </c>
      <c r="W485" s="27"/>
      <c r="X485" s="90" t="s">
        <v>1210</v>
      </c>
      <c r="Y485" s="89"/>
      <c r="Z485" s="4">
        <f t="shared" si="105"/>
        <v>0</v>
      </c>
      <c r="AA485" s="91"/>
      <c r="AB485" s="91"/>
      <c r="AC485" s="89"/>
      <c r="AD485" s="89">
        <f t="shared" si="117"/>
        <v>0</v>
      </c>
      <c r="AF485" s="89"/>
      <c r="AG485" s="4">
        <f t="shared" si="111"/>
        <v>0</v>
      </c>
      <c r="AH485" s="89"/>
      <c r="AI485" s="4">
        <f t="shared" si="98"/>
        <v>0</v>
      </c>
      <c r="AJ485" s="4"/>
      <c r="AK485" s="89"/>
      <c r="AL485" s="127">
        <f t="shared" si="118"/>
        <v>0</v>
      </c>
      <c r="AM485" s="4">
        <f t="shared" si="119"/>
        <v>0</v>
      </c>
      <c r="AN485" s="89"/>
      <c r="AO485" s="4">
        <f t="shared" si="120"/>
        <v>0</v>
      </c>
      <c r="AP485" s="4">
        <f t="shared" si="121"/>
        <v>0</v>
      </c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89"/>
      <c r="BD485" s="89"/>
      <c r="BE485" s="89"/>
      <c r="BF485" s="89"/>
      <c r="BG485" s="89"/>
      <c r="BH485" s="89"/>
      <c r="BI485" s="89"/>
      <c r="BJ485" s="89"/>
      <c r="BK485" s="4"/>
      <c r="BL485" s="4"/>
      <c r="BM485" s="4"/>
    </row>
    <row r="486" spans="1:65" s="35" customFormat="1">
      <c r="A486" s="23" t="s">
        <v>1389</v>
      </c>
      <c r="B486" s="24" t="s">
        <v>1390</v>
      </c>
      <c r="C486" s="83" t="s">
        <v>1166</v>
      </c>
      <c r="D486" s="43" t="s">
        <v>1282</v>
      </c>
      <c r="E486" s="43"/>
      <c r="F486" s="27" t="s">
        <v>1080</v>
      </c>
      <c r="G486" s="27" t="s">
        <v>1254</v>
      </c>
      <c r="H486" s="43" t="s">
        <v>1163</v>
      </c>
      <c r="I486" s="43">
        <v>43524</v>
      </c>
      <c r="J486" s="29" t="s">
        <v>6</v>
      </c>
      <c r="K486" s="38" t="s">
        <v>7</v>
      </c>
      <c r="L486" s="62">
        <f t="shared" si="104"/>
        <v>250</v>
      </c>
      <c r="M486" s="62">
        <v>125</v>
      </c>
      <c r="N486" s="62">
        <v>125</v>
      </c>
      <c r="O486" s="88">
        <v>0</v>
      </c>
      <c r="P486" s="89" t="s">
        <v>10</v>
      </c>
      <c r="Q486" s="89" t="s">
        <v>10</v>
      </c>
      <c r="R486" s="89" t="s">
        <v>8</v>
      </c>
      <c r="S486" s="89" t="s">
        <v>1337</v>
      </c>
      <c r="T486" s="89" t="s">
        <v>1344</v>
      </c>
      <c r="U486" s="89" t="s">
        <v>10</v>
      </c>
      <c r="V486" s="89" t="s">
        <v>20</v>
      </c>
      <c r="W486" s="27"/>
      <c r="X486" s="90" t="s">
        <v>1210</v>
      </c>
      <c r="Y486" s="89"/>
      <c r="Z486" s="4">
        <f t="shared" si="105"/>
        <v>0</v>
      </c>
      <c r="AA486" s="91"/>
      <c r="AB486" s="91"/>
      <c r="AC486" s="89"/>
      <c r="AD486" s="89">
        <f t="shared" si="117"/>
        <v>0</v>
      </c>
      <c r="AF486" s="89"/>
      <c r="AG486" s="4">
        <f t="shared" si="111"/>
        <v>0</v>
      </c>
      <c r="AH486" s="89"/>
      <c r="AI486" s="4">
        <f t="shared" si="98"/>
        <v>0</v>
      </c>
      <c r="AJ486" s="4"/>
      <c r="AK486" s="89"/>
      <c r="AL486" s="127">
        <f t="shared" si="118"/>
        <v>0</v>
      </c>
      <c r="AM486" s="4">
        <f t="shared" si="119"/>
        <v>0</v>
      </c>
      <c r="AN486" s="89"/>
      <c r="AO486" s="4">
        <f t="shared" si="120"/>
        <v>0</v>
      </c>
      <c r="AP486" s="4">
        <f t="shared" si="121"/>
        <v>0</v>
      </c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89"/>
      <c r="BD486" s="89"/>
      <c r="BE486" s="89"/>
      <c r="BF486" s="89"/>
      <c r="BG486" s="89"/>
      <c r="BH486" s="89"/>
      <c r="BI486" s="89"/>
      <c r="BJ486" s="89"/>
      <c r="BK486" s="4"/>
      <c r="BL486" s="4"/>
      <c r="BM486" s="4"/>
    </row>
    <row r="487" spans="1:65" s="35" customFormat="1">
      <c r="A487" s="23" t="s">
        <v>1389</v>
      </c>
      <c r="B487" s="24" t="s">
        <v>1390</v>
      </c>
      <c r="C487" s="83" t="s">
        <v>1168</v>
      </c>
      <c r="D487" s="43" t="s">
        <v>1169</v>
      </c>
      <c r="E487" s="43"/>
      <c r="F487" s="27" t="s">
        <v>1080</v>
      </c>
      <c r="G487" s="27" t="s">
        <v>1254</v>
      </c>
      <c r="H487" s="43" t="s">
        <v>1167</v>
      </c>
      <c r="I487" s="43">
        <v>43524</v>
      </c>
      <c r="J487" s="29" t="s">
        <v>6</v>
      </c>
      <c r="K487" s="38" t="s">
        <v>7</v>
      </c>
      <c r="L487" s="62">
        <f t="shared" si="104"/>
        <v>1270</v>
      </c>
      <c r="M487" s="62">
        <v>155</v>
      </c>
      <c r="N487" s="62">
        <v>1115</v>
      </c>
      <c r="O487" s="88">
        <v>0</v>
      </c>
      <c r="P487" s="89" t="s">
        <v>10</v>
      </c>
      <c r="Q487" s="89" t="s">
        <v>10</v>
      </c>
      <c r="R487" s="89" t="s">
        <v>8</v>
      </c>
      <c r="S487" s="89" t="s">
        <v>8</v>
      </c>
      <c r="T487" s="89" t="s">
        <v>8</v>
      </c>
      <c r="U487" s="89" t="s">
        <v>10</v>
      </c>
      <c r="V487" s="89" t="s">
        <v>10</v>
      </c>
      <c r="W487" s="27"/>
      <c r="X487" s="90" t="s">
        <v>1210</v>
      </c>
      <c r="Y487" s="89"/>
      <c r="Z487" s="4">
        <f t="shared" si="105"/>
        <v>0</v>
      </c>
      <c r="AA487" s="91"/>
      <c r="AB487" s="91"/>
      <c r="AC487" s="89"/>
      <c r="AD487" s="89">
        <f t="shared" si="117"/>
        <v>0</v>
      </c>
      <c r="AF487" s="89"/>
      <c r="AG487" s="4">
        <f t="shared" si="111"/>
        <v>0</v>
      </c>
      <c r="AH487" s="89"/>
      <c r="AI487" s="4">
        <f t="shared" si="98"/>
        <v>0</v>
      </c>
      <c r="AJ487" s="4"/>
      <c r="AK487" s="89"/>
      <c r="AL487" s="127">
        <f t="shared" si="118"/>
        <v>0</v>
      </c>
      <c r="AM487" s="4">
        <f t="shared" si="119"/>
        <v>0</v>
      </c>
      <c r="AN487" s="89"/>
      <c r="AO487" s="4">
        <f t="shared" si="120"/>
        <v>0</v>
      </c>
      <c r="AP487" s="4">
        <f t="shared" si="121"/>
        <v>0</v>
      </c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89"/>
      <c r="BD487" s="89"/>
      <c r="BE487" s="89"/>
      <c r="BF487" s="89"/>
      <c r="BG487" s="89"/>
      <c r="BH487" s="89"/>
      <c r="BI487" s="89"/>
      <c r="BJ487" s="89"/>
      <c r="BK487" s="4"/>
      <c r="BL487" s="4"/>
      <c r="BM487" s="4"/>
    </row>
    <row r="488" spans="1:65" s="35" customFormat="1">
      <c r="A488" s="23" t="s">
        <v>1389</v>
      </c>
      <c r="B488" s="24" t="s">
        <v>1390</v>
      </c>
      <c r="C488" s="83" t="s">
        <v>1170</v>
      </c>
      <c r="D488" s="43" t="s">
        <v>1171</v>
      </c>
      <c r="E488" s="43"/>
      <c r="F488" s="27" t="s">
        <v>1080</v>
      </c>
      <c r="G488" s="27" t="s">
        <v>1254</v>
      </c>
      <c r="H488" s="43" t="s">
        <v>51</v>
      </c>
      <c r="I488" s="43">
        <v>43524</v>
      </c>
      <c r="J488" s="29" t="s">
        <v>6</v>
      </c>
      <c r="K488" s="38" t="s">
        <v>7</v>
      </c>
      <c r="L488" s="62">
        <f t="shared" si="104"/>
        <v>205</v>
      </c>
      <c r="M488" s="62">
        <v>85</v>
      </c>
      <c r="N488" s="62">
        <v>120</v>
      </c>
      <c r="O488" s="88">
        <v>0</v>
      </c>
      <c r="P488" s="89" t="s">
        <v>1340</v>
      </c>
      <c r="Q488" s="89" t="s">
        <v>1338</v>
      </c>
      <c r="R488" s="89" t="s">
        <v>8</v>
      </c>
      <c r="S488" s="89" t="s">
        <v>9</v>
      </c>
      <c r="T488" s="89" t="s">
        <v>8</v>
      </c>
      <c r="U488" s="89" t="s">
        <v>10</v>
      </c>
      <c r="V488" s="89" t="s">
        <v>10</v>
      </c>
      <c r="W488" s="27"/>
      <c r="X488" s="90" t="s">
        <v>1210</v>
      </c>
      <c r="Y488" s="89"/>
      <c r="Z488" s="4">
        <f t="shared" si="105"/>
        <v>0</v>
      </c>
      <c r="AA488" s="91"/>
      <c r="AB488" s="91"/>
      <c r="AC488" s="89"/>
      <c r="AD488" s="89">
        <f t="shared" si="117"/>
        <v>0</v>
      </c>
      <c r="AF488" s="89"/>
      <c r="AG488" s="4">
        <f t="shared" si="111"/>
        <v>0</v>
      </c>
      <c r="AH488" s="89"/>
      <c r="AI488" s="4">
        <f t="shared" si="98"/>
        <v>0</v>
      </c>
      <c r="AJ488" s="4"/>
      <c r="AK488" s="89"/>
      <c r="AL488" s="127">
        <f t="shared" si="118"/>
        <v>0</v>
      </c>
      <c r="AM488" s="4">
        <f t="shared" si="119"/>
        <v>0</v>
      </c>
      <c r="AN488" s="89"/>
      <c r="AO488" s="4">
        <f t="shared" si="120"/>
        <v>0</v>
      </c>
      <c r="AP488" s="4">
        <f t="shared" si="121"/>
        <v>0</v>
      </c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89"/>
      <c r="BD488" s="89"/>
      <c r="BE488" s="89"/>
      <c r="BF488" s="89"/>
      <c r="BG488" s="89"/>
      <c r="BH488" s="89"/>
      <c r="BI488" s="89"/>
      <c r="BJ488" s="89"/>
      <c r="BK488" s="4"/>
      <c r="BL488" s="4"/>
      <c r="BM488" s="4"/>
    </row>
    <row r="489" spans="1:65" s="35" customFormat="1">
      <c r="A489" s="23" t="s">
        <v>1389</v>
      </c>
      <c r="B489" s="24" t="s">
        <v>1390</v>
      </c>
      <c r="C489" s="83" t="s">
        <v>1172</v>
      </c>
      <c r="D489" s="43" t="s">
        <v>1173</v>
      </c>
      <c r="E489" s="43"/>
      <c r="F489" s="27" t="s">
        <v>1080</v>
      </c>
      <c r="G489" s="27" t="s">
        <v>1254</v>
      </c>
      <c r="H489" s="43" t="s">
        <v>51</v>
      </c>
      <c r="I489" s="43">
        <v>43524</v>
      </c>
      <c r="J489" s="29" t="s">
        <v>6</v>
      </c>
      <c r="K489" s="38" t="s">
        <v>7</v>
      </c>
      <c r="L489" s="62">
        <f t="shared" si="104"/>
        <v>1850</v>
      </c>
      <c r="M489" s="62">
        <v>230</v>
      </c>
      <c r="N489" s="62">
        <v>1620</v>
      </c>
      <c r="O489" s="88">
        <v>0</v>
      </c>
      <c r="P489" s="89" t="s">
        <v>10</v>
      </c>
      <c r="Q489" s="89" t="s">
        <v>10</v>
      </c>
      <c r="R489" s="89" t="s">
        <v>8</v>
      </c>
      <c r="S489" s="89" t="s">
        <v>8</v>
      </c>
      <c r="T489" s="89" t="s">
        <v>1337</v>
      </c>
      <c r="U489" s="89" t="s">
        <v>1338</v>
      </c>
      <c r="V489" s="89" t="s">
        <v>10</v>
      </c>
      <c r="W489" s="27"/>
      <c r="X489" s="90" t="s">
        <v>1213</v>
      </c>
      <c r="Y489" s="89"/>
      <c r="Z489" s="4">
        <f t="shared" si="105"/>
        <v>0</v>
      </c>
      <c r="AA489" s="91"/>
      <c r="AB489" s="91"/>
      <c r="AC489" s="89"/>
      <c r="AD489" s="89">
        <f t="shared" si="117"/>
        <v>0</v>
      </c>
      <c r="AF489" s="89"/>
      <c r="AG489" s="4">
        <f t="shared" si="111"/>
        <v>0</v>
      </c>
      <c r="AH489" s="89"/>
      <c r="AI489" s="4">
        <f t="shared" si="98"/>
        <v>0</v>
      </c>
      <c r="AJ489" s="4"/>
      <c r="AK489" s="89"/>
      <c r="AL489" s="127">
        <f t="shared" si="118"/>
        <v>0</v>
      </c>
      <c r="AM489" s="4">
        <f t="shared" si="119"/>
        <v>0</v>
      </c>
      <c r="AN489" s="89"/>
      <c r="AO489" s="4">
        <f t="shared" si="120"/>
        <v>0</v>
      </c>
      <c r="AP489" s="4">
        <f t="shared" si="121"/>
        <v>0</v>
      </c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89"/>
      <c r="BD489" s="89"/>
      <c r="BE489" s="89"/>
      <c r="BF489" s="89"/>
      <c r="BG489" s="89"/>
      <c r="BH489" s="89"/>
      <c r="BI489" s="89"/>
      <c r="BJ489" s="89"/>
      <c r="BK489" s="4"/>
      <c r="BL489" s="4"/>
      <c r="BM489" s="4"/>
    </row>
    <row r="490" spans="1:65" s="35" customFormat="1">
      <c r="A490" s="23" t="s">
        <v>1389</v>
      </c>
      <c r="B490" s="24" t="s">
        <v>1390</v>
      </c>
      <c r="C490" s="83" t="s">
        <v>1174</v>
      </c>
      <c r="D490" s="43" t="s">
        <v>1175</v>
      </c>
      <c r="E490" s="43"/>
      <c r="F490" s="27" t="s">
        <v>1080</v>
      </c>
      <c r="G490" s="27" t="s">
        <v>1254</v>
      </c>
      <c r="H490" s="43" t="s">
        <v>425</v>
      </c>
      <c r="I490" s="43">
        <v>43524</v>
      </c>
      <c r="J490" s="29" t="s">
        <v>6</v>
      </c>
      <c r="K490" s="38" t="s">
        <v>7</v>
      </c>
      <c r="L490" s="62">
        <f t="shared" si="104"/>
        <v>835</v>
      </c>
      <c r="M490" s="62">
        <v>115</v>
      </c>
      <c r="N490" s="62">
        <v>720</v>
      </c>
      <c r="O490" s="88">
        <v>0</v>
      </c>
      <c r="P490" s="89" t="s">
        <v>10</v>
      </c>
      <c r="Q490" s="89" t="s">
        <v>10</v>
      </c>
      <c r="R490" s="89" t="s">
        <v>8</v>
      </c>
      <c r="S490" s="89" t="s">
        <v>8</v>
      </c>
      <c r="T490" s="89" t="s">
        <v>8</v>
      </c>
      <c r="U490" s="89" t="s">
        <v>1340</v>
      </c>
      <c r="V490" s="89" t="s">
        <v>10</v>
      </c>
      <c r="W490" s="27"/>
      <c r="X490" s="90" t="s">
        <v>1210</v>
      </c>
      <c r="Y490" s="89"/>
      <c r="Z490" s="4">
        <f t="shared" si="105"/>
        <v>0</v>
      </c>
      <c r="AA490" s="91"/>
      <c r="AB490" s="91"/>
      <c r="AC490" s="89"/>
      <c r="AD490" s="89">
        <f t="shared" si="117"/>
        <v>0</v>
      </c>
      <c r="AF490" s="89"/>
      <c r="AG490" s="4">
        <f t="shared" si="111"/>
        <v>0</v>
      </c>
      <c r="AH490" s="89"/>
      <c r="AI490" s="4">
        <f t="shared" si="98"/>
        <v>0</v>
      </c>
      <c r="AJ490" s="4"/>
      <c r="AK490" s="89"/>
      <c r="AL490" s="127">
        <f t="shared" si="118"/>
        <v>0</v>
      </c>
      <c r="AM490" s="4">
        <f t="shared" si="119"/>
        <v>0</v>
      </c>
      <c r="AN490" s="89"/>
      <c r="AO490" s="4">
        <f t="shared" si="120"/>
        <v>0</v>
      </c>
      <c r="AP490" s="4">
        <f t="shared" si="121"/>
        <v>0</v>
      </c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89"/>
      <c r="BD490" s="89"/>
      <c r="BE490" s="89"/>
      <c r="BF490" s="89"/>
      <c r="BG490" s="89"/>
      <c r="BH490" s="89"/>
      <c r="BI490" s="89"/>
      <c r="BJ490" s="89"/>
      <c r="BK490" s="4"/>
      <c r="BL490" s="4"/>
      <c r="BM490" s="4"/>
    </row>
    <row r="491" spans="1:65" s="35" customFormat="1">
      <c r="A491" s="23" t="s">
        <v>1389</v>
      </c>
      <c r="B491" s="24" t="s">
        <v>1390</v>
      </c>
      <c r="C491" s="83" t="s">
        <v>1176</v>
      </c>
      <c r="D491" s="43" t="s">
        <v>1283</v>
      </c>
      <c r="E491" s="43"/>
      <c r="F491" s="27" t="s">
        <v>1080</v>
      </c>
      <c r="G491" s="27" t="s">
        <v>1254</v>
      </c>
      <c r="H491" s="43" t="s">
        <v>1167</v>
      </c>
      <c r="I491" s="43">
        <v>43661</v>
      </c>
      <c r="J491" s="29" t="s">
        <v>6</v>
      </c>
      <c r="K491" s="38" t="s">
        <v>7</v>
      </c>
      <c r="L491" s="62">
        <f t="shared" si="104"/>
        <v>195</v>
      </c>
      <c r="M491" s="62">
        <v>195</v>
      </c>
      <c r="N491" s="62">
        <v>0</v>
      </c>
      <c r="O491" s="88">
        <v>0</v>
      </c>
      <c r="P491" s="89" t="s">
        <v>10</v>
      </c>
      <c r="Q491" s="89" t="s">
        <v>1340</v>
      </c>
      <c r="R491" s="89" t="s">
        <v>1344</v>
      </c>
      <c r="S491" s="89" t="s">
        <v>8</v>
      </c>
      <c r="T491" s="89" t="s">
        <v>9</v>
      </c>
      <c r="U491" s="89" t="s">
        <v>10</v>
      </c>
      <c r="V491" s="89" t="s">
        <v>10</v>
      </c>
      <c r="W491" s="27"/>
      <c r="X491" s="90" t="s">
        <v>1210</v>
      </c>
      <c r="Y491" s="89"/>
      <c r="Z491" s="4">
        <f t="shared" si="105"/>
        <v>0</v>
      </c>
      <c r="AA491" s="91"/>
      <c r="AB491" s="91"/>
      <c r="AC491" s="89"/>
      <c r="AD491" s="89">
        <f t="shared" si="117"/>
        <v>0</v>
      </c>
      <c r="AF491" s="89"/>
      <c r="AG491" s="4">
        <f t="shared" si="111"/>
        <v>0</v>
      </c>
      <c r="AH491" s="89"/>
      <c r="AI491" s="4">
        <f t="shared" si="98"/>
        <v>0</v>
      </c>
      <c r="AJ491" s="4"/>
      <c r="AK491" s="89"/>
      <c r="AL491" s="127">
        <f t="shared" si="118"/>
        <v>0</v>
      </c>
      <c r="AM491" s="4">
        <f t="shared" si="119"/>
        <v>0</v>
      </c>
      <c r="AN491" s="89"/>
      <c r="AO491" s="4">
        <f t="shared" si="120"/>
        <v>0</v>
      </c>
      <c r="AP491" s="4">
        <f t="shared" si="121"/>
        <v>0</v>
      </c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89"/>
      <c r="BD491" s="89"/>
      <c r="BE491" s="89"/>
      <c r="BF491" s="89"/>
      <c r="BG491" s="89"/>
      <c r="BH491" s="89"/>
      <c r="BI491" s="89"/>
      <c r="BJ491" s="89"/>
      <c r="BK491" s="4"/>
      <c r="BL491" s="4"/>
      <c r="BM491" s="4"/>
    </row>
    <row r="492" spans="1:65" s="35" customFormat="1">
      <c r="A492" s="23" t="s">
        <v>1389</v>
      </c>
      <c r="B492" s="24" t="s">
        <v>1390</v>
      </c>
      <c r="C492" s="83" t="s">
        <v>1177</v>
      </c>
      <c r="D492" s="43" t="s">
        <v>1178</v>
      </c>
      <c r="E492" s="28"/>
      <c r="F492" s="27" t="s">
        <v>1080</v>
      </c>
      <c r="G492" s="27" t="s">
        <v>1254</v>
      </c>
      <c r="H492" s="28" t="s">
        <v>1163</v>
      </c>
      <c r="I492" s="28">
        <v>43524</v>
      </c>
      <c r="J492" s="29" t="s">
        <v>6</v>
      </c>
      <c r="K492" s="38" t="s">
        <v>151</v>
      </c>
      <c r="L492" s="62">
        <f t="shared" si="104"/>
        <v>680</v>
      </c>
      <c r="M492" s="62">
        <v>80</v>
      </c>
      <c r="N492" s="62">
        <v>600</v>
      </c>
      <c r="O492" s="88">
        <v>0</v>
      </c>
      <c r="P492" s="89" t="s">
        <v>10</v>
      </c>
      <c r="Q492" s="89" t="s">
        <v>10</v>
      </c>
      <c r="R492" s="89" t="s">
        <v>8</v>
      </c>
      <c r="S492" s="89" t="s">
        <v>8</v>
      </c>
      <c r="T492" s="89" t="s">
        <v>8</v>
      </c>
      <c r="U492" s="89" t="s">
        <v>10</v>
      </c>
      <c r="V492" s="89" t="s">
        <v>10</v>
      </c>
      <c r="W492" s="27"/>
      <c r="X492" s="90" t="s">
        <v>1210</v>
      </c>
      <c r="Y492" s="89"/>
      <c r="Z492" s="4">
        <f t="shared" si="105"/>
        <v>0</v>
      </c>
      <c r="AA492" s="91"/>
      <c r="AB492" s="91"/>
      <c r="AC492" s="89"/>
      <c r="AD492" s="89">
        <f t="shared" ref="AD492:AD501" si="122">Z492*AC492</f>
        <v>0</v>
      </c>
      <c r="AF492" s="89"/>
      <c r="AG492" s="4">
        <f t="shared" si="111"/>
        <v>0</v>
      </c>
      <c r="AH492" s="89"/>
      <c r="AI492" s="4">
        <f t="shared" si="98"/>
        <v>0</v>
      </c>
      <c r="AJ492" s="4"/>
      <c r="AK492" s="89"/>
      <c r="AL492" s="127">
        <f t="shared" ref="AL492:AL501" si="123">IFERROR(COUNTIF(AQ492:AZ492,"S")/(COUNTIF(AQ492:AZ492,"V")+COUNTIF(AQ492:AZ492,"S")),0)</f>
        <v>0</v>
      </c>
      <c r="AM492" s="4">
        <f t="shared" ref="AM492:AM501" si="124">(AD492-AG492-AI492)*AL492</f>
        <v>0</v>
      </c>
      <c r="AN492" s="89"/>
      <c r="AO492" s="4">
        <f t="shared" ref="AO492:AO501" si="125">COUNTIF(AQ492:AZ492,"V")</f>
        <v>0</v>
      </c>
      <c r="AP492" s="4">
        <f t="shared" ref="AP492:AP501" si="126">AD492-AG492-AI492-AM492</f>
        <v>0</v>
      </c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89"/>
      <c r="BD492" s="89"/>
      <c r="BE492" s="89"/>
      <c r="BF492" s="89"/>
      <c r="BG492" s="89"/>
      <c r="BH492" s="89"/>
      <c r="BI492" s="89"/>
      <c r="BJ492" s="89"/>
      <c r="BK492" s="4"/>
      <c r="BL492" s="4"/>
      <c r="BM492" s="4"/>
    </row>
    <row r="493" spans="1:65" s="35" customFormat="1">
      <c r="A493" s="23" t="s">
        <v>1389</v>
      </c>
      <c r="B493" s="24" t="s">
        <v>1390</v>
      </c>
      <c r="C493" s="64" t="s">
        <v>1179</v>
      </c>
      <c r="D493" s="43" t="s">
        <v>1180</v>
      </c>
      <c r="E493" s="28"/>
      <c r="F493" s="27" t="s">
        <v>1080</v>
      </c>
      <c r="G493" s="27" t="s">
        <v>1254</v>
      </c>
      <c r="H493" s="28" t="s">
        <v>1165</v>
      </c>
      <c r="I493" s="28">
        <v>43524</v>
      </c>
      <c r="J493" s="29" t="s">
        <v>6</v>
      </c>
      <c r="K493" s="38" t="s">
        <v>7</v>
      </c>
      <c r="L493" s="62">
        <f t="shared" si="104"/>
        <v>2360</v>
      </c>
      <c r="M493" s="62">
        <v>220</v>
      </c>
      <c r="N493" s="62">
        <v>2140</v>
      </c>
      <c r="O493" s="88">
        <v>0</v>
      </c>
      <c r="P493" s="89" t="s">
        <v>10</v>
      </c>
      <c r="Q493" s="89" t="s">
        <v>10</v>
      </c>
      <c r="R493" s="89" t="s">
        <v>8</v>
      </c>
      <c r="S493" s="89" t="s">
        <v>8</v>
      </c>
      <c r="T493" s="89" t="s">
        <v>8</v>
      </c>
      <c r="U493" s="89" t="s">
        <v>10</v>
      </c>
      <c r="V493" s="89" t="s">
        <v>10</v>
      </c>
      <c r="W493" s="27"/>
      <c r="X493" s="90" t="s">
        <v>1210</v>
      </c>
      <c r="Y493" s="89"/>
      <c r="Z493" s="4">
        <f t="shared" si="105"/>
        <v>0</v>
      </c>
      <c r="AA493" s="91"/>
      <c r="AB493" s="91"/>
      <c r="AC493" s="89"/>
      <c r="AD493" s="89">
        <f t="shared" si="122"/>
        <v>0</v>
      </c>
      <c r="AF493" s="89"/>
      <c r="AG493" s="4">
        <f t="shared" si="111"/>
        <v>0</v>
      </c>
      <c r="AH493" s="89"/>
      <c r="AI493" s="4">
        <f t="shared" si="98"/>
        <v>0</v>
      </c>
      <c r="AJ493" s="4"/>
      <c r="AK493" s="89"/>
      <c r="AL493" s="127">
        <f t="shared" si="123"/>
        <v>0</v>
      </c>
      <c r="AM493" s="4">
        <f t="shared" si="124"/>
        <v>0</v>
      </c>
      <c r="AN493" s="89"/>
      <c r="AO493" s="4">
        <f t="shared" si="125"/>
        <v>0</v>
      </c>
      <c r="AP493" s="4">
        <f t="shared" si="126"/>
        <v>0</v>
      </c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89"/>
      <c r="BD493" s="89"/>
      <c r="BE493" s="89"/>
      <c r="BF493" s="89"/>
      <c r="BG493" s="89"/>
      <c r="BH493" s="89"/>
      <c r="BI493" s="89"/>
      <c r="BJ493" s="89"/>
      <c r="BK493" s="4"/>
      <c r="BL493" s="4"/>
      <c r="BM493" s="4"/>
    </row>
    <row r="494" spans="1:65" s="35" customFormat="1">
      <c r="A494" s="23" t="s">
        <v>1389</v>
      </c>
      <c r="B494" s="24" t="s">
        <v>1390</v>
      </c>
      <c r="C494" s="83" t="s">
        <v>1181</v>
      </c>
      <c r="D494" s="43" t="s">
        <v>1182</v>
      </c>
      <c r="E494" s="28"/>
      <c r="F494" s="27" t="s">
        <v>1080</v>
      </c>
      <c r="G494" s="27" t="s">
        <v>1254</v>
      </c>
      <c r="H494" s="43" t="s">
        <v>1167</v>
      </c>
      <c r="I494" s="28">
        <v>43524</v>
      </c>
      <c r="J494" s="29" t="s">
        <v>6</v>
      </c>
      <c r="K494" s="38" t="s">
        <v>151</v>
      </c>
      <c r="L494" s="62">
        <f t="shared" si="104"/>
        <v>7140</v>
      </c>
      <c r="M494" s="62">
        <v>3510</v>
      </c>
      <c r="N494" s="62">
        <v>3630</v>
      </c>
      <c r="O494" s="88">
        <v>0</v>
      </c>
      <c r="P494" s="89" t="s">
        <v>10</v>
      </c>
      <c r="Q494" s="89" t="s">
        <v>10</v>
      </c>
      <c r="R494" s="89" t="s">
        <v>8</v>
      </c>
      <c r="S494" s="89" t="s">
        <v>8</v>
      </c>
      <c r="T494" s="89" t="s">
        <v>8</v>
      </c>
      <c r="U494" s="89" t="s">
        <v>10</v>
      </c>
      <c r="V494" s="89" t="s">
        <v>10</v>
      </c>
      <c r="W494" s="27"/>
      <c r="X494" s="90" t="s">
        <v>1210</v>
      </c>
      <c r="Y494" s="89"/>
      <c r="Z494" s="4">
        <f t="shared" si="105"/>
        <v>0</v>
      </c>
      <c r="AA494" s="91"/>
      <c r="AB494" s="91"/>
      <c r="AC494" s="89"/>
      <c r="AD494" s="89">
        <f t="shared" si="122"/>
        <v>0</v>
      </c>
      <c r="AF494" s="89"/>
      <c r="AG494" s="4">
        <f t="shared" si="111"/>
        <v>0</v>
      </c>
      <c r="AH494" s="89"/>
      <c r="AI494" s="4">
        <f t="shared" si="98"/>
        <v>0</v>
      </c>
      <c r="AJ494" s="4"/>
      <c r="AK494" s="89"/>
      <c r="AL494" s="127">
        <f t="shared" si="123"/>
        <v>0</v>
      </c>
      <c r="AM494" s="4">
        <f t="shared" si="124"/>
        <v>0</v>
      </c>
      <c r="AN494" s="89"/>
      <c r="AO494" s="4">
        <f t="shared" si="125"/>
        <v>0</v>
      </c>
      <c r="AP494" s="4">
        <f t="shared" si="126"/>
        <v>0</v>
      </c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89"/>
      <c r="BD494" s="89"/>
      <c r="BE494" s="89"/>
      <c r="BF494" s="89"/>
      <c r="BG494" s="89"/>
      <c r="BH494" s="89"/>
      <c r="BI494" s="89"/>
      <c r="BJ494" s="89"/>
      <c r="BK494" s="4"/>
      <c r="BL494" s="4"/>
      <c r="BM494" s="4"/>
    </row>
    <row r="495" spans="1:65" s="35" customFormat="1">
      <c r="A495" s="23" t="s">
        <v>1389</v>
      </c>
      <c r="B495" s="24" t="s">
        <v>1390</v>
      </c>
      <c r="C495" s="83" t="s">
        <v>1183</v>
      </c>
      <c r="D495" s="28" t="s">
        <v>1121</v>
      </c>
      <c r="E495" s="28"/>
      <c r="F495" s="27" t="s">
        <v>1080</v>
      </c>
      <c r="G495" s="27" t="s">
        <v>1255</v>
      </c>
      <c r="H495" s="43" t="s">
        <v>1163</v>
      </c>
      <c r="I495" s="28">
        <v>43524</v>
      </c>
      <c r="J495" s="29" t="s">
        <v>6</v>
      </c>
      <c r="K495" s="38" t="s">
        <v>7</v>
      </c>
      <c r="L495" s="92">
        <f t="shared" si="104"/>
        <v>75</v>
      </c>
      <c r="M495" s="109">
        <v>45</v>
      </c>
      <c r="N495" s="109">
        <v>30</v>
      </c>
      <c r="O495" s="88">
        <v>0</v>
      </c>
      <c r="P495" s="89" t="s">
        <v>10</v>
      </c>
      <c r="Q495" s="89" t="s">
        <v>10</v>
      </c>
      <c r="R495" s="89" t="s">
        <v>8</v>
      </c>
      <c r="S495" s="89" t="s">
        <v>8</v>
      </c>
      <c r="T495" s="89" t="s">
        <v>8</v>
      </c>
      <c r="U495" s="89" t="s">
        <v>10</v>
      </c>
      <c r="V495" s="89" t="s">
        <v>10</v>
      </c>
      <c r="W495" s="27"/>
      <c r="X495" s="90" t="s">
        <v>1388</v>
      </c>
      <c r="Y495" s="89"/>
      <c r="Z495" s="4">
        <f t="shared" si="105"/>
        <v>0</v>
      </c>
      <c r="AA495" s="91"/>
      <c r="AB495" s="91"/>
      <c r="AC495" s="89"/>
      <c r="AD495" s="89">
        <f t="shared" si="122"/>
        <v>0</v>
      </c>
      <c r="AF495" s="89"/>
      <c r="AG495" s="4">
        <f t="shared" si="111"/>
        <v>0</v>
      </c>
      <c r="AH495" s="89"/>
      <c r="AI495" s="4">
        <f t="shared" si="98"/>
        <v>0</v>
      </c>
      <c r="AJ495" s="4"/>
      <c r="AK495" s="89"/>
      <c r="AL495" s="127">
        <f t="shared" si="123"/>
        <v>0</v>
      </c>
      <c r="AM495" s="4">
        <f t="shared" si="124"/>
        <v>0</v>
      </c>
      <c r="AN495" s="89"/>
      <c r="AO495" s="4">
        <f t="shared" si="125"/>
        <v>0</v>
      </c>
      <c r="AP495" s="4">
        <f t="shared" si="126"/>
        <v>0</v>
      </c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89"/>
      <c r="BD495" s="89"/>
      <c r="BE495" s="89"/>
      <c r="BF495" s="89"/>
      <c r="BG495" s="89"/>
      <c r="BH495" s="89"/>
      <c r="BI495" s="89"/>
      <c r="BJ495" s="89"/>
      <c r="BK495" s="4"/>
      <c r="BL495" s="4"/>
      <c r="BM495" s="4"/>
    </row>
    <row r="496" spans="1:65" s="35" customFormat="1">
      <c r="A496" s="23" t="s">
        <v>1389</v>
      </c>
      <c r="B496" s="24" t="s">
        <v>1390</v>
      </c>
      <c r="C496" s="83" t="s">
        <v>1184</v>
      </c>
      <c r="D496" s="28" t="s">
        <v>1185</v>
      </c>
      <c r="E496" s="28"/>
      <c r="F496" s="27" t="s">
        <v>1080</v>
      </c>
      <c r="G496" s="27" t="s">
        <v>1255</v>
      </c>
      <c r="H496" s="43" t="s">
        <v>1167</v>
      </c>
      <c r="I496" s="28">
        <v>43710</v>
      </c>
      <c r="J496" s="29" t="s">
        <v>6</v>
      </c>
      <c r="K496" s="38" t="s">
        <v>7</v>
      </c>
      <c r="L496" s="92">
        <f t="shared" si="104"/>
        <v>30</v>
      </c>
      <c r="M496" s="109">
        <v>30</v>
      </c>
      <c r="N496" s="109">
        <v>0</v>
      </c>
      <c r="O496" s="88">
        <v>0</v>
      </c>
      <c r="P496" s="89" t="s">
        <v>10</v>
      </c>
      <c r="Q496" s="89" t="s">
        <v>10</v>
      </c>
      <c r="R496" s="89" t="s">
        <v>8</v>
      </c>
      <c r="S496" s="89" t="s">
        <v>8</v>
      </c>
      <c r="T496" s="89" t="s">
        <v>8</v>
      </c>
      <c r="U496" s="89" t="s">
        <v>10</v>
      </c>
      <c r="V496" s="89" t="s">
        <v>10</v>
      </c>
      <c r="W496" s="27"/>
      <c r="X496" s="90" t="s">
        <v>1388</v>
      </c>
      <c r="Y496" s="89"/>
      <c r="Z496" s="4">
        <f t="shared" si="105"/>
        <v>0</v>
      </c>
      <c r="AA496" s="91"/>
      <c r="AB496" s="91"/>
      <c r="AC496" s="89"/>
      <c r="AD496" s="89">
        <f t="shared" si="122"/>
        <v>0</v>
      </c>
      <c r="AF496" s="89"/>
      <c r="AG496" s="4">
        <f t="shared" ref="AG496:AG520" si="127">SUMIF(AF496,"Y",O496)*AC496</f>
        <v>0</v>
      </c>
      <c r="AH496" s="89"/>
      <c r="AI496" s="4">
        <f t="shared" si="98"/>
        <v>0</v>
      </c>
      <c r="AJ496" s="4"/>
      <c r="AK496" s="89"/>
      <c r="AL496" s="127">
        <f t="shared" si="123"/>
        <v>0</v>
      </c>
      <c r="AM496" s="4">
        <f t="shared" si="124"/>
        <v>0</v>
      </c>
      <c r="AN496" s="89"/>
      <c r="AO496" s="4">
        <f t="shared" si="125"/>
        <v>0</v>
      </c>
      <c r="AP496" s="4">
        <f t="shared" si="126"/>
        <v>0</v>
      </c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89"/>
      <c r="BD496" s="89"/>
      <c r="BE496" s="89"/>
      <c r="BF496" s="89"/>
      <c r="BG496" s="89"/>
      <c r="BH496" s="89"/>
      <c r="BI496" s="89"/>
      <c r="BJ496" s="89"/>
      <c r="BK496" s="4"/>
      <c r="BL496" s="4"/>
      <c r="BM496" s="4"/>
    </row>
    <row r="497" spans="1:65" s="35" customFormat="1">
      <c r="A497" s="23" t="s">
        <v>1389</v>
      </c>
      <c r="B497" s="24" t="s">
        <v>1390</v>
      </c>
      <c r="C497" s="83" t="s">
        <v>1186</v>
      </c>
      <c r="D497" s="28" t="s">
        <v>1187</v>
      </c>
      <c r="E497" s="28"/>
      <c r="F497" s="27" t="s">
        <v>1080</v>
      </c>
      <c r="G497" s="27" t="s">
        <v>1255</v>
      </c>
      <c r="H497" s="43" t="s">
        <v>1163</v>
      </c>
      <c r="I497" s="28">
        <v>43524</v>
      </c>
      <c r="J497" s="29" t="s">
        <v>6</v>
      </c>
      <c r="K497" s="38" t="s">
        <v>7</v>
      </c>
      <c r="L497" s="92">
        <f t="shared" si="104"/>
        <v>125</v>
      </c>
      <c r="M497" s="109">
        <v>125</v>
      </c>
      <c r="N497" s="109">
        <v>0</v>
      </c>
      <c r="O497" s="88">
        <v>0</v>
      </c>
      <c r="P497" s="89" t="s">
        <v>10</v>
      </c>
      <c r="Q497" s="89" t="s">
        <v>10</v>
      </c>
      <c r="R497" s="89" t="s">
        <v>8</v>
      </c>
      <c r="S497" s="89" t="s">
        <v>8</v>
      </c>
      <c r="T497" s="89" t="s">
        <v>8</v>
      </c>
      <c r="U497" s="89" t="s">
        <v>10</v>
      </c>
      <c r="V497" s="89" t="s">
        <v>10</v>
      </c>
      <c r="W497" s="27"/>
      <c r="X497" s="90" t="s">
        <v>1388</v>
      </c>
      <c r="Y497" s="89"/>
      <c r="Z497" s="4">
        <f t="shared" si="105"/>
        <v>0</v>
      </c>
      <c r="AA497" s="91"/>
      <c r="AB497" s="91"/>
      <c r="AC497" s="89"/>
      <c r="AD497" s="89">
        <f t="shared" si="122"/>
        <v>0</v>
      </c>
      <c r="AF497" s="89"/>
      <c r="AG497" s="4">
        <f t="shared" si="127"/>
        <v>0</v>
      </c>
      <c r="AH497" s="89"/>
      <c r="AI497" s="4">
        <f t="shared" si="98"/>
        <v>0</v>
      </c>
      <c r="AJ497" s="4"/>
      <c r="AK497" s="89"/>
      <c r="AL497" s="127">
        <f t="shared" si="123"/>
        <v>0</v>
      </c>
      <c r="AM497" s="4">
        <f t="shared" si="124"/>
        <v>0</v>
      </c>
      <c r="AN497" s="89"/>
      <c r="AO497" s="4">
        <f t="shared" si="125"/>
        <v>0</v>
      </c>
      <c r="AP497" s="4">
        <f t="shared" si="126"/>
        <v>0</v>
      </c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89"/>
      <c r="BD497" s="89"/>
      <c r="BE497" s="89"/>
      <c r="BF497" s="89"/>
      <c r="BG497" s="89"/>
      <c r="BH497" s="89"/>
      <c r="BI497" s="89"/>
      <c r="BJ497" s="89"/>
      <c r="BK497" s="4"/>
      <c r="BL497" s="4"/>
      <c r="BM497" s="4"/>
    </row>
    <row r="498" spans="1:65" s="35" customFormat="1">
      <c r="A498" s="23" t="s">
        <v>1389</v>
      </c>
      <c r="B498" s="24" t="s">
        <v>1390</v>
      </c>
      <c r="C498" s="83" t="s">
        <v>1188</v>
      </c>
      <c r="D498" s="28" t="s">
        <v>1189</v>
      </c>
      <c r="E498" s="28"/>
      <c r="F498" s="27" t="s">
        <v>1080</v>
      </c>
      <c r="G498" s="27" t="s">
        <v>1255</v>
      </c>
      <c r="H498" s="43" t="s">
        <v>1167</v>
      </c>
      <c r="I498" s="28">
        <v>43524</v>
      </c>
      <c r="J498" s="29" t="s">
        <v>6</v>
      </c>
      <c r="K498" s="38" t="s">
        <v>7</v>
      </c>
      <c r="L498" s="92">
        <f t="shared" si="104"/>
        <v>1115</v>
      </c>
      <c r="M498" s="109">
        <v>155</v>
      </c>
      <c r="N498" s="109">
        <v>960</v>
      </c>
      <c r="O498" s="88">
        <v>0</v>
      </c>
      <c r="P498" s="89" t="s">
        <v>10</v>
      </c>
      <c r="Q498" s="89" t="s">
        <v>10</v>
      </c>
      <c r="R498" s="89" t="s">
        <v>8</v>
      </c>
      <c r="S498" s="89" t="s">
        <v>8</v>
      </c>
      <c r="T498" s="89" t="s">
        <v>8</v>
      </c>
      <c r="U498" s="89" t="s">
        <v>10</v>
      </c>
      <c r="V498" s="89" t="s">
        <v>10</v>
      </c>
      <c r="W498" s="27"/>
      <c r="X498" s="90" t="s">
        <v>1388</v>
      </c>
      <c r="Y498" s="89"/>
      <c r="Z498" s="4">
        <f t="shared" si="105"/>
        <v>0</v>
      </c>
      <c r="AA498" s="91"/>
      <c r="AB498" s="91"/>
      <c r="AC498" s="89"/>
      <c r="AD498" s="89">
        <f t="shared" si="122"/>
        <v>0</v>
      </c>
      <c r="AF498" s="89"/>
      <c r="AG498" s="4">
        <f t="shared" si="127"/>
        <v>0</v>
      </c>
      <c r="AH498" s="89"/>
      <c r="AI498" s="4">
        <f t="shared" si="98"/>
        <v>0</v>
      </c>
      <c r="AJ498" s="4"/>
      <c r="AK498" s="89"/>
      <c r="AL498" s="127">
        <f t="shared" si="123"/>
        <v>0</v>
      </c>
      <c r="AM498" s="4">
        <f t="shared" si="124"/>
        <v>0</v>
      </c>
      <c r="AN498" s="89"/>
      <c r="AO498" s="4">
        <f t="shared" si="125"/>
        <v>0</v>
      </c>
      <c r="AP498" s="4">
        <f t="shared" si="126"/>
        <v>0</v>
      </c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89"/>
      <c r="BD498" s="89"/>
      <c r="BE498" s="89"/>
      <c r="BF498" s="89"/>
      <c r="BG498" s="89"/>
      <c r="BH498" s="89"/>
      <c r="BI498" s="89"/>
      <c r="BJ498" s="89"/>
      <c r="BK498" s="4"/>
      <c r="BL498" s="4"/>
      <c r="BM498" s="4"/>
    </row>
    <row r="499" spans="1:65" s="35" customFormat="1">
      <c r="A499" s="23" t="s">
        <v>1389</v>
      </c>
      <c r="B499" s="24" t="s">
        <v>1390</v>
      </c>
      <c r="C499" s="83" t="s">
        <v>1190</v>
      </c>
      <c r="D499" s="28" t="s">
        <v>1191</v>
      </c>
      <c r="E499" s="28"/>
      <c r="F499" s="27" t="s">
        <v>1080</v>
      </c>
      <c r="G499" s="27" t="s">
        <v>1255</v>
      </c>
      <c r="H499" s="28" t="s">
        <v>1163</v>
      </c>
      <c r="I499" s="28">
        <v>43524</v>
      </c>
      <c r="J499" s="29" t="s">
        <v>6</v>
      </c>
      <c r="K499" s="38" t="s">
        <v>7</v>
      </c>
      <c r="L499" s="92">
        <f t="shared" si="104"/>
        <v>380</v>
      </c>
      <c r="M499" s="109">
        <v>130</v>
      </c>
      <c r="N499" s="109">
        <v>250</v>
      </c>
      <c r="O499" s="88">
        <v>0</v>
      </c>
      <c r="P499" s="89" t="s">
        <v>10</v>
      </c>
      <c r="Q499" s="89" t="s">
        <v>10</v>
      </c>
      <c r="R499" s="89" t="s">
        <v>8</v>
      </c>
      <c r="S499" s="89" t="s">
        <v>8</v>
      </c>
      <c r="T499" s="89" t="s">
        <v>8</v>
      </c>
      <c r="U499" s="89" t="s">
        <v>10</v>
      </c>
      <c r="V499" s="89" t="s">
        <v>10</v>
      </c>
      <c r="W499" s="27"/>
      <c r="X499" s="90" t="s">
        <v>1388</v>
      </c>
      <c r="Y499" s="89"/>
      <c r="Z499" s="4">
        <f t="shared" si="105"/>
        <v>0</v>
      </c>
      <c r="AA499" s="91"/>
      <c r="AB499" s="91"/>
      <c r="AC499" s="89"/>
      <c r="AD499" s="89">
        <f t="shared" si="122"/>
        <v>0</v>
      </c>
      <c r="AF499" s="89"/>
      <c r="AG499" s="4">
        <f t="shared" si="127"/>
        <v>0</v>
      </c>
      <c r="AH499" s="89"/>
      <c r="AI499" s="4">
        <f t="shared" si="98"/>
        <v>0</v>
      </c>
      <c r="AJ499" s="4"/>
      <c r="AK499" s="89"/>
      <c r="AL499" s="127">
        <f t="shared" si="123"/>
        <v>0</v>
      </c>
      <c r="AM499" s="4">
        <f t="shared" si="124"/>
        <v>0</v>
      </c>
      <c r="AN499" s="89"/>
      <c r="AO499" s="4">
        <f t="shared" si="125"/>
        <v>0</v>
      </c>
      <c r="AP499" s="4">
        <f t="shared" si="126"/>
        <v>0</v>
      </c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89"/>
      <c r="BD499" s="89"/>
      <c r="BE499" s="89"/>
      <c r="BF499" s="89"/>
      <c r="BG499" s="89"/>
      <c r="BH499" s="89"/>
      <c r="BI499" s="89"/>
      <c r="BJ499" s="89"/>
      <c r="BK499" s="4"/>
      <c r="BL499" s="4"/>
      <c r="BM499" s="4"/>
    </row>
    <row r="500" spans="1:65" s="35" customFormat="1">
      <c r="A500" s="23" t="s">
        <v>1389</v>
      </c>
      <c r="B500" s="24" t="s">
        <v>1390</v>
      </c>
      <c r="C500" s="83" t="s">
        <v>1192</v>
      </c>
      <c r="D500" s="28" t="s">
        <v>1193</v>
      </c>
      <c r="E500" s="28"/>
      <c r="F500" s="27" t="s">
        <v>1080</v>
      </c>
      <c r="G500" s="27" t="s">
        <v>1255</v>
      </c>
      <c r="H500" s="28" t="s">
        <v>1163</v>
      </c>
      <c r="I500" s="28">
        <v>43524</v>
      </c>
      <c r="J500" s="29" t="s">
        <v>6</v>
      </c>
      <c r="K500" s="38" t="s">
        <v>7</v>
      </c>
      <c r="L500" s="92">
        <f t="shared" si="104"/>
        <v>1850</v>
      </c>
      <c r="M500" s="109">
        <v>230</v>
      </c>
      <c r="N500" s="109">
        <v>1620</v>
      </c>
      <c r="O500" s="88">
        <v>0</v>
      </c>
      <c r="P500" s="89" t="s">
        <v>10</v>
      </c>
      <c r="Q500" s="89" t="s">
        <v>10</v>
      </c>
      <c r="R500" s="89" t="s">
        <v>8</v>
      </c>
      <c r="S500" s="89" t="s">
        <v>8</v>
      </c>
      <c r="T500" s="89" t="s">
        <v>8</v>
      </c>
      <c r="U500" s="89" t="s">
        <v>10</v>
      </c>
      <c r="V500" s="89" t="s">
        <v>10</v>
      </c>
      <c r="W500" s="27"/>
      <c r="X500" s="90" t="s">
        <v>1388</v>
      </c>
      <c r="Y500" s="89"/>
      <c r="Z500" s="4">
        <f t="shared" si="105"/>
        <v>0</v>
      </c>
      <c r="AA500" s="91"/>
      <c r="AB500" s="91"/>
      <c r="AC500" s="89"/>
      <c r="AD500" s="89">
        <f t="shared" si="122"/>
        <v>0</v>
      </c>
      <c r="AF500" s="89"/>
      <c r="AG500" s="4">
        <f t="shared" si="127"/>
        <v>0</v>
      </c>
      <c r="AH500" s="89"/>
      <c r="AI500" s="4">
        <f t="shared" si="98"/>
        <v>0</v>
      </c>
      <c r="AJ500" s="4"/>
      <c r="AK500" s="89"/>
      <c r="AL500" s="127">
        <f t="shared" si="123"/>
        <v>0</v>
      </c>
      <c r="AM500" s="4">
        <f t="shared" si="124"/>
        <v>0</v>
      </c>
      <c r="AN500" s="89"/>
      <c r="AO500" s="4">
        <f t="shared" si="125"/>
        <v>0</v>
      </c>
      <c r="AP500" s="4">
        <f t="shared" si="126"/>
        <v>0</v>
      </c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89"/>
      <c r="BD500" s="89"/>
      <c r="BE500" s="89"/>
      <c r="BF500" s="89"/>
      <c r="BG500" s="89"/>
      <c r="BH500" s="89"/>
      <c r="BI500" s="89"/>
      <c r="BJ500" s="89"/>
      <c r="BK500" s="4"/>
      <c r="BL500" s="4"/>
      <c r="BM500" s="4"/>
    </row>
    <row r="501" spans="1:65" s="35" customFormat="1">
      <c r="A501" s="23" t="s">
        <v>1389</v>
      </c>
      <c r="B501" s="24" t="s">
        <v>1390</v>
      </c>
      <c r="C501" s="83" t="s">
        <v>1194</v>
      </c>
      <c r="D501" s="28" t="s">
        <v>1195</v>
      </c>
      <c r="E501" s="28"/>
      <c r="F501" s="27" t="s">
        <v>1080</v>
      </c>
      <c r="G501" s="27" t="s">
        <v>1255</v>
      </c>
      <c r="H501" s="28" t="s">
        <v>51</v>
      </c>
      <c r="I501" s="28">
        <v>43524</v>
      </c>
      <c r="J501" s="29" t="s">
        <v>6</v>
      </c>
      <c r="K501" s="38" t="s">
        <v>7</v>
      </c>
      <c r="L501" s="92">
        <f t="shared" si="104"/>
        <v>835</v>
      </c>
      <c r="M501" s="109">
        <v>115</v>
      </c>
      <c r="N501" s="109">
        <v>720</v>
      </c>
      <c r="O501" s="88">
        <v>0</v>
      </c>
      <c r="P501" s="89" t="s">
        <v>10</v>
      </c>
      <c r="Q501" s="89" t="s">
        <v>10</v>
      </c>
      <c r="R501" s="89" t="s">
        <v>8</v>
      </c>
      <c r="S501" s="89" t="s">
        <v>8</v>
      </c>
      <c r="T501" s="89" t="s">
        <v>8</v>
      </c>
      <c r="U501" s="89" t="s">
        <v>10</v>
      </c>
      <c r="V501" s="89" t="s">
        <v>10</v>
      </c>
      <c r="W501" s="27"/>
      <c r="X501" s="90" t="s">
        <v>1388</v>
      </c>
      <c r="Y501" s="89"/>
      <c r="Z501" s="4">
        <f t="shared" si="105"/>
        <v>0</v>
      </c>
      <c r="AA501" s="91"/>
      <c r="AB501" s="91"/>
      <c r="AC501" s="89"/>
      <c r="AD501" s="89">
        <f t="shared" si="122"/>
        <v>0</v>
      </c>
      <c r="AF501" s="89"/>
      <c r="AG501" s="4">
        <f t="shared" si="127"/>
        <v>0</v>
      </c>
      <c r="AH501" s="89"/>
      <c r="AI501" s="4">
        <f t="shared" si="98"/>
        <v>0</v>
      </c>
      <c r="AJ501" s="4"/>
      <c r="AK501" s="89"/>
      <c r="AL501" s="127">
        <f t="shared" si="123"/>
        <v>0</v>
      </c>
      <c r="AM501" s="4">
        <f t="shared" si="124"/>
        <v>0</v>
      </c>
      <c r="AN501" s="89"/>
      <c r="AO501" s="4">
        <f t="shared" si="125"/>
        <v>0</v>
      </c>
      <c r="AP501" s="4">
        <f t="shared" si="126"/>
        <v>0</v>
      </c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89"/>
      <c r="BK501" s="4"/>
      <c r="BL501" s="4"/>
      <c r="BM501" s="4"/>
    </row>
    <row r="502" spans="1:65" s="35" customFormat="1">
      <c r="A502" s="23" t="s">
        <v>1389</v>
      </c>
      <c r="B502" s="24" t="s">
        <v>1390</v>
      </c>
      <c r="C502" s="83" t="s">
        <v>1196</v>
      </c>
      <c r="D502" s="28" t="s">
        <v>1284</v>
      </c>
      <c r="E502" s="90"/>
      <c r="F502" s="27" t="s">
        <v>1080</v>
      </c>
      <c r="G502" s="27" t="s">
        <v>1255</v>
      </c>
      <c r="H502" s="90" t="s">
        <v>105</v>
      </c>
      <c r="I502" s="28">
        <v>42836</v>
      </c>
      <c r="J502" s="29" t="s">
        <v>6</v>
      </c>
      <c r="K502" s="38" t="s">
        <v>7</v>
      </c>
      <c r="L502" s="92">
        <f t="shared" si="104"/>
        <v>715</v>
      </c>
      <c r="M502" s="109">
        <v>295</v>
      </c>
      <c r="N502" s="109">
        <v>420</v>
      </c>
      <c r="O502" s="88">
        <v>0</v>
      </c>
      <c r="P502" s="89" t="s">
        <v>10</v>
      </c>
      <c r="Q502" s="89" t="s">
        <v>10</v>
      </c>
      <c r="R502" s="89" t="s">
        <v>8</v>
      </c>
      <c r="S502" s="89" t="s">
        <v>8</v>
      </c>
      <c r="T502" s="89" t="s">
        <v>8</v>
      </c>
      <c r="U502" s="89" t="s">
        <v>10</v>
      </c>
      <c r="V502" s="89" t="s">
        <v>10</v>
      </c>
      <c r="W502" s="27"/>
      <c r="X502" s="90" t="s">
        <v>1388</v>
      </c>
      <c r="Y502" s="89"/>
      <c r="Z502" s="4">
        <f t="shared" si="105"/>
        <v>0</v>
      </c>
      <c r="AA502" s="91"/>
      <c r="AB502" s="91"/>
      <c r="AC502" s="89"/>
      <c r="AD502" s="89">
        <f>Z502*AC502</f>
        <v>0</v>
      </c>
      <c r="AF502" s="89"/>
      <c r="AG502" s="4">
        <f t="shared" si="127"/>
        <v>0</v>
      </c>
      <c r="AH502" s="89"/>
      <c r="AI502" s="4">
        <f t="shared" si="98"/>
        <v>0</v>
      </c>
      <c r="AJ502" s="4"/>
      <c r="AK502" s="89"/>
      <c r="AL502" s="127">
        <f t="shared" ref="AL502:AL503" si="128">IFERROR(COUNTIF(AQ502:AZ502,"S")/(COUNTIF(AQ502:AZ502,"V")+COUNTIF(AQ502:AZ502,"S")),0)</f>
        <v>0</v>
      </c>
      <c r="AM502" s="4">
        <f>(AD502-AG502-AI502)*AL502</f>
        <v>0</v>
      </c>
      <c r="AN502" s="89"/>
      <c r="AO502" s="4">
        <f t="shared" ref="AO502:AO503" si="129">COUNTIF(AQ502:AZ502,"V")</f>
        <v>0</v>
      </c>
      <c r="AP502" s="4">
        <f>AD502-AG502-AI502-AM502</f>
        <v>0</v>
      </c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89"/>
      <c r="BD502" s="89"/>
      <c r="BE502" s="89"/>
      <c r="BF502" s="89"/>
      <c r="BG502" s="89"/>
      <c r="BH502" s="89"/>
      <c r="BI502" s="89"/>
      <c r="BJ502" s="89"/>
      <c r="BK502" s="4"/>
      <c r="BL502" s="4"/>
      <c r="BM502" s="4"/>
    </row>
    <row r="503" spans="1:65" s="35" customFormat="1">
      <c r="A503" s="23" t="s">
        <v>1389</v>
      </c>
      <c r="B503" s="24" t="s">
        <v>1390</v>
      </c>
      <c r="C503" s="83" t="s">
        <v>1197</v>
      </c>
      <c r="D503" s="28" t="s">
        <v>1198</v>
      </c>
      <c r="E503" s="90"/>
      <c r="F503" s="27" t="s">
        <v>1080</v>
      </c>
      <c r="G503" s="27" t="s">
        <v>1255</v>
      </c>
      <c r="H503" s="90" t="s">
        <v>105</v>
      </c>
      <c r="I503" s="28">
        <v>42788</v>
      </c>
      <c r="J503" s="29" t="s">
        <v>6</v>
      </c>
      <c r="K503" s="38" t="s">
        <v>151</v>
      </c>
      <c r="L503" s="92">
        <f t="shared" si="104"/>
        <v>80</v>
      </c>
      <c r="M503" s="109">
        <v>80</v>
      </c>
      <c r="N503" s="109">
        <v>0</v>
      </c>
      <c r="O503" s="88">
        <v>0</v>
      </c>
      <c r="P503" s="89" t="s">
        <v>10</v>
      </c>
      <c r="Q503" s="89" t="s">
        <v>10</v>
      </c>
      <c r="R503" s="89" t="s">
        <v>8</v>
      </c>
      <c r="S503" s="89" t="s">
        <v>8</v>
      </c>
      <c r="T503" s="89" t="s">
        <v>8</v>
      </c>
      <c r="U503" s="89" t="s">
        <v>10</v>
      </c>
      <c r="V503" s="89" t="s">
        <v>10</v>
      </c>
      <c r="W503" s="27"/>
      <c r="X503" s="90" t="s">
        <v>1388</v>
      </c>
      <c r="Y503" s="89"/>
      <c r="Z503" s="4">
        <f t="shared" si="105"/>
        <v>0</v>
      </c>
      <c r="AA503" s="91"/>
      <c r="AB503" s="91"/>
      <c r="AC503" s="89"/>
      <c r="AD503" s="89">
        <f>Z503*AC503</f>
        <v>0</v>
      </c>
      <c r="AF503" s="89"/>
      <c r="AG503" s="4">
        <f t="shared" si="127"/>
        <v>0</v>
      </c>
      <c r="AH503" s="89"/>
      <c r="AI503" s="4">
        <f t="shared" si="98"/>
        <v>0</v>
      </c>
      <c r="AJ503" s="4"/>
      <c r="AK503" s="89"/>
      <c r="AL503" s="127">
        <f t="shared" si="128"/>
        <v>0</v>
      </c>
      <c r="AM503" s="4">
        <f>(AD503-AG503-AI503)*AL503</f>
        <v>0</v>
      </c>
      <c r="AN503" s="89"/>
      <c r="AO503" s="4">
        <f t="shared" si="129"/>
        <v>0</v>
      </c>
      <c r="AP503" s="4">
        <f>AD503-AG503-AI503-AM503</f>
        <v>0</v>
      </c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89"/>
      <c r="BD503" s="89"/>
      <c r="BE503" s="89"/>
      <c r="BF503" s="89"/>
      <c r="BG503" s="89"/>
      <c r="BH503" s="89"/>
      <c r="BI503" s="89"/>
      <c r="BJ503" s="89"/>
      <c r="BK503" s="4"/>
      <c r="BL503" s="4"/>
      <c r="BM503" s="4"/>
    </row>
    <row r="504" spans="1:65" s="35" customFormat="1">
      <c r="A504" s="23" t="s">
        <v>1389</v>
      </c>
      <c r="B504" s="24" t="s">
        <v>1390</v>
      </c>
      <c r="C504" s="83" t="s">
        <v>1199</v>
      </c>
      <c r="D504" s="28" t="s">
        <v>1285</v>
      </c>
      <c r="E504" s="110"/>
      <c r="F504" s="27" t="s">
        <v>1080</v>
      </c>
      <c r="G504" s="27" t="s">
        <v>1255</v>
      </c>
      <c r="H504" s="90" t="s">
        <v>27</v>
      </c>
      <c r="I504" s="28">
        <v>42902</v>
      </c>
      <c r="J504" s="29" t="s">
        <v>6</v>
      </c>
      <c r="K504" s="38" t="s">
        <v>7</v>
      </c>
      <c r="L504" s="92">
        <f t="shared" si="104"/>
        <v>2775</v>
      </c>
      <c r="M504" s="109">
        <v>45</v>
      </c>
      <c r="N504" s="109">
        <v>2730</v>
      </c>
      <c r="O504" s="88">
        <v>0</v>
      </c>
      <c r="P504" s="89" t="s">
        <v>10</v>
      </c>
      <c r="Q504" s="89" t="s">
        <v>10</v>
      </c>
      <c r="R504" s="89" t="s">
        <v>8</v>
      </c>
      <c r="S504" s="89" t="s">
        <v>8</v>
      </c>
      <c r="T504" s="89" t="s">
        <v>8</v>
      </c>
      <c r="U504" s="89" t="s">
        <v>10</v>
      </c>
      <c r="V504" s="89" t="s">
        <v>10</v>
      </c>
      <c r="W504" s="27"/>
      <c r="X504" s="90" t="s">
        <v>1388</v>
      </c>
      <c r="Y504" s="89"/>
      <c r="Z504" s="4">
        <f t="shared" si="105"/>
        <v>0</v>
      </c>
      <c r="AA504" s="91"/>
      <c r="AB504" s="91"/>
      <c r="AC504" s="89"/>
      <c r="AD504" s="89">
        <f>Z504*AC504</f>
        <v>0</v>
      </c>
      <c r="AF504" s="89"/>
      <c r="AG504" s="4">
        <f t="shared" si="127"/>
        <v>0</v>
      </c>
      <c r="AH504" s="89"/>
      <c r="AI504" s="4">
        <f t="shared" si="98"/>
        <v>0</v>
      </c>
      <c r="AJ504" s="4"/>
      <c r="AK504" s="89"/>
      <c r="AL504" s="127">
        <f>IFERROR(COUNTIF(AQ504:AZ504,"S")/(COUNTIF(AQ504:AZ504,"V")+COUNTIF(AQ504:AZ504,"S")),0)</f>
        <v>0</v>
      </c>
      <c r="AM504" s="4">
        <f>(AD504-AG504-AI504)*AL504</f>
        <v>0</v>
      </c>
      <c r="AN504" s="89"/>
      <c r="AO504" s="4">
        <f t="shared" ref="AO504" si="130">COUNTIF(AQ504:AZ504,"V")</f>
        <v>0</v>
      </c>
      <c r="AP504" s="4">
        <f>AD504-AG504-AI504-AM504</f>
        <v>0</v>
      </c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89"/>
      <c r="BD504" s="89"/>
      <c r="BE504" s="89"/>
      <c r="BF504" s="89"/>
      <c r="BG504" s="89"/>
      <c r="BH504" s="89"/>
      <c r="BI504" s="89"/>
      <c r="BJ504" s="89"/>
      <c r="BK504" s="4"/>
      <c r="BL504" s="4"/>
      <c r="BM504" s="4"/>
    </row>
    <row r="505" spans="1:65" s="35" customFormat="1">
      <c r="A505" s="23" t="s">
        <v>1389</v>
      </c>
      <c r="B505" s="24" t="s">
        <v>1390</v>
      </c>
      <c r="C505" s="83" t="s">
        <v>1200</v>
      </c>
      <c r="D505" s="90" t="s">
        <v>1201</v>
      </c>
      <c r="E505" s="28"/>
      <c r="F505" s="27" t="s">
        <v>1080</v>
      </c>
      <c r="G505" s="27" t="s">
        <v>1256</v>
      </c>
      <c r="H505" s="28" t="s">
        <v>51</v>
      </c>
      <c r="I505" s="28">
        <v>43524</v>
      </c>
      <c r="J505" s="29" t="s">
        <v>6</v>
      </c>
      <c r="K505" s="38" t="s">
        <v>7</v>
      </c>
      <c r="L505" s="92">
        <f>SUM(M505:N505)</f>
        <v>1815</v>
      </c>
      <c r="M505" s="92">
        <v>375</v>
      </c>
      <c r="N505" s="92">
        <v>1440</v>
      </c>
      <c r="O505" s="88">
        <v>0</v>
      </c>
      <c r="P505" s="89" t="s">
        <v>10</v>
      </c>
      <c r="Q505" s="89" t="s">
        <v>10</v>
      </c>
      <c r="R505" s="89" t="s">
        <v>10</v>
      </c>
      <c r="S505" s="89" t="s">
        <v>10</v>
      </c>
      <c r="T505" s="89" t="s">
        <v>10</v>
      </c>
      <c r="U505" s="89" t="s">
        <v>10</v>
      </c>
      <c r="V505" s="89" t="s">
        <v>10</v>
      </c>
      <c r="W505" s="27"/>
      <c r="X505" s="90" t="s">
        <v>1202</v>
      </c>
      <c r="Y505" s="89"/>
      <c r="Z505" s="4">
        <f t="shared" si="105"/>
        <v>0</v>
      </c>
      <c r="AA505" s="91"/>
      <c r="AB505" s="91"/>
      <c r="AC505" s="89"/>
      <c r="AD505" s="89">
        <f t="shared" ref="AD505:AD514" si="131">Z505*AC505</f>
        <v>0</v>
      </c>
      <c r="AF505" s="89"/>
      <c r="AG505" s="4">
        <f t="shared" si="127"/>
        <v>0</v>
      </c>
      <c r="AH505" s="89"/>
      <c r="AI505" s="4">
        <f t="shared" si="98"/>
        <v>0</v>
      </c>
      <c r="AJ505" s="4"/>
      <c r="AK505" s="89"/>
      <c r="AL505" s="127">
        <f t="shared" ref="AL505:AL514" si="132">IFERROR(COUNTIF(AQ505:AZ505,"S")/(COUNTIF(AQ505:AZ505,"V")+COUNTIF(AQ505:AZ505,"S")),0)</f>
        <v>0</v>
      </c>
      <c r="AM505" s="4">
        <f t="shared" ref="AM505:AM514" si="133">(AD505-AG505-AI505)*AL505</f>
        <v>0</v>
      </c>
      <c r="AN505" s="89"/>
      <c r="AO505" s="4">
        <f t="shared" ref="AO505:AO514" si="134">COUNTIF(AQ505:AZ505,"V")</f>
        <v>0</v>
      </c>
      <c r="AP505" s="4">
        <f t="shared" ref="AP505:AP514" si="135">AD505-AG505-AI505-AM505</f>
        <v>0</v>
      </c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89"/>
      <c r="BD505" s="89"/>
      <c r="BE505" s="89"/>
      <c r="BF505" s="89"/>
      <c r="BG505" s="89"/>
      <c r="BH505" s="89"/>
      <c r="BI505" s="89"/>
      <c r="BJ505" s="89"/>
      <c r="BK505" s="4"/>
      <c r="BL505" s="4"/>
      <c r="BM505" s="4"/>
    </row>
    <row r="506" spans="1:65" s="35" customFormat="1">
      <c r="A506" s="23" t="s">
        <v>1389</v>
      </c>
      <c r="B506" s="24" t="s">
        <v>1390</v>
      </c>
      <c r="C506" s="83" t="s">
        <v>1203</v>
      </c>
      <c r="D506" s="90" t="s">
        <v>1204</v>
      </c>
      <c r="E506" s="28"/>
      <c r="F506" s="27" t="s">
        <v>1080</v>
      </c>
      <c r="G506" s="27" t="s">
        <v>1256</v>
      </c>
      <c r="H506" s="28" t="s">
        <v>51</v>
      </c>
      <c r="I506" s="28">
        <v>43524</v>
      </c>
      <c r="J506" s="29" t="s">
        <v>6</v>
      </c>
      <c r="K506" s="38" t="s">
        <v>7</v>
      </c>
      <c r="L506" s="92">
        <f>SUM(M506:N506)</f>
        <v>25</v>
      </c>
      <c r="M506" s="92">
        <v>25</v>
      </c>
      <c r="N506" s="92">
        <v>0</v>
      </c>
      <c r="O506" s="88">
        <v>0</v>
      </c>
      <c r="P506" s="89" t="s">
        <v>10</v>
      </c>
      <c r="Q506" s="89" t="s">
        <v>10</v>
      </c>
      <c r="R506" s="89" t="s">
        <v>8</v>
      </c>
      <c r="S506" s="89" t="s">
        <v>10</v>
      </c>
      <c r="T506" s="89" t="s">
        <v>8</v>
      </c>
      <c r="U506" s="89" t="s">
        <v>10</v>
      </c>
      <c r="V506" s="89" t="s">
        <v>10</v>
      </c>
      <c r="W506" s="27"/>
      <c r="X506" s="90" t="s">
        <v>1202</v>
      </c>
      <c r="Y506" s="89"/>
      <c r="Z506" s="4">
        <f t="shared" si="105"/>
        <v>0</v>
      </c>
      <c r="AA506" s="91"/>
      <c r="AB506" s="91"/>
      <c r="AC506" s="89"/>
      <c r="AD506" s="89">
        <f t="shared" si="131"/>
        <v>0</v>
      </c>
      <c r="AF506" s="89"/>
      <c r="AG506" s="4">
        <f t="shared" si="127"/>
        <v>0</v>
      </c>
      <c r="AH506" s="89"/>
      <c r="AI506" s="4">
        <f t="shared" si="98"/>
        <v>0</v>
      </c>
      <c r="AJ506" s="4"/>
      <c r="AK506" s="89"/>
      <c r="AL506" s="127">
        <f t="shared" si="132"/>
        <v>0</v>
      </c>
      <c r="AM506" s="4">
        <f t="shared" si="133"/>
        <v>0</v>
      </c>
      <c r="AN506" s="89"/>
      <c r="AO506" s="4">
        <f t="shared" si="134"/>
        <v>0</v>
      </c>
      <c r="AP506" s="4">
        <f t="shared" si="135"/>
        <v>0</v>
      </c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89"/>
      <c r="BD506" s="89"/>
      <c r="BE506" s="89"/>
      <c r="BF506" s="89"/>
      <c r="BG506" s="89"/>
      <c r="BH506" s="89"/>
      <c r="BI506" s="89"/>
      <c r="BJ506" s="89"/>
      <c r="BK506" s="4"/>
      <c r="BL506" s="4"/>
      <c r="BM506" s="4"/>
    </row>
    <row r="507" spans="1:65" s="35" customFormat="1">
      <c r="A507" s="23" t="s">
        <v>1389</v>
      </c>
      <c r="B507" s="24" t="s">
        <v>1390</v>
      </c>
      <c r="C507" s="83" t="s">
        <v>1206</v>
      </c>
      <c r="D507" s="110" t="s">
        <v>1207</v>
      </c>
      <c r="E507" s="43"/>
      <c r="F507" s="27" t="s">
        <v>1080</v>
      </c>
      <c r="G507" s="27" t="s">
        <v>1205</v>
      </c>
      <c r="H507" s="43" t="s">
        <v>51</v>
      </c>
      <c r="I507" s="28">
        <v>43524</v>
      </c>
      <c r="J507" s="29" t="s">
        <v>6</v>
      </c>
      <c r="K507" s="38" t="s">
        <v>7</v>
      </c>
      <c r="L507" s="92">
        <f t="shared" ref="L507:L539" si="136">SUM(M507:N507)</f>
        <v>490</v>
      </c>
      <c r="M507" s="109">
        <v>370</v>
      </c>
      <c r="N507" s="109">
        <v>120</v>
      </c>
      <c r="O507" s="88">
        <v>0</v>
      </c>
      <c r="P507" s="89" t="s">
        <v>8</v>
      </c>
      <c r="Q507" s="89" t="s">
        <v>8</v>
      </c>
      <c r="R507" s="89" t="s">
        <v>8</v>
      </c>
      <c r="S507" s="89" t="s">
        <v>10</v>
      </c>
      <c r="T507" s="89" t="s">
        <v>10</v>
      </c>
      <c r="U507" s="89" t="s">
        <v>10</v>
      </c>
      <c r="V507" s="89" t="s">
        <v>10</v>
      </c>
      <c r="W507" s="27"/>
      <c r="X507" s="90" t="s">
        <v>1208</v>
      </c>
      <c r="Y507" s="89"/>
      <c r="Z507" s="4">
        <f t="shared" si="105"/>
        <v>0</v>
      </c>
      <c r="AA507" s="91"/>
      <c r="AB507" s="91"/>
      <c r="AC507" s="89"/>
      <c r="AD507" s="89">
        <f t="shared" si="131"/>
        <v>0</v>
      </c>
      <c r="AF507" s="89"/>
      <c r="AG507" s="4">
        <f t="shared" si="127"/>
        <v>0</v>
      </c>
      <c r="AH507" s="89"/>
      <c r="AI507" s="4">
        <f t="shared" si="98"/>
        <v>0</v>
      </c>
      <c r="AJ507" s="4"/>
      <c r="AK507" s="89"/>
      <c r="AL507" s="127">
        <f t="shared" si="132"/>
        <v>0</v>
      </c>
      <c r="AM507" s="4">
        <f t="shared" si="133"/>
        <v>0</v>
      </c>
      <c r="AN507" s="89"/>
      <c r="AO507" s="4">
        <f t="shared" si="134"/>
        <v>0</v>
      </c>
      <c r="AP507" s="4">
        <f t="shared" si="135"/>
        <v>0</v>
      </c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89"/>
      <c r="BD507" s="89"/>
      <c r="BE507" s="89"/>
      <c r="BF507" s="89"/>
      <c r="BG507" s="89"/>
      <c r="BH507" s="89"/>
      <c r="BI507" s="89"/>
      <c r="BJ507" s="89"/>
      <c r="BK507" s="4"/>
      <c r="BL507" s="4"/>
      <c r="BM507" s="4"/>
    </row>
    <row r="508" spans="1:65" s="35" customFormat="1">
      <c r="A508" s="23" t="s">
        <v>1389</v>
      </c>
      <c r="B508" s="24" t="s">
        <v>1390</v>
      </c>
      <c r="C508" s="83" t="s">
        <v>1286</v>
      </c>
      <c r="D508" s="28" t="s">
        <v>1287</v>
      </c>
      <c r="E508" s="43"/>
      <c r="F508" s="27" t="s">
        <v>1080</v>
      </c>
      <c r="G508" s="27" t="s">
        <v>1257</v>
      </c>
      <c r="H508" s="43" t="s">
        <v>1163</v>
      </c>
      <c r="I508" s="28">
        <v>43710</v>
      </c>
      <c r="J508" s="29" t="s">
        <v>6</v>
      </c>
      <c r="K508" s="38" t="s">
        <v>305</v>
      </c>
      <c r="L508" s="92">
        <f t="shared" si="136"/>
        <v>90</v>
      </c>
      <c r="M508" s="109">
        <v>45</v>
      </c>
      <c r="N508" s="109">
        <v>45</v>
      </c>
      <c r="O508" s="88">
        <v>0</v>
      </c>
      <c r="P508" s="89" t="s">
        <v>10</v>
      </c>
      <c r="Q508" s="89" t="s">
        <v>10</v>
      </c>
      <c r="R508" s="89" t="s">
        <v>8</v>
      </c>
      <c r="S508" s="89" t="s">
        <v>8</v>
      </c>
      <c r="T508" s="89" t="s">
        <v>10</v>
      </c>
      <c r="U508" s="89" t="s">
        <v>10</v>
      </c>
      <c r="V508" s="89" t="s">
        <v>10</v>
      </c>
      <c r="W508" s="27"/>
      <c r="X508" s="90" t="s">
        <v>1210</v>
      </c>
      <c r="Y508" s="89"/>
      <c r="Z508" s="4">
        <f t="shared" si="105"/>
        <v>0</v>
      </c>
      <c r="AA508" s="91"/>
      <c r="AB508" s="91"/>
      <c r="AC508" s="89"/>
      <c r="AD508" s="89">
        <f t="shared" si="131"/>
        <v>0</v>
      </c>
      <c r="AF508" s="89"/>
      <c r="AG508" s="4">
        <f t="shared" si="127"/>
        <v>0</v>
      </c>
      <c r="AH508" s="89"/>
      <c r="AI508" s="4">
        <f t="shared" si="98"/>
        <v>0</v>
      </c>
      <c r="AJ508" s="4"/>
      <c r="AK508" s="89"/>
      <c r="AL508" s="127">
        <f t="shared" si="132"/>
        <v>0</v>
      </c>
      <c r="AM508" s="4">
        <f t="shared" si="133"/>
        <v>0</v>
      </c>
      <c r="AN508" s="89"/>
      <c r="AO508" s="4">
        <f t="shared" si="134"/>
        <v>0</v>
      </c>
      <c r="AP508" s="4">
        <f t="shared" si="135"/>
        <v>0</v>
      </c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89"/>
      <c r="BD508" s="89"/>
      <c r="BE508" s="89"/>
      <c r="BF508" s="89"/>
      <c r="BG508" s="89"/>
      <c r="BH508" s="89"/>
      <c r="BI508" s="89"/>
      <c r="BJ508" s="89"/>
      <c r="BK508" s="4"/>
      <c r="BL508" s="4"/>
      <c r="BM508" s="4"/>
    </row>
    <row r="509" spans="1:65" s="35" customFormat="1">
      <c r="A509" s="23" t="s">
        <v>1389</v>
      </c>
      <c r="B509" s="24" t="s">
        <v>1390</v>
      </c>
      <c r="C509" s="83" t="s">
        <v>1209</v>
      </c>
      <c r="D509" s="28" t="s">
        <v>1288</v>
      </c>
      <c r="E509" s="43"/>
      <c r="F509" s="27" t="s">
        <v>1080</v>
      </c>
      <c r="G509" s="27" t="s">
        <v>1257</v>
      </c>
      <c r="H509" s="43" t="s">
        <v>51</v>
      </c>
      <c r="I509" s="28">
        <v>43524</v>
      </c>
      <c r="J509" s="29" t="s">
        <v>6</v>
      </c>
      <c r="K509" s="38" t="s">
        <v>305</v>
      </c>
      <c r="L509" s="92">
        <f t="shared" si="136"/>
        <v>250</v>
      </c>
      <c r="M509" s="109">
        <v>125</v>
      </c>
      <c r="N509" s="109">
        <v>125</v>
      </c>
      <c r="O509" s="88">
        <v>0</v>
      </c>
      <c r="P509" s="89" t="s">
        <v>10</v>
      </c>
      <c r="Q509" s="89" t="s">
        <v>10</v>
      </c>
      <c r="R509" s="89" t="s">
        <v>8</v>
      </c>
      <c r="S509" s="89" t="s">
        <v>8</v>
      </c>
      <c r="T509" s="89" t="s">
        <v>10</v>
      </c>
      <c r="U509" s="89" t="s">
        <v>10</v>
      </c>
      <c r="V509" s="89" t="s">
        <v>10</v>
      </c>
      <c r="W509" s="27"/>
      <c r="X509" s="90" t="s">
        <v>1210</v>
      </c>
      <c r="Y509" s="89"/>
      <c r="Z509" s="4">
        <f t="shared" si="105"/>
        <v>0</v>
      </c>
      <c r="AA509" s="91"/>
      <c r="AB509" s="91"/>
      <c r="AC509" s="89"/>
      <c r="AD509" s="89">
        <f t="shared" si="131"/>
        <v>0</v>
      </c>
      <c r="AF509" s="89"/>
      <c r="AG509" s="4">
        <f t="shared" si="127"/>
        <v>0</v>
      </c>
      <c r="AH509" s="89"/>
      <c r="AI509" s="4">
        <f t="shared" si="98"/>
        <v>0</v>
      </c>
      <c r="AJ509" s="4"/>
      <c r="AK509" s="89"/>
      <c r="AL509" s="127">
        <f t="shared" si="132"/>
        <v>0</v>
      </c>
      <c r="AM509" s="4">
        <f t="shared" si="133"/>
        <v>0</v>
      </c>
      <c r="AN509" s="89"/>
      <c r="AO509" s="4">
        <f t="shared" si="134"/>
        <v>0</v>
      </c>
      <c r="AP509" s="4">
        <f t="shared" si="135"/>
        <v>0</v>
      </c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89"/>
      <c r="BD509" s="89"/>
      <c r="BE509" s="89"/>
      <c r="BF509" s="89"/>
      <c r="BG509" s="89"/>
      <c r="BH509" s="89"/>
      <c r="BI509" s="89"/>
      <c r="BJ509" s="89"/>
      <c r="BK509" s="4"/>
      <c r="BL509" s="4"/>
      <c r="BM509" s="4"/>
    </row>
    <row r="510" spans="1:65" s="35" customFormat="1">
      <c r="A510" s="23" t="s">
        <v>1389</v>
      </c>
      <c r="B510" s="24" t="s">
        <v>1390</v>
      </c>
      <c r="C510" s="83" t="s">
        <v>1211</v>
      </c>
      <c r="D510" s="43" t="s">
        <v>1289</v>
      </c>
      <c r="E510" s="43"/>
      <c r="F510" s="27" t="s">
        <v>1080</v>
      </c>
      <c r="G510" s="27" t="s">
        <v>1257</v>
      </c>
      <c r="H510" s="43" t="s">
        <v>51</v>
      </c>
      <c r="I510" s="28">
        <v>43524</v>
      </c>
      <c r="J510" s="29" t="s">
        <v>6</v>
      </c>
      <c r="K510" s="38" t="s">
        <v>305</v>
      </c>
      <c r="L510" s="92">
        <f t="shared" si="136"/>
        <v>1135</v>
      </c>
      <c r="M510" s="109">
        <v>175</v>
      </c>
      <c r="N510" s="109">
        <v>960</v>
      </c>
      <c r="O510" s="88">
        <v>0</v>
      </c>
      <c r="P510" s="89" t="s">
        <v>10</v>
      </c>
      <c r="Q510" s="89" t="s">
        <v>10</v>
      </c>
      <c r="R510" s="89" t="s">
        <v>8</v>
      </c>
      <c r="S510" s="89" t="s">
        <v>8</v>
      </c>
      <c r="T510" s="89" t="s">
        <v>10</v>
      </c>
      <c r="U510" s="89" t="s">
        <v>10</v>
      </c>
      <c r="V510" s="89" t="s">
        <v>10</v>
      </c>
      <c r="W510" s="27"/>
      <c r="X510" s="90" t="s">
        <v>1210</v>
      </c>
      <c r="Y510" s="89"/>
      <c r="Z510" s="4">
        <f t="shared" si="105"/>
        <v>0</v>
      </c>
      <c r="AA510" s="91"/>
      <c r="AB510" s="91"/>
      <c r="AC510" s="89"/>
      <c r="AD510" s="89">
        <f t="shared" si="131"/>
        <v>0</v>
      </c>
      <c r="AF510" s="89"/>
      <c r="AG510" s="4">
        <f t="shared" si="127"/>
        <v>0</v>
      </c>
      <c r="AH510" s="89"/>
      <c r="AI510" s="4">
        <f t="shared" si="98"/>
        <v>0</v>
      </c>
      <c r="AJ510" s="4"/>
      <c r="AK510" s="89"/>
      <c r="AL510" s="127">
        <f t="shared" si="132"/>
        <v>0</v>
      </c>
      <c r="AM510" s="4">
        <f t="shared" si="133"/>
        <v>0</v>
      </c>
      <c r="AN510" s="89"/>
      <c r="AO510" s="4">
        <f t="shared" si="134"/>
        <v>0</v>
      </c>
      <c r="AP510" s="4">
        <f t="shared" si="135"/>
        <v>0</v>
      </c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89"/>
      <c r="BD510" s="89"/>
      <c r="BE510" s="89"/>
      <c r="BF510" s="89"/>
      <c r="BG510" s="89"/>
      <c r="BH510" s="89"/>
      <c r="BI510" s="89"/>
      <c r="BJ510" s="89"/>
      <c r="BK510" s="4"/>
      <c r="BL510" s="4"/>
      <c r="BM510" s="4"/>
    </row>
    <row r="511" spans="1:65" s="35" customFormat="1">
      <c r="A511" s="23" t="s">
        <v>1389</v>
      </c>
      <c r="B511" s="24" t="s">
        <v>1390</v>
      </c>
      <c r="C511" s="83" t="s">
        <v>1212</v>
      </c>
      <c r="D511" s="43" t="s">
        <v>1290</v>
      </c>
      <c r="E511" s="43"/>
      <c r="F511" s="27" t="s">
        <v>1080</v>
      </c>
      <c r="G511" s="27" t="s">
        <v>1257</v>
      </c>
      <c r="H511" s="43" t="s">
        <v>425</v>
      </c>
      <c r="I511" s="28">
        <v>43524</v>
      </c>
      <c r="J511" s="29" t="s">
        <v>6</v>
      </c>
      <c r="K511" s="38" t="s">
        <v>305</v>
      </c>
      <c r="L511" s="92">
        <f t="shared" si="136"/>
        <v>380</v>
      </c>
      <c r="M511" s="109">
        <v>130</v>
      </c>
      <c r="N511" s="109">
        <v>250</v>
      </c>
      <c r="O511" s="88">
        <v>0</v>
      </c>
      <c r="P511" s="89" t="s">
        <v>10</v>
      </c>
      <c r="Q511" s="89" t="s">
        <v>10</v>
      </c>
      <c r="R511" s="89" t="s">
        <v>8</v>
      </c>
      <c r="S511" s="89" t="s">
        <v>8</v>
      </c>
      <c r="T511" s="89" t="s">
        <v>10</v>
      </c>
      <c r="U511" s="89" t="s">
        <v>10</v>
      </c>
      <c r="V511" s="89" t="s">
        <v>10</v>
      </c>
      <c r="W511" s="27"/>
      <c r="X511" s="90" t="s">
        <v>1210</v>
      </c>
      <c r="Y511" s="89"/>
      <c r="Z511" s="4">
        <f t="shared" si="105"/>
        <v>0</v>
      </c>
      <c r="AA511" s="91"/>
      <c r="AB511" s="91"/>
      <c r="AC511" s="89"/>
      <c r="AD511" s="89">
        <f t="shared" si="131"/>
        <v>0</v>
      </c>
      <c r="AF511" s="89"/>
      <c r="AG511" s="4">
        <f t="shared" si="127"/>
        <v>0</v>
      </c>
      <c r="AH511" s="89"/>
      <c r="AI511" s="4">
        <f t="shared" si="98"/>
        <v>0</v>
      </c>
      <c r="AJ511" s="4"/>
      <c r="AK511" s="89"/>
      <c r="AL511" s="127">
        <f t="shared" si="132"/>
        <v>0</v>
      </c>
      <c r="AM511" s="4">
        <f t="shared" si="133"/>
        <v>0</v>
      </c>
      <c r="AN511" s="89"/>
      <c r="AO511" s="4">
        <f t="shared" si="134"/>
        <v>0</v>
      </c>
      <c r="AP511" s="4">
        <f t="shared" si="135"/>
        <v>0</v>
      </c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89"/>
      <c r="BD511" s="89"/>
      <c r="BE511" s="89"/>
      <c r="BF511" s="89"/>
      <c r="BG511" s="89"/>
      <c r="BH511" s="89"/>
      <c r="BI511" s="89"/>
      <c r="BJ511" s="89"/>
      <c r="BK511" s="4"/>
      <c r="BL511" s="4"/>
      <c r="BM511" s="4"/>
    </row>
    <row r="512" spans="1:65" s="35" customFormat="1">
      <c r="A512" s="23" t="s">
        <v>1389</v>
      </c>
      <c r="B512" s="24" t="s">
        <v>1390</v>
      </c>
      <c r="C512" s="83" t="s">
        <v>1214</v>
      </c>
      <c r="D512" s="43" t="s">
        <v>1291</v>
      </c>
      <c r="E512" s="43"/>
      <c r="F512" s="27" t="s">
        <v>1080</v>
      </c>
      <c r="G512" s="27" t="s">
        <v>1257</v>
      </c>
      <c r="H512" s="43" t="s">
        <v>51</v>
      </c>
      <c r="I512" s="28">
        <v>43524</v>
      </c>
      <c r="J512" s="29" t="s">
        <v>6</v>
      </c>
      <c r="K512" s="38" t="s">
        <v>305</v>
      </c>
      <c r="L512" s="92">
        <f t="shared" si="136"/>
        <v>2080</v>
      </c>
      <c r="M512" s="109">
        <v>300</v>
      </c>
      <c r="N512" s="109">
        <v>1780</v>
      </c>
      <c r="O512" s="88">
        <v>0</v>
      </c>
      <c r="P512" s="89" t="s">
        <v>10</v>
      </c>
      <c r="Q512" s="89" t="s">
        <v>10</v>
      </c>
      <c r="R512" s="89" t="s">
        <v>8</v>
      </c>
      <c r="S512" s="89" t="s">
        <v>8</v>
      </c>
      <c r="T512" s="89" t="s">
        <v>10</v>
      </c>
      <c r="U512" s="89" t="s">
        <v>10</v>
      </c>
      <c r="V512" s="89" t="s">
        <v>10</v>
      </c>
      <c r="W512" s="27"/>
      <c r="X512" s="90" t="s">
        <v>1210</v>
      </c>
      <c r="Y512" s="89"/>
      <c r="Z512" s="4">
        <f t="shared" si="105"/>
        <v>0</v>
      </c>
      <c r="AA512" s="91"/>
      <c r="AB512" s="91"/>
      <c r="AC512" s="89"/>
      <c r="AD512" s="89">
        <f t="shared" si="131"/>
        <v>0</v>
      </c>
      <c r="AF512" s="89"/>
      <c r="AG512" s="4">
        <f t="shared" si="127"/>
        <v>0</v>
      </c>
      <c r="AH512" s="89"/>
      <c r="AI512" s="4">
        <f t="shared" si="98"/>
        <v>0</v>
      </c>
      <c r="AJ512" s="4"/>
      <c r="AK512" s="89"/>
      <c r="AL512" s="127">
        <f t="shared" si="132"/>
        <v>0</v>
      </c>
      <c r="AM512" s="4">
        <f t="shared" si="133"/>
        <v>0</v>
      </c>
      <c r="AN512" s="89"/>
      <c r="AO512" s="4">
        <f t="shared" si="134"/>
        <v>0</v>
      </c>
      <c r="AP512" s="4">
        <f t="shared" si="135"/>
        <v>0</v>
      </c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89"/>
      <c r="BD512" s="89"/>
      <c r="BE512" s="89"/>
      <c r="BF512" s="89"/>
      <c r="BG512" s="89"/>
      <c r="BH512" s="89"/>
      <c r="BI512" s="89"/>
      <c r="BJ512" s="89"/>
      <c r="BK512" s="4"/>
      <c r="BL512" s="4"/>
      <c r="BM512" s="4"/>
    </row>
    <row r="513" spans="1:65" s="35" customFormat="1">
      <c r="A513" s="23" t="s">
        <v>1389</v>
      </c>
      <c r="B513" s="24" t="s">
        <v>1390</v>
      </c>
      <c r="C513" s="83" t="s">
        <v>1215</v>
      </c>
      <c r="D513" s="43" t="s">
        <v>1292</v>
      </c>
      <c r="E513" s="28"/>
      <c r="F513" s="27" t="s">
        <v>1080</v>
      </c>
      <c r="G513" s="27" t="s">
        <v>1257</v>
      </c>
      <c r="H513" s="28" t="s">
        <v>51</v>
      </c>
      <c r="I513" s="28">
        <v>43524</v>
      </c>
      <c r="J513" s="29" t="s">
        <v>6</v>
      </c>
      <c r="K513" s="38" t="s">
        <v>305</v>
      </c>
      <c r="L513" s="92">
        <f t="shared" si="136"/>
        <v>820</v>
      </c>
      <c r="M513" s="109">
        <v>110</v>
      </c>
      <c r="N513" s="109">
        <v>710</v>
      </c>
      <c r="O513" s="88">
        <v>0</v>
      </c>
      <c r="P513" s="89" t="s">
        <v>10</v>
      </c>
      <c r="Q513" s="89" t="s">
        <v>10</v>
      </c>
      <c r="R513" s="89" t="s">
        <v>8</v>
      </c>
      <c r="S513" s="89" t="s">
        <v>8</v>
      </c>
      <c r="T513" s="89" t="s">
        <v>10</v>
      </c>
      <c r="U513" s="89" t="s">
        <v>10</v>
      </c>
      <c r="V513" s="89" t="s">
        <v>10</v>
      </c>
      <c r="W513" s="27"/>
      <c r="X513" s="90" t="s">
        <v>1210</v>
      </c>
      <c r="Y513" s="89"/>
      <c r="Z513" s="4">
        <f t="shared" si="105"/>
        <v>0</v>
      </c>
      <c r="AA513" s="91"/>
      <c r="AB513" s="91"/>
      <c r="AC513" s="89"/>
      <c r="AD513" s="89">
        <f t="shared" si="131"/>
        <v>0</v>
      </c>
      <c r="AF513" s="89"/>
      <c r="AG513" s="4">
        <f t="shared" si="127"/>
        <v>0</v>
      </c>
      <c r="AH513" s="89"/>
      <c r="AI513" s="4">
        <f t="shared" si="98"/>
        <v>0</v>
      </c>
      <c r="AJ513" s="4"/>
      <c r="AK513" s="89"/>
      <c r="AL513" s="127">
        <f t="shared" si="132"/>
        <v>0</v>
      </c>
      <c r="AM513" s="4">
        <f t="shared" si="133"/>
        <v>0</v>
      </c>
      <c r="AN513" s="89"/>
      <c r="AO513" s="4">
        <f t="shared" si="134"/>
        <v>0</v>
      </c>
      <c r="AP513" s="4">
        <f t="shared" si="135"/>
        <v>0</v>
      </c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89"/>
      <c r="BD513" s="89"/>
      <c r="BE513" s="89"/>
      <c r="BF513" s="89"/>
      <c r="BG513" s="89"/>
      <c r="BH513" s="89"/>
      <c r="BI513" s="89"/>
      <c r="BJ513" s="89"/>
      <c r="BK513" s="4"/>
      <c r="BL513" s="4"/>
      <c r="BM513" s="4"/>
    </row>
    <row r="514" spans="1:65" s="35" customFormat="1">
      <c r="A514" s="23" t="s">
        <v>1389</v>
      </c>
      <c r="B514" s="24" t="s">
        <v>1390</v>
      </c>
      <c r="C514" s="83" t="s">
        <v>1216</v>
      </c>
      <c r="D514" s="43" t="s">
        <v>1293</v>
      </c>
      <c r="E514" s="28"/>
      <c r="F514" s="27" t="s">
        <v>1080</v>
      </c>
      <c r="G514" s="27" t="s">
        <v>1257</v>
      </c>
      <c r="H514" s="28" t="s">
        <v>425</v>
      </c>
      <c r="I514" s="28">
        <v>43524</v>
      </c>
      <c r="J514" s="29" t="s">
        <v>6</v>
      </c>
      <c r="K514" s="38" t="s">
        <v>305</v>
      </c>
      <c r="L514" s="92">
        <f t="shared" si="136"/>
        <v>940</v>
      </c>
      <c r="M514" s="109">
        <v>400</v>
      </c>
      <c r="N514" s="109">
        <v>540</v>
      </c>
      <c r="O514" s="88">
        <v>0</v>
      </c>
      <c r="P514" s="89" t="s">
        <v>10</v>
      </c>
      <c r="Q514" s="89" t="s">
        <v>10</v>
      </c>
      <c r="R514" s="89" t="s">
        <v>8</v>
      </c>
      <c r="S514" s="89" t="s">
        <v>8</v>
      </c>
      <c r="T514" s="89" t="s">
        <v>10</v>
      </c>
      <c r="U514" s="89" t="s">
        <v>10</v>
      </c>
      <c r="V514" s="89" t="s">
        <v>10</v>
      </c>
      <c r="W514" s="27"/>
      <c r="X514" s="90" t="s">
        <v>1210</v>
      </c>
      <c r="Y514" s="89"/>
      <c r="Z514" s="4">
        <f t="shared" si="105"/>
        <v>0</v>
      </c>
      <c r="AA514" s="91"/>
      <c r="AB514" s="91"/>
      <c r="AC514" s="89"/>
      <c r="AD514" s="89">
        <f t="shared" si="131"/>
        <v>0</v>
      </c>
      <c r="AF514" s="89"/>
      <c r="AG514" s="4">
        <f t="shared" si="127"/>
        <v>0</v>
      </c>
      <c r="AH514" s="89"/>
      <c r="AI514" s="4">
        <f t="shared" ref="AI514:AI536" si="137">(M514-AG514)*COUNTIF(AQ514:AZ514,"L")</f>
        <v>0</v>
      </c>
      <c r="AJ514" s="4"/>
      <c r="AK514" s="89"/>
      <c r="AL514" s="127">
        <f t="shared" si="132"/>
        <v>0</v>
      </c>
      <c r="AM514" s="4">
        <f t="shared" si="133"/>
        <v>0</v>
      </c>
      <c r="AN514" s="89"/>
      <c r="AO514" s="4">
        <f t="shared" si="134"/>
        <v>0</v>
      </c>
      <c r="AP514" s="4">
        <f t="shared" si="135"/>
        <v>0</v>
      </c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89"/>
      <c r="BD514" s="89"/>
      <c r="BE514" s="89"/>
      <c r="BF514" s="89"/>
      <c r="BG514" s="89"/>
      <c r="BH514" s="89"/>
      <c r="BI514" s="89"/>
      <c r="BJ514" s="89"/>
      <c r="BK514" s="4"/>
      <c r="BL514" s="4"/>
      <c r="BM514" s="4"/>
    </row>
    <row r="515" spans="1:65" s="35" customFormat="1">
      <c r="A515" s="23" t="s">
        <v>1389</v>
      </c>
      <c r="B515" s="24" t="s">
        <v>1390</v>
      </c>
      <c r="C515" s="83" t="s">
        <v>1217</v>
      </c>
      <c r="D515" s="43" t="s">
        <v>1294</v>
      </c>
      <c r="E515" s="28"/>
      <c r="F515" s="27" t="s">
        <v>1080</v>
      </c>
      <c r="G515" s="27" t="s">
        <v>1257</v>
      </c>
      <c r="H515" s="28" t="s">
        <v>51</v>
      </c>
      <c r="I515" s="28">
        <v>43689</v>
      </c>
      <c r="J515" s="29" t="s">
        <v>6</v>
      </c>
      <c r="K515" s="38" t="s">
        <v>151</v>
      </c>
      <c r="L515" s="92">
        <f t="shared" si="136"/>
        <v>680</v>
      </c>
      <c r="M515" s="109">
        <v>80</v>
      </c>
      <c r="N515" s="109">
        <v>600</v>
      </c>
      <c r="O515" s="88">
        <v>0</v>
      </c>
      <c r="P515" s="89" t="s">
        <v>10</v>
      </c>
      <c r="Q515" s="89" t="s">
        <v>10</v>
      </c>
      <c r="R515" s="89" t="s">
        <v>8</v>
      </c>
      <c r="S515" s="89" t="s">
        <v>8</v>
      </c>
      <c r="T515" s="89" t="s">
        <v>10</v>
      </c>
      <c r="U515" s="89" t="s">
        <v>10</v>
      </c>
      <c r="V515" s="89" t="s">
        <v>10</v>
      </c>
      <c r="W515" s="27"/>
      <c r="X515" s="90" t="s">
        <v>1210</v>
      </c>
      <c r="Y515" s="89"/>
      <c r="Z515" s="4">
        <f t="shared" si="105"/>
        <v>0</v>
      </c>
      <c r="AA515" s="91"/>
      <c r="AB515" s="91"/>
      <c r="AC515" s="89"/>
      <c r="AD515" s="89">
        <f t="shared" ref="AD515:AD523" si="138">Z515*AC515</f>
        <v>0</v>
      </c>
      <c r="AF515" s="89"/>
      <c r="AG515" s="4">
        <f t="shared" si="127"/>
        <v>0</v>
      </c>
      <c r="AH515" s="89"/>
      <c r="AI515" s="4">
        <f t="shared" si="137"/>
        <v>0</v>
      </c>
      <c r="AJ515" s="4"/>
      <c r="AK515" s="89"/>
      <c r="AL515" s="127">
        <f t="shared" ref="AL515:AL523" si="139">IFERROR(COUNTIF(AQ515:AZ515,"S")/(COUNTIF(AQ515:AZ515,"V")+COUNTIF(AQ515:AZ515,"S")),0)</f>
        <v>0</v>
      </c>
      <c r="AM515" s="4">
        <f t="shared" ref="AM515:AM523" si="140">(AD515-AG515-AI515)*AL515</f>
        <v>0</v>
      </c>
      <c r="AN515" s="89"/>
      <c r="AO515" s="4">
        <f t="shared" ref="AO515:AO523" si="141">COUNTIF(AQ515:AZ515,"V")</f>
        <v>0</v>
      </c>
      <c r="AP515" s="4">
        <f t="shared" ref="AP515:AP523" si="142">AD515-AG515-AI515-AM515</f>
        <v>0</v>
      </c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89"/>
      <c r="BD515" s="89"/>
      <c r="BE515" s="89"/>
      <c r="BF515" s="89"/>
      <c r="BG515" s="89"/>
      <c r="BH515" s="89"/>
      <c r="BI515" s="89"/>
      <c r="BJ515" s="89"/>
      <c r="BK515" s="4"/>
      <c r="BL515" s="4"/>
      <c r="BM515" s="4"/>
    </row>
    <row r="516" spans="1:65" s="35" customFormat="1">
      <c r="A516" s="23" t="s">
        <v>1389</v>
      </c>
      <c r="B516" s="24" t="s">
        <v>1390</v>
      </c>
      <c r="C516" s="83" t="s">
        <v>1218</v>
      </c>
      <c r="D516" s="28" t="s">
        <v>1295</v>
      </c>
      <c r="E516" s="43"/>
      <c r="F516" s="27" t="s">
        <v>1080</v>
      </c>
      <c r="G516" s="27" t="s">
        <v>1257</v>
      </c>
      <c r="H516" s="43" t="s">
        <v>51</v>
      </c>
      <c r="I516" s="43">
        <v>43691</v>
      </c>
      <c r="J516" s="29" t="s">
        <v>6</v>
      </c>
      <c r="K516" s="38" t="s">
        <v>151</v>
      </c>
      <c r="L516" s="92">
        <f t="shared" si="136"/>
        <v>60</v>
      </c>
      <c r="M516" s="109">
        <v>30</v>
      </c>
      <c r="N516" s="109">
        <v>30</v>
      </c>
      <c r="O516" s="88">
        <v>0</v>
      </c>
      <c r="P516" s="89" t="s">
        <v>10</v>
      </c>
      <c r="Q516" s="89" t="s">
        <v>10</v>
      </c>
      <c r="R516" s="89" t="s">
        <v>8</v>
      </c>
      <c r="S516" s="89" t="s">
        <v>8</v>
      </c>
      <c r="T516" s="89" t="s">
        <v>10</v>
      </c>
      <c r="U516" s="89" t="s">
        <v>10</v>
      </c>
      <c r="V516" s="89" t="s">
        <v>10</v>
      </c>
      <c r="W516" s="27"/>
      <c r="X516" s="90" t="s">
        <v>1210</v>
      </c>
      <c r="Y516" s="89"/>
      <c r="Z516" s="4">
        <f t="shared" si="105"/>
        <v>0</v>
      </c>
      <c r="AA516" s="91"/>
      <c r="AB516" s="91"/>
      <c r="AC516" s="89"/>
      <c r="AD516" s="89">
        <f t="shared" si="138"/>
        <v>0</v>
      </c>
      <c r="AF516" s="89"/>
      <c r="AG516" s="4">
        <f t="shared" si="127"/>
        <v>0</v>
      </c>
      <c r="AH516" s="89"/>
      <c r="AI516" s="4">
        <f t="shared" si="137"/>
        <v>0</v>
      </c>
      <c r="AJ516" s="4"/>
      <c r="AK516" s="89"/>
      <c r="AL516" s="127">
        <f t="shared" si="139"/>
        <v>0</v>
      </c>
      <c r="AM516" s="4">
        <f t="shared" si="140"/>
        <v>0</v>
      </c>
      <c r="AN516" s="89"/>
      <c r="AO516" s="4">
        <f t="shared" si="141"/>
        <v>0</v>
      </c>
      <c r="AP516" s="4">
        <f t="shared" si="142"/>
        <v>0</v>
      </c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89"/>
      <c r="BD516" s="89"/>
      <c r="BE516" s="89"/>
      <c r="BF516" s="89"/>
      <c r="BG516" s="89"/>
      <c r="BH516" s="89"/>
      <c r="BI516" s="89"/>
      <c r="BJ516" s="89"/>
      <c r="BK516" s="4"/>
      <c r="BL516" s="4"/>
      <c r="BM516" s="4"/>
    </row>
    <row r="517" spans="1:65" s="35" customFormat="1">
      <c r="A517" s="23" t="s">
        <v>1389</v>
      </c>
      <c r="B517" s="24" t="s">
        <v>1390</v>
      </c>
      <c r="C517" s="83" t="s">
        <v>1219</v>
      </c>
      <c r="D517" s="28" t="s">
        <v>1296</v>
      </c>
      <c r="E517" s="43"/>
      <c r="F517" s="27" t="s">
        <v>1080</v>
      </c>
      <c r="G517" s="27" t="s">
        <v>1257</v>
      </c>
      <c r="H517" s="43" t="s">
        <v>1222</v>
      </c>
      <c r="I517" s="43">
        <v>43710</v>
      </c>
      <c r="J517" s="29" t="s">
        <v>6</v>
      </c>
      <c r="K517" s="38" t="s">
        <v>305</v>
      </c>
      <c r="L517" s="92">
        <f t="shared" si="136"/>
        <v>2925</v>
      </c>
      <c r="M517" s="109">
        <v>65</v>
      </c>
      <c r="N517" s="109">
        <v>2860</v>
      </c>
      <c r="O517" s="88">
        <v>0</v>
      </c>
      <c r="P517" s="89" t="s">
        <v>10</v>
      </c>
      <c r="Q517" s="89" t="s">
        <v>10</v>
      </c>
      <c r="R517" s="89" t="s">
        <v>8</v>
      </c>
      <c r="S517" s="89" t="s">
        <v>8</v>
      </c>
      <c r="T517" s="89" t="s">
        <v>10</v>
      </c>
      <c r="U517" s="89" t="s">
        <v>10</v>
      </c>
      <c r="V517" s="89" t="s">
        <v>10</v>
      </c>
      <c r="W517" s="27"/>
      <c r="X517" s="90" t="s">
        <v>1210</v>
      </c>
      <c r="Y517" s="89"/>
      <c r="Z517" s="4">
        <f t="shared" si="105"/>
        <v>0</v>
      </c>
      <c r="AA517" s="91"/>
      <c r="AB517" s="91"/>
      <c r="AC517" s="89"/>
      <c r="AD517" s="89">
        <f t="shared" si="138"/>
        <v>0</v>
      </c>
      <c r="AF517" s="89"/>
      <c r="AG517" s="4">
        <f t="shared" si="127"/>
        <v>0</v>
      </c>
      <c r="AH517" s="89"/>
      <c r="AI517" s="4">
        <f t="shared" si="137"/>
        <v>0</v>
      </c>
      <c r="AJ517" s="4"/>
      <c r="AK517" s="89"/>
      <c r="AL517" s="127">
        <f t="shared" si="139"/>
        <v>0</v>
      </c>
      <c r="AM517" s="4">
        <f t="shared" si="140"/>
        <v>0</v>
      </c>
      <c r="AN517" s="89"/>
      <c r="AO517" s="4">
        <f t="shared" si="141"/>
        <v>0</v>
      </c>
      <c r="AP517" s="4">
        <f t="shared" si="142"/>
        <v>0</v>
      </c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89"/>
      <c r="BD517" s="89"/>
      <c r="BE517" s="89"/>
      <c r="BF517" s="89"/>
      <c r="BG517" s="89"/>
      <c r="BH517" s="89"/>
      <c r="BI517" s="89"/>
      <c r="BJ517" s="89"/>
      <c r="BK517" s="4"/>
      <c r="BL517" s="4"/>
      <c r="BM517" s="4"/>
    </row>
    <row r="518" spans="1:65" s="35" customFormat="1">
      <c r="A518" s="23" t="s">
        <v>1389</v>
      </c>
      <c r="B518" s="24" t="s">
        <v>1390</v>
      </c>
      <c r="C518" s="83" t="s">
        <v>1297</v>
      </c>
      <c r="D518" s="28" t="s">
        <v>1298</v>
      </c>
      <c r="E518" s="43"/>
      <c r="F518" s="27" t="s">
        <v>1080</v>
      </c>
      <c r="G518" s="27" t="s">
        <v>1258</v>
      </c>
      <c r="H518" s="43" t="s">
        <v>1222</v>
      </c>
      <c r="I518" s="43">
        <v>43691</v>
      </c>
      <c r="J518" s="29" t="s">
        <v>6</v>
      </c>
      <c r="K518" s="38" t="s">
        <v>305</v>
      </c>
      <c r="L518" s="92">
        <f t="shared" si="136"/>
        <v>90</v>
      </c>
      <c r="M518" s="109">
        <v>45</v>
      </c>
      <c r="N518" s="109">
        <v>45</v>
      </c>
      <c r="O518" s="88">
        <v>0</v>
      </c>
      <c r="P518" s="89" t="s">
        <v>10</v>
      </c>
      <c r="Q518" s="89" t="s">
        <v>10</v>
      </c>
      <c r="R518" s="89" t="s">
        <v>8</v>
      </c>
      <c r="S518" s="89" t="s">
        <v>8</v>
      </c>
      <c r="T518" s="89" t="s">
        <v>8</v>
      </c>
      <c r="U518" s="89" t="s">
        <v>10</v>
      </c>
      <c r="V518" s="89" t="s">
        <v>10</v>
      </c>
      <c r="W518" s="27"/>
      <c r="X518" s="90" t="s">
        <v>1210</v>
      </c>
      <c r="Y518" s="89"/>
      <c r="Z518" s="4">
        <f t="shared" si="105"/>
        <v>0</v>
      </c>
      <c r="AA518" s="91"/>
      <c r="AB518" s="91"/>
      <c r="AC518" s="89"/>
      <c r="AD518" s="89">
        <f t="shared" si="138"/>
        <v>0</v>
      </c>
      <c r="AF518" s="89"/>
      <c r="AG518" s="4">
        <f t="shared" si="127"/>
        <v>0</v>
      </c>
      <c r="AH518" s="89"/>
      <c r="AI518" s="4">
        <f t="shared" si="137"/>
        <v>0</v>
      </c>
      <c r="AJ518" s="4"/>
      <c r="AK518" s="89"/>
      <c r="AL518" s="127">
        <f t="shared" si="139"/>
        <v>0</v>
      </c>
      <c r="AM518" s="4">
        <f t="shared" si="140"/>
        <v>0</v>
      </c>
      <c r="AN518" s="89"/>
      <c r="AO518" s="4">
        <f t="shared" si="141"/>
        <v>0</v>
      </c>
      <c r="AP518" s="4">
        <f t="shared" si="142"/>
        <v>0</v>
      </c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4"/>
      <c r="BL518" s="4"/>
      <c r="BM518" s="4"/>
    </row>
    <row r="519" spans="1:65" s="35" customFormat="1">
      <c r="A519" s="23" t="s">
        <v>1389</v>
      </c>
      <c r="B519" s="24" t="s">
        <v>1390</v>
      </c>
      <c r="C519" s="83" t="s">
        <v>1220</v>
      </c>
      <c r="D519" s="43" t="s">
        <v>1299</v>
      </c>
      <c r="E519" s="43"/>
      <c r="F519" s="27" t="s">
        <v>1080</v>
      </c>
      <c r="G519" s="27" t="s">
        <v>1258</v>
      </c>
      <c r="H519" s="43" t="s">
        <v>51</v>
      </c>
      <c r="I519" s="43">
        <v>43684</v>
      </c>
      <c r="J519" s="29" t="s">
        <v>6</v>
      </c>
      <c r="K519" s="38" t="s">
        <v>305</v>
      </c>
      <c r="L519" s="92">
        <f t="shared" si="136"/>
        <v>1135</v>
      </c>
      <c r="M519" s="109">
        <v>175</v>
      </c>
      <c r="N519" s="109">
        <v>960</v>
      </c>
      <c r="O519" s="88">
        <v>0</v>
      </c>
      <c r="P519" s="89" t="s">
        <v>10</v>
      </c>
      <c r="Q519" s="89" t="s">
        <v>10</v>
      </c>
      <c r="R519" s="89" t="s">
        <v>8</v>
      </c>
      <c r="S519" s="89" t="s">
        <v>8</v>
      </c>
      <c r="T519" s="89" t="s">
        <v>8</v>
      </c>
      <c r="U519" s="89" t="s">
        <v>10</v>
      </c>
      <c r="V519" s="89" t="s">
        <v>10</v>
      </c>
      <c r="W519" s="27"/>
      <c r="X519" s="90" t="s">
        <v>1210</v>
      </c>
      <c r="Y519" s="89"/>
      <c r="Z519" s="4">
        <f t="shared" si="105"/>
        <v>0</v>
      </c>
      <c r="AA519" s="91"/>
      <c r="AB519" s="91"/>
      <c r="AC519" s="89"/>
      <c r="AD519" s="89">
        <f t="shared" si="138"/>
        <v>0</v>
      </c>
      <c r="AF519" s="89"/>
      <c r="AG519" s="4">
        <f t="shared" si="127"/>
        <v>0</v>
      </c>
      <c r="AH519" s="89"/>
      <c r="AI519" s="4">
        <f t="shared" si="137"/>
        <v>0</v>
      </c>
      <c r="AJ519" s="4"/>
      <c r="AK519" s="89"/>
      <c r="AL519" s="127">
        <f t="shared" si="139"/>
        <v>0</v>
      </c>
      <c r="AM519" s="4">
        <f t="shared" si="140"/>
        <v>0</v>
      </c>
      <c r="AN519" s="89"/>
      <c r="AO519" s="4">
        <f t="shared" si="141"/>
        <v>0</v>
      </c>
      <c r="AP519" s="4">
        <f t="shared" si="142"/>
        <v>0</v>
      </c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89"/>
      <c r="BD519" s="89"/>
      <c r="BE519" s="89"/>
      <c r="BF519" s="89"/>
      <c r="BG519" s="89"/>
      <c r="BH519" s="89"/>
      <c r="BI519" s="89"/>
      <c r="BJ519" s="89"/>
      <c r="BK519" s="4"/>
      <c r="BL519" s="4"/>
      <c r="BM519" s="4"/>
    </row>
    <row r="520" spans="1:65" s="35" customFormat="1">
      <c r="A520" s="23" t="s">
        <v>1389</v>
      </c>
      <c r="B520" s="24" t="s">
        <v>1390</v>
      </c>
      <c r="C520" s="83" t="s">
        <v>1221</v>
      </c>
      <c r="D520" s="43" t="s">
        <v>1300</v>
      </c>
      <c r="E520" s="43"/>
      <c r="F520" s="27" t="s">
        <v>1080</v>
      </c>
      <c r="G520" s="27" t="s">
        <v>1258</v>
      </c>
      <c r="H520" s="43" t="s">
        <v>51</v>
      </c>
      <c r="I520" s="43">
        <v>43682</v>
      </c>
      <c r="J520" s="29" t="s">
        <v>6</v>
      </c>
      <c r="K520" s="38" t="s">
        <v>305</v>
      </c>
      <c r="L520" s="92">
        <f t="shared" si="136"/>
        <v>290</v>
      </c>
      <c r="M520" s="109">
        <v>85</v>
      </c>
      <c r="N520" s="109">
        <v>205</v>
      </c>
      <c r="O520" s="88">
        <v>0</v>
      </c>
      <c r="P520" s="89" t="s">
        <v>10</v>
      </c>
      <c r="Q520" s="89" t="s">
        <v>10</v>
      </c>
      <c r="R520" s="89" t="s">
        <v>8</v>
      </c>
      <c r="S520" s="89" t="s">
        <v>8</v>
      </c>
      <c r="T520" s="89" t="s">
        <v>8</v>
      </c>
      <c r="U520" s="89" t="s">
        <v>10</v>
      </c>
      <c r="V520" s="89" t="s">
        <v>10</v>
      </c>
      <c r="W520" s="27"/>
      <c r="X520" s="90" t="s">
        <v>1210</v>
      </c>
      <c r="Y520" s="89"/>
      <c r="Z520" s="4">
        <f t="shared" ref="Z520:Z536" si="143">SUMIF(Y520,"Y",M520)</f>
        <v>0</v>
      </c>
      <c r="AA520" s="91"/>
      <c r="AB520" s="91"/>
      <c r="AC520" s="89"/>
      <c r="AD520" s="89">
        <f t="shared" si="138"/>
        <v>0</v>
      </c>
      <c r="AF520" s="89"/>
      <c r="AG520" s="4">
        <f t="shared" si="127"/>
        <v>0</v>
      </c>
      <c r="AH520" s="89"/>
      <c r="AI520" s="4">
        <f t="shared" si="137"/>
        <v>0</v>
      </c>
      <c r="AJ520" s="4"/>
      <c r="AK520" s="89"/>
      <c r="AL520" s="127">
        <f t="shared" si="139"/>
        <v>0</v>
      </c>
      <c r="AM520" s="4">
        <f t="shared" si="140"/>
        <v>0</v>
      </c>
      <c r="AN520" s="89"/>
      <c r="AO520" s="4">
        <f t="shared" si="141"/>
        <v>0</v>
      </c>
      <c r="AP520" s="4">
        <f t="shared" si="142"/>
        <v>0</v>
      </c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89"/>
      <c r="BD520" s="89"/>
      <c r="BE520" s="89"/>
      <c r="BF520" s="89"/>
      <c r="BG520" s="89"/>
      <c r="BH520" s="89"/>
      <c r="BI520" s="89"/>
      <c r="BJ520" s="89"/>
      <c r="BK520" s="4"/>
      <c r="BL520" s="4"/>
      <c r="BM520" s="4"/>
    </row>
    <row r="521" spans="1:65" s="35" customFormat="1" ht="26">
      <c r="A521" s="23" t="s">
        <v>1389</v>
      </c>
      <c r="B521" s="24" t="s">
        <v>1390</v>
      </c>
      <c r="C521" s="83" t="s">
        <v>1223</v>
      </c>
      <c r="D521" s="43" t="s">
        <v>1301</v>
      </c>
      <c r="E521" s="43"/>
      <c r="F521" s="27" t="s">
        <v>1080</v>
      </c>
      <c r="G521" s="27" t="s">
        <v>1258</v>
      </c>
      <c r="H521" s="43" t="s">
        <v>51</v>
      </c>
      <c r="I521" s="43">
        <v>43689</v>
      </c>
      <c r="J521" s="29" t="s">
        <v>6</v>
      </c>
      <c r="K521" s="38" t="s">
        <v>305</v>
      </c>
      <c r="L521" s="92">
        <f t="shared" si="136"/>
        <v>2410</v>
      </c>
      <c r="M521" s="109">
        <v>630</v>
      </c>
      <c r="N521" s="109">
        <v>1780</v>
      </c>
      <c r="O521" s="88">
        <v>0</v>
      </c>
      <c r="P521" s="89" t="s">
        <v>10</v>
      </c>
      <c r="Q521" s="89" t="s">
        <v>10</v>
      </c>
      <c r="R521" s="89" t="s">
        <v>8</v>
      </c>
      <c r="S521" s="89" t="s">
        <v>8</v>
      </c>
      <c r="T521" s="89" t="s">
        <v>8</v>
      </c>
      <c r="U521" s="89" t="s">
        <v>10</v>
      </c>
      <c r="V521" s="89" t="s">
        <v>10</v>
      </c>
      <c r="W521" s="27"/>
      <c r="X521" s="90" t="s">
        <v>1210</v>
      </c>
      <c r="Y521" s="89"/>
      <c r="Z521" s="4">
        <f t="shared" si="143"/>
        <v>0</v>
      </c>
      <c r="AA521" s="91"/>
      <c r="AB521" s="91"/>
      <c r="AC521" s="89"/>
      <c r="AD521" s="89">
        <f t="shared" si="138"/>
        <v>0</v>
      </c>
      <c r="AF521" s="89"/>
      <c r="AG521" s="4">
        <v>0</v>
      </c>
      <c r="AH521" s="89"/>
      <c r="AI521" s="4">
        <f t="shared" si="137"/>
        <v>0</v>
      </c>
      <c r="AJ521" s="4"/>
      <c r="AK521" s="89"/>
      <c r="AL521" s="127">
        <f t="shared" si="139"/>
        <v>0</v>
      </c>
      <c r="AM521" s="4">
        <f t="shared" si="140"/>
        <v>0</v>
      </c>
      <c r="AN521" s="89"/>
      <c r="AO521" s="4">
        <f t="shared" si="141"/>
        <v>0</v>
      </c>
      <c r="AP521" s="4">
        <f t="shared" si="142"/>
        <v>0</v>
      </c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89"/>
      <c r="BD521" s="89"/>
      <c r="BE521" s="89"/>
      <c r="BF521" s="89"/>
      <c r="BG521" s="89"/>
      <c r="BH521" s="89"/>
      <c r="BI521" s="89"/>
      <c r="BJ521" s="89"/>
      <c r="BK521" s="4"/>
      <c r="BL521" s="4"/>
      <c r="BM521" s="4"/>
    </row>
    <row r="522" spans="1:65" s="35" customFormat="1">
      <c r="A522" s="23" t="s">
        <v>1389</v>
      </c>
      <c r="B522" s="24" t="s">
        <v>1390</v>
      </c>
      <c r="C522" s="83" t="s">
        <v>1224</v>
      </c>
      <c r="D522" s="43" t="s">
        <v>1302</v>
      </c>
      <c r="E522" s="43"/>
      <c r="F522" s="27" t="s">
        <v>1080</v>
      </c>
      <c r="G522" s="27" t="s">
        <v>1258</v>
      </c>
      <c r="H522" s="43" t="s">
        <v>51</v>
      </c>
      <c r="I522" s="43">
        <v>43682</v>
      </c>
      <c r="J522" s="29" t="s">
        <v>6</v>
      </c>
      <c r="K522" s="38" t="s">
        <v>305</v>
      </c>
      <c r="L522" s="92">
        <f t="shared" si="136"/>
        <v>360</v>
      </c>
      <c r="M522" s="109">
        <v>120</v>
      </c>
      <c r="N522" s="109">
        <v>240</v>
      </c>
      <c r="O522" s="88">
        <v>0</v>
      </c>
      <c r="P522" s="89" t="s">
        <v>10</v>
      </c>
      <c r="Q522" s="89" t="s">
        <v>10</v>
      </c>
      <c r="R522" s="89" t="s">
        <v>8</v>
      </c>
      <c r="S522" s="89" t="s">
        <v>8</v>
      </c>
      <c r="T522" s="89" t="s">
        <v>8</v>
      </c>
      <c r="U522" s="89" t="s">
        <v>10</v>
      </c>
      <c r="V522" s="89" t="s">
        <v>10</v>
      </c>
      <c r="W522" s="27"/>
      <c r="X522" s="90" t="s">
        <v>1210</v>
      </c>
      <c r="Y522" s="89"/>
      <c r="Z522" s="4">
        <f t="shared" si="143"/>
        <v>0</v>
      </c>
      <c r="AA522" s="91"/>
      <c r="AB522" s="91"/>
      <c r="AC522" s="89"/>
      <c r="AD522" s="89">
        <f t="shared" si="138"/>
        <v>0</v>
      </c>
      <c r="AF522" s="89"/>
      <c r="AG522" s="4">
        <f t="shared" ref="AG522:AG536" si="144">SUMIF(AF522,"Y",O522)*AC522</f>
        <v>0</v>
      </c>
      <c r="AH522" s="89"/>
      <c r="AI522" s="4">
        <f t="shared" si="137"/>
        <v>0</v>
      </c>
      <c r="AJ522" s="4"/>
      <c r="AK522" s="89"/>
      <c r="AL522" s="127">
        <f t="shared" si="139"/>
        <v>0</v>
      </c>
      <c r="AM522" s="4">
        <f t="shared" si="140"/>
        <v>0</v>
      </c>
      <c r="AN522" s="89"/>
      <c r="AO522" s="4">
        <f t="shared" si="141"/>
        <v>0</v>
      </c>
      <c r="AP522" s="4">
        <f t="shared" si="142"/>
        <v>0</v>
      </c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89"/>
      <c r="BD522" s="89"/>
      <c r="BE522" s="89"/>
      <c r="BF522" s="89"/>
      <c r="BG522" s="89"/>
      <c r="BH522" s="89"/>
      <c r="BI522" s="89"/>
      <c r="BJ522" s="89"/>
      <c r="BK522" s="4"/>
      <c r="BL522" s="4"/>
      <c r="BM522" s="4"/>
    </row>
    <row r="523" spans="1:65" s="35" customFormat="1">
      <c r="A523" s="23" t="s">
        <v>1389</v>
      </c>
      <c r="B523" s="24" t="s">
        <v>1390</v>
      </c>
      <c r="C523" s="83" t="s">
        <v>1225</v>
      </c>
      <c r="D523" s="43" t="s">
        <v>1303</v>
      </c>
      <c r="E523" s="43"/>
      <c r="F523" s="27" t="s">
        <v>1080</v>
      </c>
      <c r="G523" s="27" t="s">
        <v>1258</v>
      </c>
      <c r="H523" s="43" t="s">
        <v>1222</v>
      </c>
      <c r="I523" s="43">
        <v>43693</v>
      </c>
      <c r="J523" s="29" t="s">
        <v>6</v>
      </c>
      <c r="K523" s="38" t="s">
        <v>305</v>
      </c>
      <c r="L523" s="92">
        <f t="shared" si="136"/>
        <v>690</v>
      </c>
      <c r="M523" s="109">
        <v>280</v>
      </c>
      <c r="N523" s="109">
        <v>410</v>
      </c>
      <c r="O523" s="88">
        <v>0</v>
      </c>
      <c r="P523" s="89" t="s">
        <v>10</v>
      </c>
      <c r="Q523" s="89" t="s">
        <v>10</v>
      </c>
      <c r="R523" s="89" t="s">
        <v>8</v>
      </c>
      <c r="S523" s="89" t="s">
        <v>8</v>
      </c>
      <c r="T523" s="89" t="s">
        <v>8</v>
      </c>
      <c r="U523" s="89" t="s">
        <v>10</v>
      </c>
      <c r="V523" s="89" t="s">
        <v>10</v>
      </c>
      <c r="W523" s="27"/>
      <c r="X523" s="90" t="s">
        <v>1210</v>
      </c>
      <c r="Y523" s="89"/>
      <c r="Z523" s="4">
        <f t="shared" si="143"/>
        <v>0</v>
      </c>
      <c r="AA523" s="91"/>
      <c r="AB523" s="91"/>
      <c r="AC523" s="89"/>
      <c r="AD523" s="89">
        <f t="shared" si="138"/>
        <v>0</v>
      </c>
      <c r="AF523" s="89"/>
      <c r="AG523" s="4">
        <f t="shared" si="144"/>
        <v>0</v>
      </c>
      <c r="AH523" s="89"/>
      <c r="AI523" s="4">
        <f t="shared" si="137"/>
        <v>0</v>
      </c>
      <c r="AJ523" s="4"/>
      <c r="AK523" s="89"/>
      <c r="AL523" s="127">
        <f t="shared" si="139"/>
        <v>0</v>
      </c>
      <c r="AM523" s="4">
        <f t="shared" si="140"/>
        <v>0</v>
      </c>
      <c r="AN523" s="89"/>
      <c r="AO523" s="4">
        <f t="shared" si="141"/>
        <v>0</v>
      </c>
      <c r="AP523" s="4">
        <f t="shared" si="142"/>
        <v>0</v>
      </c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89"/>
      <c r="BD523" s="89"/>
      <c r="BE523" s="89"/>
      <c r="BF523" s="89"/>
      <c r="BG523" s="89"/>
      <c r="BH523" s="89"/>
      <c r="BI523" s="89"/>
      <c r="BJ523" s="89"/>
      <c r="BK523" s="4"/>
      <c r="BL523" s="4"/>
      <c r="BM523" s="4"/>
    </row>
    <row r="524" spans="1:65" s="113" customFormat="1">
      <c r="A524" s="23" t="s">
        <v>1389</v>
      </c>
      <c r="B524" s="24" t="s">
        <v>1390</v>
      </c>
      <c r="C524" s="83" t="s">
        <v>1226</v>
      </c>
      <c r="D524" s="43" t="s">
        <v>1304</v>
      </c>
      <c r="E524" s="47"/>
      <c r="F524" s="27" t="s">
        <v>1080</v>
      </c>
      <c r="G524" s="27" t="s">
        <v>1258</v>
      </c>
      <c r="H524" s="47" t="s">
        <v>108</v>
      </c>
      <c r="I524" s="28">
        <v>43676</v>
      </c>
      <c r="J524" s="29" t="s">
        <v>6</v>
      </c>
      <c r="K524" s="38" t="s">
        <v>305</v>
      </c>
      <c r="L524" s="92">
        <f t="shared" si="136"/>
        <v>60</v>
      </c>
      <c r="M524" s="109">
        <v>30</v>
      </c>
      <c r="N524" s="109">
        <v>30</v>
      </c>
      <c r="O524" s="88">
        <v>0</v>
      </c>
      <c r="P524" s="89" t="s">
        <v>10</v>
      </c>
      <c r="Q524" s="89" t="s">
        <v>10</v>
      </c>
      <c r="R524" s="89" t="s">
        <v>8</v>
      </c>
      <c r="S524" s="89" t="s">
        <v>8</v>
      </c>
      <c r="T524" s="89" t="s">
        <v>8</v>
      </c>
      <c r="U524" s="89" t="s">
        <v>10</v>
      </c>
      <c r="V524" s="89" t="s">
        <v>10</v>
      </c>
      <c r="W524" s="27"/>
      <c r="X524" s="90" t="s">
        <v>1210</v>
      </c>
      <c r="Y524" s="111"/>
      <c r="Z524" s="4">
        <f t="shared" si="143"/>
        <v>0</v>
      </c>
      <c r="AA524" s="112"/>
      <c r="AB524" s="112"/>
      <c r="AC524" s="111"/>
      <c r="AD524" s="111">
        <f t="shared" ref="AD524:AD536" si="145">Z524*AC524</f>
        <v>0</v>
      </c>
      <c r="AF524" s="111"/>
      <c r="AG524" s="4">
        <f t="shared" si="144"/>
        <v>0</v>
      </c>
      <c r="AH524" s="111"/>
      <c r="AI524" s="4">
        <f t="shared" si="137"/>
        <v>0</v>
      </c>
      <c r="AJ524" s="4"/>
      <c r="AK524" s="111"/>
      <c r="AL524" s="128">
        <f t="shared" ref="AL524:AL536" si="146">IFERROR(COUNTIF(AQ524:AZ524,"S")/(COUNTIF(AQ524:AZ524,"V")+COUNTIF(AQ524:AZ524,"S")),0)</f>
        <v>0</v>
      </c>
      <c r="AM524" s="4">
        <f t="shared" ref="AM524:AM536" si="147">(AD524-AG524-AI524)*AL524</f>
        <v>0</v>
      </c>
      <c r="AN524" s="111"/>
      <c r="AO524" s="4">
        <f t="shared" ref="AO524:AO536" si="148">COUNTIF(AQ524:AZ524,"V")</f>
        <v>0</v>
      </c>
      <c r="AP524" s="4">
        <f t="shared" ref="AP524:AP536" si="149">AD524-AG524-AI524-AM524</f>
        <v>0</v>
      </c>
      <c r="AQ524" s="111"/>
      <c r="AR524" s="111"/>
      <c r="AS524" s="4"/>
      <c r="AT524" s="4"/>
      <c r="AU524" s="111"/>
      <c r="AV524" s="111"/>
      <c r="AW524" s="111"/>
      <c r="AX524" s="111"/>
      <c r="AY524" s="111"/>
      <c r="AZ524" s="111"/>
      <c r="BA524" s="111"/>
      <c r="BB524" s="111"/>
      <c r="BC524" s="4"/>
      <c r="BD524" s="4"/>
      <c r="BE524" s="111"/>
      <c r="BF524" s="111"/>
      <c r="BG524" s="111"/>
      <c r="BH524" s="111"/>
      <c r="BI524" s="111"/>
      <c r="BJ524" s="111"/>
      <c r="BK524" s="4"/>
      <c r="BL524" s="4"/>
      <c r="BM524" s="4"/>
    </row>
    <row r="525" spans="1:65" s="113" customFormat="1">
      <c r="A525" s="23" t="s">
        <v>1389</v>
      </c>
      <c r="B525" s="24" t="s">
        <v>1390</v>
      </c>
      <c r="C525" s="83" t="s">
        <v>1227</v>
      </c>
      <c r="D525" s="43" t="s">
        <v>1305</v>
      </c>
      <c r="E525" s="47"/>
      <c r="F525" s="27" t="s">
        <v>1080</v>
      </c>
      <c r="G525" s="27" t="s">
        <v>1258</v>
      </c>
      <c r="H525" s="47" t="s">
        <v>108</v>
      </c>
      <c r="I525" s="28">
        <v>43676</v>
      </c>
      <c r="J525" s="29" t="s">
        <v>6</v>
      </c>
      <c r="K525" s="38" t="s">
        <v>305</v>
      </c>
      <c r="L525" s="92">
        <f t="shared" si="136"/>
        <v>2590</v>
      </c>
      <c r="M525" s="109">
        <v>50</v>
      </c>
      <c r="N525" s="109">
        <v>2540</v>
      </c>
      <c r="O525" s="88">
        <v>0</v>
      </c>
      <c r="P525" s="89" t="s">
        <v>10</v>
      </c>
      <c r="Q525" s="89" t="s">
        <v>10</v>
      </c>
      <c r="R525" s="89" t="s">
        <v>8</v>
      </c>
      <c r="S525" s="89" t="s">
        <v>8</v>
      </c>
      <c r="T525" s="89" t="s">
        <v>8</v>
      </c>
      <c r="U525" s="89" t="s">
        <v>10</v>
      </c>
      <c r="V525" s="89" t="s">
        <v>10</v>
      </c>
      <c r="W525" s="27"/>
      <c r="X525" s="90" t="s">
        <v>1210</v>
      </c>
      <c r="Y525" s="111"/>
      <c r="Z525" s="4">
        <f t="shared" si="143"/>
        <v>0</v>
      </c>
      <c r="AA525" s="112"/>
      <c r="AB525" s="112"/>
      <c r="AC525" s="111"/>
      <c r="AD525" s="111">
        <f t="shared" si="145"/>
        <v>0</v>
      </c>
      <c r="AF525" s="111"/>
      <c r="AG525" s="4">
        <f t="shared" si="144"/>
        <v>0</v>
      </c>
      <c r="AH525" s="111"/>
      <c r="AI525" s="4">
        <f t="shared" si="137"/>
        <v>0</v>
      </c>
      <c r="AJ525" s="4"/>
      <c r="AK525" s="111"/>
      <c r="AL525" s="128">
        <f t="shared" si="146"/>
        <v>0</v>
      </c>
      <c r="AM525" s="4">
        <f t="shared" si="147"/>
        <v>0</v>
      </c>
      <c r="AN525" s="111"/>
      <c r="AO525" s="4">
        <f t="shared" si="148"/>
        <v>0</v>
      </c>
      <c r="AP525" s="4">
        <f t="shared" si="149"/>
        <v>0</v>
      </c>
      <c r="AQ525" s="111"/>
      <c r="AR525" s="111"/>
      <c r="AS525" s="111"/>
      <c r="AT525" s="111"/>
      <c r="AU525" s="111"/>
      <c r="AV525" s="111"/>
      <c r="AW525" s="111"/>
      <c r="AX525" s="111"/>
      <c r="AY525" s="111"/>
      <c r="AZ525" s="111"/>
      <c r="BA525" s="111"/>
      <c r="BB525" s="111"/>
      <c r="BC525" s="111"/>
      <c r="BD525" s="111"/>
      <c r="BE525" s="111"/>
      <c r="BF525" s="111"/>
      <c r="BG525" s="111"/>
      <c r="BH525" s="111"/>
      <c r="BI525" s="111"/>
      <c r="BJ525" s="111"/>
      <c r="BK525" s="4"/>
      <c r="BL525" s="4"/>
      <c r="BM525" s="4"/>
    </row>
    <row r="526" spans="1:65" s="113" customFormat="1">
      <c r="A526" s="23" t="s">
        <v>1389</v>
      </c>
      <c r="B526" s="24" t="s">
        <v>1390</v>
      </c>
      <c r="C526" s="83" t="s">
        <v>1228</v>
      </c>
      <c r="D526" s="43" t="s">
        <v>1306</v>
      </c>
      <c r="E526" s="47"/>
      <c r="F526" s="27" t="s">
        <v>1080</v>
      </c>
      <c r="G526" s="27" t="s">
        <v>1258</v>
      </c>
      <c r="H526" s="47" t="s">
        <v>108</v>
      </c>
      <c r="I526" s="28">
        <v>43676</v>
      </c>
      <c r="J526" s="29" t="s">
        <v>6</v>
      </c>
      <c r="K526" s="38" t="s">
        <v>305</v>
      </c>
      <c r="L526" s="92">
        <f t="shared" si="136"/>
        <v>760</v>
      </c>
      <c r="M526" s="109">
        <v>80</v>
      </c>
      <c r="N526" s="109">
        <v>680</v>
      </c>
      <c r="O526" s="88">
        <v>0</v>
      </c>
      <c r="P526" s="89" t="s">
        <v>10</v>
      </c>
      <c r="Q526" s="89" t="s">
        <v>10</v>
      </c>
      <c r="R526" s="89" t="s">
        <v>8</v>
      </c>
      <c r="S526" s="89" t="s">
        <v>8</v>
      </c>
      <c r="T526" s="89" t="s">
        <v>8</v>
      </c>
      <c r="U526" s="89" t="s">
        <v>10</v>
      </c>
      <c r="V526" s="89" t="s">
        <v>10</v>
      </c>
      <c r="W526" s="27"/>
      <c r="X526" s="90" t="s">
        <v>1210</v>
      </c>
      <c r="Y526" s="111"/>
      <c r="Z526" s="4">
        <f t="shared" si="143"/>
        <v>0</v>
      </c>
      <c r="AA526" s="112"/>
      <c r="AB526" s="112"/>
      <c r="AC526" s="111"/>
      <c r="AD526" s="111">
        <f t="shared" si="145"/>
        <v>0</v>
      </c>
      <c r="AF526" s="111"/>
      <c r="AG526" s="4">
        <f t="shared" si="144"/>
        <v>0</v>
      </c>
      <c r="AH526" s="111"/>
      <c r="AI526" s="4">
        <f t="shared" si="137"/>
        <v>0</v>
      </c>
      <c r="AJ526" s="4"/>
      <c r="AK526" s="111"/>
      <c r="AL526" s="128">
        <f t="shared" si="146"/>
        <v>0</v>
      </c>
      <c r="AM526" s="4">
        <f t="shared" si="147"/>
        <v>0</v>
      </c>
      <c r="AN526" s="111"/>
      <c r="AO526" s="4">
        <f t="shared" si="148"/>
        <v>0</v>
      </c>
      <c r="AP526" s="4">
        <f t="shared" si="149"/>
        <v>0</v>
      </c>
      <c r="AQ526" s="111"/>
      <c r="AR526" s="111"/>
      <c r="AS526" s="111"/>
      <c r="AT526" s="111"/>
      <c r="AU526" s="111"/>
      <c r="AV526" s="111"/>
      <c r="AW526" s="111"/>
      <c r="AX526" s="111"/>
      <c r="AY526" s="111"/>
      <c r="AZ526" s="111"/>
      <c r="BA526" s="111"/>
      <c r="BB526" s="111"/>
      <c r="BC526" s="111"/>
      <c r="BD526" s="111"/>
      <c r="BE526" s="111"/>
      <c r="BF526" s="111"/>
      <c r="BG526" s="111"/>
      <c r="BH526" s="111"/>
      <c r="BI526" s="111"/>
      <c r="BJ526" s="111"/>
      <c r="BK526" s="4"/>
      <c r="BL526" s="4"/>
      <c r="BM526" s="4"/>
    </row>
    <row r="527" spans="1:65" s="113" customFormat="1">
      <c r="A527" s="23" t="s">
        <v>1389</v>
      </c>
      <c r="B527" s="24" t="s">
        <v>1390</v>
      </c>
      <c r="C527" s="47" t="s">
        <v>1307</v>
      </c>
      <c r="D527" s="47" t="s">
        <v>1308</v>
      </c>
      <c r="E527" s="47"/>
      <c r="F527" s="27" t="s">
        <v>1259</v>
      </c>
      <c r="G527" s="27" t="s">
        <v>1259</v>
      </c>
      <c r="H527" s="47" t="s">
        <v>108</v>
      </c>
      <c r="I527" s="28">
        <v>43676</v>
      </c>
      <c r="J527" s="29" t="s">
        <v>6</v>
      </c>
      <c r="K527" s="114"/>
      <c r="L527" s="92">
        <f t="shared" si="136"/>
        <v>1190</v>
      </c>
      <c r="M527" s="115">
        <v>550</v>
      </c>
      <c r="N527" s="115">
        <v>640</v>
      </c>
      <c r="O527" s="88">
        <v>0</v>
      </c>
      <c r="P527" s="75"/>
      <c r="Q527" s="75"/>
      <c r="R527" s="75"/>
      <c r="S527" s="75"/>
      <c r="T527" s="75"/>
      <c r="U527" s="27"/>
      <c r="V527" s="27"/>
      <c r="W527" s="27"/>
      <c r="X527" s="27"/>
      <c r="Y527" s="111"/>
      <c r="Z527" s="4">
        <f t="shared" si="143"/>
        <v>0</v>
      </c>
      <c r="AA527" s="112"/>
      <c r="AB527" s="112"/>
      <c r="AC527" s="111"/>
      <c r="AD527" s="111">
        <f t="shared" si="145"/>
        <v>0</v>
      </c>
      <c r="AF527" s="111"/>
      <c r="AG527" s="4">
        <f t="shared" si="144"/>
        <v>0</v>
      </c>
      <c r="AH527" s="111"/>
      <c r="AI527" s="4">
        <f t="shared" si="137"/>
        <v>0</v>
      </c>
      <c r="AJ527" s="4"/>
      <c r="AK527" s="111"/>
      <c r="AL527" s="128">
        <f t="shared" si="146"/>
        <v>0</v>
      </c>
      <c r="AM527" s="4">
        <f t="shared" si="147"/>
        <v>0</v>
      </c>
      <c r="AN527" s="111"/>
      <c r="AO527" s="4">
        <f t="shared" si="148"/>
        <v>0</v>
      </c>
      <c r="AP527" s="4">
        <f t="shared" si="149"/>
        <v>0</v>
      </c>
      <c r="AQ527" s="111"/>
      <c r="AR527" s="111"/>
      <c r="AS527" s="111"/>
      <c r="AT527" s="111"/>
      <c r="AU527" s="111"/>
      <c r="AV527" s="111"/>
      <c r="AW527" s="111"/>
      <c r="AX527" s="111"/>
      <c r="AY527" s="111"/>
      <c r="AZ527" s="111"/>
      <c r="BA527" s="111"/>
      <c r="BB527" s="111"/>
      <c r="BC527" s="111"/>
      <c r="BD527" s="111"/>
      <c r="BE527" s="111"/>
      <c r="BF527" s="111"/>
      <c r="BG527" s="111"/>
      <c r="BH527" s="111"/>
      <c r="BI527" s="111"/>
      <c r="BJ527" s="111"/>
      <c r="BK527" s="4"/>
      <c r="BL527" s="4"/>
      <c r="BM527" s="4"/>
    </row>
    <row r="528" spans="1:65" s="113" customFormat="1">
      <c r="A528" s="23" t="s">
        <v>1389</v>
      </c>
      <c r="B528" s="24" t="s">
        <v>1390</v>
      </c>
      <c r="C528" s="47" t="s">
        <v>1229</v>
      </c>
      <c r="D528" s="47" t="s">
        <v>1230</v>
      </c>
      <c r="E528" s="47"/>
      <c r="F528" s="27" t="s">
        <v>1259</v>
      </c>
      <c r="G528" s="27" t="s">
        <v>1259</v>
      </c>
      <c r="H528" s="47" t="s">
        <v>108</v>
      </c>
      <c r="I528" s="28">
        <v>43676</v>
      </c>
      <c r="J528" s="29" t="s">
        <v>6</v>
      </c>
      <c r="K528" s="114"/>
      <c r="L528" s="92">
        <f t="shared" si="136"/>
        <v>510</v>
      </c>
      <c r="M528" s="115">
        <v>255</v>
      </c>
      <c r="N528" s="115">
        <v>255</v>
      </c>
      <c r="O528" s="88">
        <v>0</v>
      </c>
      <c r="P528" s="75"/>
      <c r="Q528" s="75"/>
      <c r="R528" s="75"/>
      <c r="S528" s="75"/>
      <c r="T528" s="75"/>
      <c r="U528" s="27"/>
      <c r="V528" s="27"/>
      <c r="W528" s="27"/>
      <c r="X528" s="27"/>
      <c r="Y528" s="111"/>
      <c r="Z528" s="4">
        <f t="shared" si="143"/>
        <v>0</v>
      </c>
      <c r="AA528" s="112"/>
      <c r="AB528" s="112"/>
      <c r="AC528" s="111"/>
      <c r="AD528" s="111">
        <f t="shared" si="145"/>
        <v>0</v>
      </c>
      <c r="AF528" s="111"/>
      <c r="AG528" s="4">
        <f t="shared" si="144"/>
        <v>0</v>
      </c>
      <c r="AH528" s="111"/>
      <c r="AI528" s="4">
        <f t="shared" si="137"/>
        <v>0</v>
      </c>
      <c r="AJ528" s="4"/>
      <c r="AK528" s="111"/>
      <c r="AL528" s="128">
        <f t="shared" si="146"/>
        <v>0</v>
      </c>
      <c r="AM528" s="4">
        <f t="shared" si="147"/>
        <v>0</v>
      </c>
      <c r="AN528" s="111"/>
      <c r="AO528" s="4">
        <f t="shared" si="148"/>
        <v>0</v>
      </c>
      <c r="AP528" s="4">
        <f t="shared" si="149"/>
        <v>0</v>
      </c>
      <c r="AQ528" s="111"/>
      <c r="AR528" s="111"/>
      <c r="AS528" s="111"/>
      <c r="AT528" s="111"/>
      <c r="AU528" s="111"/>
      <c r="AV528" s="111"/>
      <c r="AW528" s="111"/>
      <c r="AX528" s="111"/>
      <c r="AY528" s="111"/>
      <c r="AZ528" s="111"/>
      <c r="BA528" s="111"/>
      <c r="BB528" s="111"/>
      <c r="BC528" s="111"/>
      <c r="BD528" s="111"/>
      <c r="BE528" s="111"/>
      <c r="BF528" s="111"/>
      <c r="BG528" s="111"/>
      <c r="BH528" s="111"/>
      <c r="BI528" s="111"/>
      <c r="BJ528" s="111"/>
      <c r="BK528" s="4"/>
      <c r="BL528" s="4"/>
      <c r="BM528" s="4"/>
    </row>
    <row r="529" spans="1:65" s="113" customFormat="1">
      <c r="A529" s="23" t="s">
        <v>1389</v>
      </c>
      <c r="B529" s="24" t="s">
        <v>1390</v>
      </c>
      <c r="C529" s="47" t="s">
        <v>1231</v>
      </c>
      <c r="D529" s="47" t="s">
        <v>1232</v>
      </c>
      <c r="E529" s="47"/>
      <c r="F529" s="27" t="s">
        <v>1259</v>
      </c>
      <c r="G529" s="27" t="s">
        <v>1259</v>
      </c>
      <c r="H529" s="47" t="s">
        <v>108</v>
      </c>
      <c r="I529" s="28">
        <v>43676</v>
      </c>
      <c r="J529" s="29" t="s">
        <v>6</v>
      </c>
      <c r="K529" s="114"/>
      <c r="L529" s="92">
        <f t="shared" si="136"/>
        <v>120</v>
      </c>
      <c r="M529" s="115">
        <v>60</v>
      </c>
      <c r="N529" s="115">
        <v>60</v>
      </c>
      <c r="O529" s="88">
        <v>0</v>
      </c>
      <c r="P529" s="75"/>
      <c r="Q529" s="75"/>
      <c r="R529" s="75"/>
      <c r="S529" s="75"/>
      <c r="T529" s="75"/>
      <c r="U529" s="27"/>
      <c r="V529" s="27"/>
      <c r="W529" s="27"/>
      <c r="X529" s="27"/>
      <c r="Y529" s="111"/>
      <c r="Z529" s="4">
        <f t="shared" si="143"/>
        <v>0</v>
      </c>
      <c r="AA529" s="112"/>
      <c r="AB529" s="112"/>
      <c r="AC529" s="111"/>
      <c r="AD529" s="111">
        <f t="shared" si="145"/>
        <v>0</v>
      </c>
      <c r="AF529" s="111"/>
      <c r="AG529" s="4">
        <f t="shared" si="144"/>
        <v>0</v>
      </c>
      <c r="AH529" s="111"/>
      <c r="AI529" s="4">
        <f t="shared" si="137"/>
        <v>0</v>
      </c>
      <c r="AJ529" s="4"/>
      <c r="AK529" s="111"/>
      <c r="AL529" s="128">
        <f t="shared" si="146"/>
        <v>0</v>
      </c>
      <c r="AM529" s="4">
        <f t="shared" si="147"/>
        <v>0</v>
      </c>
      <c r="AN529" s="111"/>
      <c r="AO529" s="4">
        <f t="shared" si="148"/>
        <v>0</v>
      </c>
      <c r="AP529" s="4">
        <f t="shared" si="149"/>
        <v>0</v>
      </c>
      <c r="AQ529" s="111"/>
      <c r="AR529" s="111"/>
      <c r="AS529" s="111"/>
      <c r="AT529" s="111"/>
      <c r="AU529" s="111"/>
      <c r="AV529" s="111"/>
      <c r="AW529" s="111"/>
      <c r="AX529" s="111"/>
      <c r="AY529" s="111"/>
      <c r="AZ529" s="111"/>
      <c r="BA529" s="111"/>
      <c r="BB529" s="111"/>
      <c r="BC529" s="111"/>
      <c r="BD529" s="111"/>
      <c r="BE529" s="111"/>
      <c r="BF529" s="111"/>
      <c r="BG529" s="111"/>
      <c r="BH529" s="111"/>
      <c r="BI529" s="111"/>
      <c r="BJ529" s="111"/>
      <c r="BK529" s="4"/>
      <c r="BL529" s="4"/>
      <c r="BM529" s="4"/>
    </row>
    <row r="530" spans="1:65" s="113" customFormat="1">
      <c r="A530" s="23" t="s">
        <v>1389</v>
      </c>
      <c r="B530" s="24" t="s">
        <v>1390</v>
      </c>
      <c r="C530" s="47" t="s">
        <v>1233</v>
      </c>
      <c r="D530" s="47" t="s">
        <v>1234</v>
      </c>
      <c r="E530" s="47"/>
      <c r="F530" s="27" t="s">
        <v>1259</v>
      </c>
      <c r="G530" s="27" t="s">
        <v>1259</v>
      </c>
      <c r="H530" s="47" t="s">
        <v>108</v>
      </c>
      <c r="I530" s="28">
        <v>43676</v>
      </c>
      <c r="J530" s="29" t="s">
        <v>6</v>
      </c>
      <c r="K530" s="114"/>
      <c r="L530" s="92">
        <f t="shared" si="136"/>
        <v>60</v>
      </c>
      <c r="M530" s="115">
        <v>30</v>
      </c>
      <c r="N530" s="115">
        <v>30</v>
      </c>
      <c r="O530" s="88">
        <v>0</v>
      </c>
      <c r="P530" s="75"/>
      <c r="Q530" s="75"/>
      <c r="R530" s="75"/>
      <c r="S530" s="75"/>
      <c r="T530" s="75"/>
      <c r="U530" s="27"/>
      <c r="V530" s="27"/>
      <c r="W530" s="27"/>
      <c r="X530" s="27"/>
      <c r="Y530" s="111"/>
      <c r="Z530" s="4">
        <f t="shared" si="143"/>
        <v>0</v>
      </c>
      <c r="AA530" s="112"/>
      <c r="AB530" s="112"/>
      <c r="AC530" s="111"/>
      <c r="AD530" s="111">
        <f t="shared" si="145"/>
        <v>0</v>
      </c>
      <c r="AF530" s="111"/>
      <c r="AG530" s="4">
        <f t="shared" si="144"/>
        <v>0</v>
      </c>
      <c r="AH530" s="111"/>
      <c r="AI530" s="4">
        <f t="shared" si="137"/>
        <v>0</v>
      </c>
      <c r="AJ530" s="4"/>
      <c r="AK530" s="111"/>
      <c r="AL530" s="128">
        <f t="shared" si="146"/>
        <v>0</v>
      </c>
      <c r="AM530" s="4">
        <f t="shared" si="147"/>
        <v>0</v>
      </c>
      <c r="AN530" s="111"/>
      <c r="AO530" s="4">
        <f t="shared" si="148"/>
        <v>0</v>
      </c>
      <c r="AP530" s="4">
        <f t="shared" si="149"/>
        <v>0</v>
      </c>
      <c r="AQ530" s="111"/>
      <c r="AR530" s="111"/>
      <c r="AS530" s="111"/>
      <c r="AT530" s="111"/>
      <c r="AU530" s="111"/>
      <c r="AV530" s="111"/>
      <c r="AW530" s="111"/>
      <c r="AX530" s="111"/>
      <c r="AY530" s="111"/>
      <c r="AZ530" s="111"/>
      <c r="BA530" s="111"/>
      <c r="BB530" s="111"/>
      <c r="BC530" s="111"/>
      <c r="BD530" s="111"/>
      <c r="BE530" s="111"/>
      <c r="BF530" s="111"/>
      <c r="BG530" s="111"/>
      <c r="BH530" s="111"/>
      <c r="BI530" s="111"/>
      <c r="BJ530" s="111"/>
      <c r="BK530" s="4"/>
      <c r="BL530" s="4"/>
      <c r="BM530" s="4"/>
    </row>
    <row r="531" spans="1:65" s="113" customFormat="1">
      <c r="A531" s="23" t="s">
        <v>1389</v>
      </c>
      <c r="B531" s="24" t="s">
        <v>1390</v>
      </c>
      <c r="C531" s="47" t="s">
        <v>1235</v>
      </c>
      <c r="D531" s="47" t="s">
        <v>1236</v>
      </c>
      <c r="E531" s="47"/>
      <c r="F531" s="27" t="s">
        <v>1259</v>
      </c>
      <c r="G531" s="27" t="s">
        <v>1259</v>
      </c>
      <c r="H531" s="47" t="s">
        <v>108</v>
      </c>
      <c r="I531" s="28">
        <v>43676</v>
      </c>
      <c r="J531" s="29" t="s">
        <v>6</v>
      </c>
      <c r="K531" s="114"/>
      <c r="L531" s="92">
        <f t="shared" si="136"/>
        <v>120</v>
      </c>
      <c r="M531" s="115">
        <v>60</v>
      </c>
      <c r="N531" s="115">
        <v>60</v>
      </c>
      <c r="O531" s="88">
        <v>0</v>
      </c>
      <c r="P531" s="75"/>
      <c r="Q531" s="75"/>
      <c r="R531" s="75"/>
      <c r="S531" s="75"/>
      <c r="T531" s="75"/>
      <c r="U531" s="27"/>
      <c r="V531" s="27"/>
      <c r="W531" s="27"/>
      <c r="X531" s="27"/>
      <c r="Y531" s="111"/>
      <c r="Z531" s="4">
        <f t="shared" si="143"/>
        <v>0</v>
      </c>
      <c r="AA531" s="112"/>
      <c r="AB531" s="112"/>
      <c r="AC531" s="111"/>
      <c r="AD531" s="111">
        <f t="shared" si="145"/>
        <v>0</v>
      </c>
      <c r="AF531" s="111"/>
      <c r="AG531" s="4">
        <f t="shared" si="144"/>
        <v>0</v>
      </c>
      <c r="AH531" s="111"/>
      <c r="AI531" s="4">
        <f t="shared" si="137"/>
        <v>0</v>
      </c>
      <c r="AJ531" s="4"/>
      <c r="AK531" s="111"/>
      <c r="AL531" s="128">
        <f t="shared" si="146"/>
        <v>0</v>
      </c>
      <c r="AM531" s="4">
        <f t="shared" si="147"/>
        <v>0</v>
      </c>
      <c r="AN531" s="111"/>
      <c r="AO531" s="4">
        <f t="shared" si="148"/>
        <v>0</v>
      </c>
      <c r="AP531" s="4">
        <f t="shared" si="149"/>
        <v>0</v>
      </c>
      <c r="AQ531" s="111"/>
      <c r="AR531" s="111"/>
      <c r="AS531" s="111"/>
      <c r="AT531" s="111"/>
      <c r="AU531" s="111"/>
      <c r="AV531" s="111"/>
      <c r="AW531" s="111"/>
      <c r="AX531" s="111"/>
      <c r="AY531" s="111"/>
      <c r="AZ531" s="111"/>
      <c r="BA531" s="111"/>
      <c r="BB531" s="111"/>
      <c r="BC531" s="111"/>
      <c r="BD531" s="111"/>
      <c r="BE531" s="111"/>
      <c r="BF531" s="111"/>
      <c r="BG531" s="111"/>
      <c r="BH531" s="111"/>
      <c r="BI531" s="111"/>
      <c r="BJ531" s="111"/>
      <c r="BK531" s="4"/>
      <c r="BL531" s="4"/>
      <c r="BM531" s="4"/>
    </row>
    <row r="532" spans="1:65" s="113" customFormat="1">
      <c r="A532" s="23" t="s">
        <v>1389</v>
      </c>
      <c r="B532" s="24" t="s">
        <v>1390</v>
      </c>
      <c r="C532" s="47" t="s">
        <v>1237</v>
      </c>
      <c r="D532" s="47" t="s">
        <v>1238</v>
      </c>
      <c r="E532" s="47"/>
      <c r="F532" s="27" t="s">
        <v>1259</v>
      </c>
      <c r="G532" s="27" t="s">
        <v>1259</v>
      </c>
      <c r="H532" s="47" t="s">
        <v>108</v>
      </c>
      <c r="I532" s="28">
        <v>43676</v>
      </c>
      <c r="J532" s="29" t="s">
        <v>6</v>
      </c>
      <c r="K532" s="114"/>
      <c r="L532" s="92">
        <f t="shared" si="136"/>
        <v>60</v>
      </c>
      <c r="M532" s="115">
        <v>30</v>
      </c>
      <c r="N532" s="115">
        <v>30</v>
      </c>
      <c r="O532" s="88">
        <v>0</v>
      </c>
      <c r="P532" s="75"/>
      <c r="Q532" s="75"/>
      <c r="R532" s="75"/>
      <c r="S532" s="75"/>
      <c r="T532" s="75"/>
      <c r="U532" s="27"/>
      <c r="V532" s="27"/>
      <c r="W532" s="27"/>
      <c r="X532" s="27"/>
      <c r="Y532" s="111"/>
      <c r="Z532" s="4">
        <f t="shared" si="143"/>
        <v>0</v>
      </c>
      <c r="AA532" s="112"/>
      <c r="AB532" s="112"/>
      <c r="AC532" s="111"/>
      <c r="AD532" s="111">
        <f t="shared" si="145"/>
        <v>0</v>
      </c>
      <c r="AF532" s="111"/>
      <c r="AG532" s="4">
        <f t="shared" si="144"/>
        <v>0</v>
      </c>
      <c r="AH532" s="111"/>
      <c r="AI532" s="4">
        <f t="shared" si="137"/>
        <v>0</v>
      </c>
      <c r="AJ532" s="4"/>
      <c r="AK532" s="111"/>
      <c r="AL532" s="128">
        <f t="shared" si="146"/>
        <v>0</v>
      </c>
      <c r="AM532" s="4">
        <f t="shared" si="147"/>
        <v>0</v>
      </c>
      <c r="AN532" s="111"/>
      <c r="AO532" s="4">
        <f t="shared" si="148"/>
        <v>0</v>
      </c>
      <c r="AP532" s="4">
        <f t="shared" si="149"/>
        <v>0</v>
      </c>
      <c r="AQ532" s="111"/>
      <c r="AR532" s="111"/>
      <c r="AS532" s="111"/>
      <c r="AT532" s="111"/>
      <c r="AU532" s="111"/>
      <c r="AV532" s="111"/>
      <c r="AW532" s="111"/>
      <c r="AX532" s="111"/>
      <c r="AY532" s="111"/>
      <c r="AZ532" s="111"/>
      <c r="BA532" s="111"/>
      <c r="BB532" s="111"/>
      <c r="BC532" s="111"/>
      <c r="BD532" s="111"/>
      <c r="BE532" s="111"/>
      <c r="BF532" s="111"/>
      <c r="BG532" s="111"/>
      <c r="BH532" s="111"/>
      <c r="BI532" s="111"/>
      <c r="BJ532" s="111"/>
      <c r="BK532" s="4"/>
      <c r="BL532" s="4"/>
      <c r="BM532" s="4"/>
    </row>
    <row r="533" spans="1:65" s="113" customFormat="1">
      <c r="A533" s="23" t="s">
        <v>1389</v>
      </c>
      <c r="B533" s="24" t="s">
        <v>1390</v>
      </c>
      <c r="C533" s="47" t="s">
        <v>1239</v>
      </c>
      <c r="D533" s="47" t="s">
        <v>1240</v>
      </c>
      <c r="E533" s="47"/>
      <c r="F533" s="27" t="s">
        <v>1259</v>
      </c>
      <c r="G533" s="27" t="s">
        <v>1259</v>
      </c>
      <c r="H533" s="47" t="s">
        <v>108</v>
      </c>
      <c r="I533" s="28">
        <v>43676</v>
      </c>
      <c r="J533" s="29" t="s">
        <v>6</v>
      </c>
      <c r="K533" s="114"/>
      <c r="L533" s="92">
        <f t="shared" si="136"/>
        <v>120</v>
      </c>
      <c r="M533" s="115">
        <v>60</v>
      </c>
      <c r="N533" s="115">
        <v>60</v>
      </c>
      <c r="O533" s="88">
        <v>0</v>
      </c>
      <c r="P533" s="75"/>
      <c r="Q533" s="75"/>
      <c r="R533" s="75"/>
      <c r="S533" s="75"/>
      <c r="T533" s="75"/>
      <c r="U533" s="27"/>
      <c r="V533" s="27"/>
      <c r="W533" s="27"/>
      <c r="X533" s="27"/>
      <c r="Y533" s="111"/>
      <c r="Z533" s="4">
        <f t="shared" si="143"/>
        <v>0</v>
      </c>
      <c r="AA533" s="112"/>
      <c r="AB533" s="112"/>
      <c r="AC533" s="111"/>
      <c r="AD533" s="111">
        <f t="shared" si="145"/>
        <v>0</v>
      </c>
      <c r="AF533" s="111"/>
      <c r="AG533" s="4">
        <f t="shared" si="144"/>
        <v>0</v>
      </c>
      <c r="AH533" s="111"/>
      <c r="AI533" s="4">
        <f t="shared" si="137"/>
        <v>0</v>
      </c>
      <c r="AJ533" s="4"/>
      <c r="AK533" s="111"/>
      <c r="AL533" s="128">
        <f t="shared" si="146"/>
        <v>0</v>
      </c>
      <c r="AM533" s="4">
        <f t="shared" si="147"/>
        <v>0</v>
      </c>
      <c r="AN533" s="111"/>
      <c r="AO533" s="4">
        <f t="shared" si="148"/>
        <v>0</v>
      </c>
      <c r="AP533" s="4">
        <f t="shared" si="149"/>
        <v>0</v>
      </c>
      <c r="AQ533" s="111"/>
      <c r="AR533" s="111"/>
      <c r="AS533" s="111"/>
      <c r="AT533" s="111"/>
      <c r="AU533" s="111"/>
      <c r="AV533" s="111"/>
      <c r="AW533" s="111"/>
      <c r="AX533" s="111"/>
      <c r="AY533" s="111"/>
      <c r="AZ533" s="111"/>
      <c r="BA533" s="111"/>
      <c r="BB533" s="111"/>
      <c r="BC533" s="111"/>
      <c r="BD533" s="111"/>
      <c r="BE533" s="111"/>
      <c r="BF533" s="111"/>
      <c r="BG533" s="111"/>
      <c r="BH533" s="111"/>
      <c r="BI533" s="111"/>
      <c r="BJ533" s="111"/>
      <c r="BK533" s="4"/>
      <c r="BL533" s="4"/>
      <c r="BM533" s="4"/>
    </row>
    <row r="534" spans="1:65" s="113" customFormat="1">
      <c r="A534" s="23" t="s">
        <v>1389</v>
      </c>
      <c r="B534" s="24" t="s">
        <v>1390</v>
      </c>
      <c r="C534" s="47" t="s">
        <v>1241</v>
      </c>
      <c r="D534" s="47" t="s">
        <v>1309</v>
      </c>
      <c r="E534" s="47"/>
      <c r="F534" s="27" t="s">
        <v>1259</v>
      </c>
      <c r="G534" s="27" t="s">
        <v>1259</v>
      </c>
      <c r="H534" s="47" t="s">
        <v>108</v>
      </c>
      <c r="I534" s="28">
        <v>43676</v>
      </c>
      <c r="J534" s="29" t="s">
        <v>6</v>
      </c>
      <c r="K534" s="114"/>
      <c r="L534" s="92">
        <f t="shared" si="136"/>
        <v>60</v>
      </c>
      <c r="M534" s="115">
        <v>30</v>
      </c>
      <c r="N534" s="115">
        <v>30</v>
      </c>
      <c r="O534" s="88">
        <v>0</v>
      </c>
      <c r="P534" s="75"/>
      <c r="Q534" s="75"/>
      <c r="R534" s="75"/>
      <c r="S534" s="75"/>
      <c r="T534" s="75"/>
      <c r="U534" s="27"/>
      <c r="V534" s="27"/>
      <c r="W534" s="27"/>
      <c r="X534" s="27"/>
      <c r="Y534" s="111"/>
      <c r="Z534" s="4">
        <f t="shared" si="143"/>
        <v>0</v>
      </c>
      <c r="AA534" s="112"/>
      <c r="AB534" s="112"/>
      <c r="AC534" s="111"/>
      <c r="AD534" s="111">
        <f t="shared" si="145"/>
        <v>0</v>
      </c>
      <c r="AF534" s="111"/>
      <c r="AG534" s="4">
        <f t="shared" si="144"/>
        <v>0</v>
      </c>
      <c r="AH534" s="111"/>
      <c r="AI534" s="4">
        <f t="shared" si="137"/>
        <v>0</v>
      </c>
      <c r="AJ534" s="4"/>
      <c r="AK534" s="111"/>
      <c r="AL534" s="128">
        <f t="shared" si="146"/>
        <v>0</v>
      </c>
      <c r="AM534" s="4">
        <f t="shared" si="147"/>
        <v>0</v>
      </c>
      <c r="AN534" s="111"/>
      <c r="AO534" s="4">
        <f t="shared" si="148"/>
        <v>0</v>
      </c>
      <c r="AP534" s="4">
        <f t="shared" si="149"/>
        <v>0</v>
      </c>
      <c r="AQ534" s="111"/>
      <c r="AR534" s="111"/>
      <c r="AS534" s="111"/>
      <c r="AT534" s="111"/>
      <c r="AU534" s="111"/>
      <c r="AV534" s="111"/>
      <c r="AW534" s="111"/>
      <c r="AX534" s="111"/>
      <c r="AY534" s="111"/>
      <c r="AZ534" s="111"/>
      <c r="BA534" s="111"/>
      <c r="BB534" s="111"/>
      <c r="BC534" s="111"/>
      <c r="BD534" s="111"/>
      <c r="BE534" s="111"/>
      <c r="BF534" s="111"/>
      <c r="BG534" s="111"/>
      <c r="BH534" s="111"/>
      <c r="BI534" s="111"/>
      <c r="BJ534" s="111"/>
      <c r="BK534" s="4"/>
      <c r="BL534" s="4"/>
      <c r="BM534" s="4"/>
    </row>
    <row r="535" spans="1:65" s="113" customFormat="1">
      <c r="A535" s="23" t="s">
        <v>1389</v>
      </c>
      <c r="B535" s="24" t="s">
        <v>1390</v>
      </c>
      <c r="C535" s="47" t="s">
        <v>1242</v>
      </c>
      <c r="D535" s="47" t="s">
        <v>1310</v>
      </c>
      <c r="E535" s="47"/>
      <c r="F535" s="27" t="s">
        <v>1259</v>
      </c>
      <c r="G535" s="27" t="s">
        <v>1259</v>
      </c>
      <c r="H535" s="47" t="s">
        <v>108</v>
      </c>
      <c r="I535" s="28">
        <v>43676</v>
      </c>
      <c r="J535" s="29" t="s">
        <v>6</v>
      </c>
      <c r="K535" s="114"/>
      <c r="L535" s="92">
        <f t="shared" si="136"/>
        <v>75</v>
      </c>
      <c r="M535" s="115">
        <v>35</v>
      </c>
      <c r="N535" s="115">
        <v>40</v>
      </c>
      <c r="O535" s="88">
        <v>0</v>
      </c>
      <c r="P535" s="75"/>
      <c r="Q535" s="75"/>
      <c r="R535" s="75"/>
      <c r="S535" s="75"/>
      <c r="T535" s="75"/>
      <c r="U535" s="27"/>
      <c r="V535" s="27"/>
      <c r="W535" s="27"/>
      <c r="X535" s="27"/>
      <c r="Y535" s="111"/>
      <c r="Z535" s="4">
        <f t="shared" si="143"/>
        <v>0</v>
      </c>
      <c r="AA535" s="112"/>
      <c r="AB535" s="112"/>
      <c r="AC535" s="111"/>
      <c r="AD535" s="111">
        <f t="shared" si="145"/>
        <v>0</v>
      </c>
      <c r="AF535" s="111"/>
      <c r="AG535" s="4">
        <f t="shared" si="144"/>
        <v>0</v>
      </c>
      <c r="AH535" s="111"/>
      <c r="AI535" s="4">
        <f t="shared" si="137"/>
        <v>0</v>
      </c>
      <c r="AJ535" s="4"/>
      <c r="AK535" s="111"/>
      <c r="AL535" s="128">
        <f t="shared" si="146"/>
        <v>0</v>
      </c>
      <c r="AM535" s="4">
        <f t="shared" si="147"/>
        <v>0</v>
      </c>
      <c r="AN535" s="111"/>
      <c r="AO535" s="4">
        <f t="shared" si="148"/>
        <v>0</v>
      </c>
      <c r="AP535" s="4">
        <f t="shared" si="149"/>
        <v>0</v>
      </c>
      <c r="AQ535" s="111"/>
      <c r="AR535" s="111"/>
      <c r="AS535" s="111"/>
      <c r="AT535" s="111"/>
      <c r="AU535" s="111"/>
      <c r="AV535" s="111"/>
      <c r="AW535" s="111"/>
      <c r="AX535" s="111"/>
      <c r="AY535" s="111"/>
      <c r="AZ535" s="111"/>
      <c r="BA535" s="111"/>
      <c r="BB535" s="111"/>
      <c r="BC535" s="111"/>
      <c r="BD535" s="111"/>
      <c r="BE535" s="111"/>
      <c r="BF535" s="111"/>
      <c r="BG535" s="111"/>
      <c r="BH535" s="111"/>
      <c r="BI535" s="111"/>
      <c r="BJ535" s="111"/>
      <c r="BK535" s="4"/>
      <c r="BL535" s="4"/>
      <c r="BM535" s="4"/>
    </row>
    <row r="536" spans="1:65" s="113" customFormat="1">
      <c r="A536" s="23" t="s">
        <v>1389</v>
      </c>
      <c r="B536" s="24" t="s">
        <v>1390</v>
      </c>
      <c r="C536" s="47" t="s">
        <v>1243</v>
      </c>
      <c r="D536" s="47" t="s">
        <v>1244</v>
      </c>
      <c r="E536" s="116"/>
      <c r="F536" s="27" t="s">
        <v>1259</v>
      </c>
      <c r="G536" s="27" t="s">
        <v>1259</v>
      </c>
      <c r="H536" s="47" t="s">
        <v>108</v>
      </c>
      <c r="I536" s="28">
        <v>43676</v>
      </c>
      <c r="J536" s="29" t="s">
        <v>6</v>
      </c>
      <c r="K536" s="114"/>
      <c r="L536" s="92">
        <f t="shared" si="136"/>
        <v>300</v>
      </c>
      <c r="M536" s="115">
        <v>150</v>
      </c>
      <c r="N536" s="115">
        <v>150</v>
      </c>
      <c r="O536" s="88">
        <v>0</v>
      </c>
      <c r="P536" s="75"/>
      <c r="Q536" s="75"/>
      <c r="R536" s="75"/>
      <c r="S536" s="75"/>
      <c r="T536" s="75"/>
      <c r="U536" s="27"/>
      <c r="V536" s="27"/>
      <c r="W536" s="27"/>
      <c r="X536" s="27"/>
      <c r="Y536" s="111"/>
      <c r="Z536" s="4">
        <f t="shared" si="143"/>
        <v>0</v>
      </c>
      <c r="AA536" s="112"/>
      <c r="AB536" s="112"/>
      <c r="AC536" s="111"/>
      <c r="AD536" s="111">
        <f t="shared" si="145"/>
        <v>0</v>
      </c>
      <c r="AF536" s="111"/>
      <c r="AG536" s="4">
        <f t="shared" si="144"/>
        <v>0</v>
      </c>
      <c r="AH536" s="111"/>
      <c r="AI536" s="4">
        <f t="shared" si="137"/>
        <v>0</v>
      </c>
      <c r="AJ536" s="4"/>
      <c r="AK536" s="111"/>
      <c r="AL536" s="128">
        <f t="shared" si="146"/>
        <v>0</v>
      </c>
      <c r="AM536" s="4">
        <f t="shared" si="147"/>
        <v>0</v>
      </c>
      <c r="AN536" s="111"/>
      <c r="AO536" s="4">
        <f t="shared" si="148"/>
        <v>0</v>
      </c>
      <c r="AP536" s="4">
        <f t="shared" si="149"/>
        <v>0</v>
      </c>
      <c r="AQ536" s="111"/>
      <c r="AR536" s="111"/>
      <c r="AS536" s="111"/>
      <c r="AT536" s="111"/>
      <c r="AU536" s="111"/>
      <c r="AV536" s="111"/>
      <c r="AW536" s="111"/>
      <c r="AX536" s="111"/>
      <c r="AY536" s="111"/>
      <c r="AZ536" s="111"/>
      <c r="BA536" s="111"/>
      <c r="BB536" s="111"/>
      <c r="BC536" s="111"/>
      <c r="BD536" s="111"/>
      <c r="BE536" s="111"/>
      <c r="BF536" s="111"/>
      <c r="BG536" s="111"/>
      <c r="BH536" s="111"/>
      <c r="BI536" s="111"/>
      <c r="BJ536" s="111"/>
      <c r="BK536" s="4"/>
      <c r="BL536" s="4"/>
      <c r="BM536" s="4"/>
    </row>
    <row r="537" spans="1:65">
      <c r="A537" s="23" t="s">
        <v>1389</v>
      </c>
      <c r="B537" s="24" t="s">
        <v>1390</v>
      </c>
      <c r="C537" s="47" t="s">
        <v>1245</v>
      </c>
      <c r="D537" s="47" t="s">
        <v>1246</v>
      </c>
      <c r="E537" s="47"/>
      <c r="F537" s="27" t="s">
        <v>1259</v>
      </c>
      <c r="G537" s="27" t="s">
        <v>1259</v>
      </c>
      <c r="J537" s="29" t="s">
        <v>6</v>
      </c>
      <c r="K537" s="114"/>
      <c r="L537" s="92">
        <f t="shared" si="136"/>
        <v>5390</v>
      </c>
      <c r="M537" s="115">
        <v>2665</v>
      </c>
      <c r="N537" s="115">
        <v>2725</v>
      </c>
      <c r="O537" s="88">
        <v>0</v>
      </c>
      <c r="P537" s="75"/>
      <c r="Q537" s="75"/>
      <c r="R537" s="75"/>
      <c r="S537" s="75"/>
      <c r="T537" s="75"/>
      <c r="U537" s="27"/>
      <c r="V537" s="27"/>
      <c r="W537" s="27"/>
      <c r="X537" s="27"/>
      <c r="Y537" s="111"/>
      <c r="Z537" s="4">
        <f t="shared" ref="Z537:Z539" si="150">SUMIF(Y537,"Y",M537)</f>
        <v>0</v>
      </c>
      <c r="AA537" s="112"/>
      <c r="AB537" s="112"/>
      <c r="AC537" s="111"/>
      <c r="AD537" s="111">
        <f t="shared" ref="AD537:AD539" si="151">Z537*AC537</f>
        <v>0</v>
      </c>
      <c r="AE537" s="113"/>
      <c r="AF537" s="111"/>
      <c r="AG537" s="4">
        <f t="shared" ref="AG537:AG539" si="152">SUMIF(AF537,"Y",O537)*AC537</f>
        <v>0</v>
      </c>
      <c r="AH537" s="111"/>
      <c r="AI537" s="4">
        <f t="shared" ref="AI537:AI539" si="153">(M537-AG537)*COUNTIF(AQ537:AZ537,"L")</f>
        <v>0</v>
      </c>
      <c r="AJ537" s="4"/>
      <c r="AK537" s="111"/>
      <c r="AL537" s="128">
        <f t="shared" ref="AL537:AL539" si="154">IFERROR(COUNTIF(AQ537:AZ537,"S")/(COUNTIF(AQ537:AZ537,"V")+COUNTIF(AQ537:AZ537,"S")),0)</f>
        <v>0</v>
      </c>
      <c r="AM537" s="4">
        <f t="shared" ref="AM537:AM539" si="155">(AD537-AG537-AI537)*AL537</f>
        <v>0</v>
      </c>
      <c r="AN537" s="111"/>
      <c r="AO537" s="4">
        <f t="shared" ref="AO537:AO539" si="156">COUNTIF(AQ537:AZ537,"V")</f>
        <v>0</v>
      </c>
      <c r="AP537" s="4">
        <f t="shared" ref="AP537:AP539" si="157">AD537-AG537-AI537-AM537</f>
        <v>0</v>
      </c>
      <c r="AQ537" s="111"/>
      <c r="AR537" s="111"/>
      <c r="AS537" s="111"/>
      <c r="AT537" s="111"/>
      <c r="AU537" s="111"/>
      <c r="AV537" s="111"/>
      <c r="AW537" s="111"/>
      <c r="AX537" s="111"/>
      <c r="AY537" s="111"/>
      <c r="AZ537" s="111"/>
      <c r="BA537" s="111"/>
      <c r="BB537" s="111"/>
      <c r="BC537" s="111"/>
      <c r="BD537" s="111"/>
      <c r="BE537" s="111"/>
      <c r="BF537" s="111"/>
      <c r="BG537" s="111"/>
      <c r="BH537" s="111"/>
      <c r="BI537" s="111"/>
      <c r="BJ537" s="111"/>
      <c r="BK537" s="4"/>
      <c r="BL537" s="4"/>
      <c r="BM537" s="4"/>
    </row>
    <row r="538" spans="1:65">
      <c r="A538" s="23" t="s">
        <v>1389</v>
      </c>
      <c r="B538" s="24" t="s">
        <v>1390</v>
      </c>
      <c r="C538" s="47" t="s">
        <v>1247</v>
      </c>
      <c r="D538" s="47" t="s">
        <v>1248</v>
      </c>
      <c r="E538" s="116"/>
      <c r="F538" s="27" t="s">
        <v>1259</v>
      </c>
      <c r="G538" s="27" t="s">
        <v>1259</v>
      </c>
      <c r="J538" s="29" t="s">
        <v>6</v>
      </c>
      <c r="K538" s="114"/>
      <c r="L538" s="92">
        <f t="shared" si="136"/>
        <v>60</v>
      </c>
      <c r="M538" s="115">
        <v>30</v>
      </c>
      <c r="N538" s="115">
        <v>30</v>
      </c>
      <c r="O538" s="88">
        <v>0</v>
      </c>
      <c r="P538" s="75"/>
      <c r="Q538" s="75"/>
      <c r="R538" s="75"/>
      <c r="S538" s="75"/>
      <c r="T538" s="75"/>
      <c r="U538" s="27"/>
      <c r="V538" s="27"/>
      <c r="W538" s="27"/>
      <c r="X538" s="27"/>
      <c r="Y538" s="111"/>
      <c r="Z538" s="4">
        <f t="shared" si="150"/>
        <v>0</v>
      </c>
      <c r="AA538" s="112"/>
      <c r="AB538" s="112"/>
      <c r="AC538" s="111"/>
      <c r="AD538" s="111">
        <f t="shared" si="151"/>
        <v>0</v>
      </c>
      <c r="AE538" s="113"/>
      <c r="AF538" s="111"/>
      <c r="AG538" s="4">
        <f t="shared" si="152"/>
        <v>0</v>
      </c>
      <c r="AH538" s="111"/>
      <c r="AI538" s="4">
        <f t="shared" si="153"/>
        <v>0</v>
      </c>
      <c r="AJ538" s="4"/>
      <c r="AK538" s="111"/>
      <c r="AL538" s="128">
        <f t="shared" si="154"/>
        <v>0</v>
      </c>
      <c r="AM538" s="4">
        <f t="shared" si="155"/>
        <v>0</v>
      </c>
      <c r="AN538" s="111"/>
      <c r="AO538" s="4">
        <f t="shared" si="156"/>
        <v>0</v>
      </c>
      <c r="AP538" s="4">
        <f t="shared" si="157"/>
        <v>0</v>
      </c>
      <c r="AQ538" s="111"/>
      <c r="AR538" s="111"/>
      <c r="AS538" s="111"/>
      <c r="AT538" s="111"/>
      <c r="AU538" s="111"/>
      <c r="AV538" s="111"/>
      <c r="AW538" s="111"/>
      <c r="AX538" s="111"/>
      <c r="AY538" s="111"/>
      <c r="AZ538" s="111"/>
      <c r="BA538" s="111"/>
      <c r="BB538" s="111"/>
      <c r="BC538" s="111"/>
      <c r="BD538" s="111"/>
      <c r="BE538" s="111"/>
      <c r="BF538" s="111"/>
      <c r="BG538" s="111"/>
      <c r="BH538" s="111"/>
      <c r="BI538" s="111"/>
      <c r="BJ538" s="111"/>
      <c r="BK538" s="4"/>
      <c r="BL538" s="4"/>
      <c r="BM538" s="4"/>
    </row>
    <row r="539" spans="1:65">
      <c r="A539" s="23" t="s">
        <v>1389</v>
      </c>
      <c r="B539" s="24" t="s">
        <v>1390</v>
      </c>
      <c r="C539" s="47" t="s">
        <v>1249</v>
      </c>
      <c r="D539" s="116" t="s">
        <v>1250</v>
      </c>
      <c r="E539" s="116"/>
      <c r="F539" s="27" t="s">
        <v>1259</v>
      </c>
      <c r="G539" s="27" t="s">
        <v>1259</v>
      </c>
      <c r="J539" s="29" t="s">
        <v>6</v>
      </c>
      <c r="K539" s="114"/>
      <c r="L539" s="92">
        <f t="shared" si="136"/>
        <v>60</v>
      </c>
      <c r="M539" s="115">
        <v>30</v>
      </c>
      <c r="N539" s="115">
        <v>30</v>
      </c>
      <c r="O539" s="88">
        <v>0</v>
      </c>
      <c r="P539" s="75"/>
      <c r="Q539" s="75"/>
      <c r="R539" s="75"/>
      <c r="S539" s="75"/>
      <c r="T539" s="75"/>
      <c r="U539" s="27"/>
      <c r="V539" s="27"/>
      <c r="W539" s="27"/>
      <c r="X539" s="27"/>
      <c r="Y539" s="111"/>
      <c r="Z539" s="4">
        <f t="shared" si="150"/>
        <v>0</v>
      </c>
      <c r="AA539" s="112"/>
      <c r="AB539" s="112"/>
      <c r="AC539" s="111"/>
      <c r="AD539" s="111">
        <f t="shared" si="151"/>
        <v>0</v>
      </c>
      <c r="AE539" s="113"/>
      <c r="AF539" s="111"/>
      <c r="AG539" s="4">
        <f t="shared" si="152"/>
        <v>0</v>
      </c>
      <c r="AH539" s="111"/>
      <c r="AI539" s="4">
        <f t="shared" si="153"/>
        <v>0</v>
      </c>
      <c r="AJ539" s="4"/>
      <c r="AK539" s="111"/>
      <c r="AL539" s="128">
        <f t="shared" si="154"/>
        <v>0</v>
      </c>
      <c r="AM539" s="4">
        <f t="shared" si="155"/>
        <v>0</v>
      </c>
      <c r="AN539" s="111"/>
      <c r="AO539" s="4">
        <f t="shared" si="156"/>
        <v>0</v>
      </c>
      <c r="AP539" s="4">
        <f t="shared" si="157"/>
        <v>0</v>
      </c>
      <c r="AQ539" s="111"/>
      <c r="AR539" s="111"/>
      <c r="AS539" s="111"/>
      <c r="AT539" s="111"/>
      <c r="AU539" s="111"/>
      <c r="AV539" s="111"/>
      <c r="AW539" s="111"/>
      <c r="AX539" s="111"/>
      <c r="AY539" s="111"/>
      <c r="AZ539" s="111"/>
      <c r="BA539" s="111"/>
      <c r="BB539" s="111"/>
      <c r="BC539" s="111"/>
      <c r="BD539" s="111"/>
      <c r="BE539" s="111"/>
      <c r="BF539" s="111"/>
      <c r="BG539" s="111"/>
      <c r="BH539" s="111"/>
      <c r="BI539" s="111"/>
      <c r="BJ539" s="111"/>
      <c r="BK539" s="4"/>
      <c r="BL539" s="4"/>
      <c r="BM539" s="4"/>
    </row>
  </sheetData>
  <protectedRanges>
    <protectedRange sqref="AO431 AO273:AO302 AD1 AN2:AN539 AJ2:AL539 AH2:AH539 AF2:AF539 AA2:AC539 Y2:Y539 AQ2:BM539 AR1:BJ1" name="範圍1"/>
  </protectedRanges>
  <phoneticPr fontId="2" type="noConversion"/>
  <conditionalFormatting sqref="P457:V457">
    <cfRule type="cellIs" dxfId="1045" priority="209" operator="equal">
      <formula>"X"</formula>
    </cfRule>
    <cfRule type="cellIs" dxfId="1044" priority="210" operator="equal">
      <formula>"V"</formula>
    </cfRule>
  </conditionalFormatting>
  <conditionalFormatting sqref="AQ540:AZ1048576">
    <cfRule type="cellIs" dxfId="1043" priority="1072" operator="equal">
      <formula>"NS"</formula>
    </cfRule>
    <cfRule type="cellIs" dxfId="1042" priority="1073" operator="equal">
      <formula>"NA"</formula>
    </cfRule>
    <cfRule type="cellIs" dxfId="1041" priority="1074" operator="equal">
      <formula>"X"</formula>
    </cfRule>
    <cfRule type="cellIs" dxfId="1040" priority="1075" operator="equal">
      <formula>"V"</formula>
    </cfRule>
  </conditionalFormatting>
  <conditionalFormatting sqref="P460:V460">
    <cfRule type="cellIs" dxfId="1039" priority="203" operator="equal">
      <formula>"X"</formula>
    </cfRule>
    <cfRule type="cellIs" dxfId="1038" priority="204" operator="equal">
      <formula>"V"</formula>
    </cfRule>
  </conditionalFormatting>
  <conditionalFormatting sqref="P461:V461">
    <cfRule type="cellIs" dxfId="1037" priority="201" operator="equal">
      <formula>"X"</formula>
    </cfRule>
    <cfRule type="cellIs" dxfId="1036" priority="202" operator="equal">
      <formula>"V"</formula>
    </cfRule>
  </conditionalFormatting>
  <conditionalFormatting sqref="P462:V462">
    <cfRule type="cellIs" dxfId="1035" priority="199" operator="equal">
      <formula>"X"</formula>
    </cfRule>
    <cfRule type="cellIs" dxfId="1034" priority="200" operator="equal">
      <formula>"V"</formula>
    </cfRule>
  </conditionalFormatting>
  <conditionalFormatting sqref="P463:V463">
    <cfRule type="cellIs" dxfId="1033" priority="197" operator="equal">
      <formula>"X"</formula>
    </cfRule>
    <cfRule type="cellIs" dxfId="1032" priority="198" operator="equal">
      <formula>"V"</formula>
    </cfRule>
  </conditionalFormatting>
  <conditionalFormatting sqref="P464:V464">
    <cfRule type="cellIs" dxfId="1031" priority="195" operator="equal">
      <formula>"X"</formula>
    </cfRule>
    <cfRule type="cellIs" dxfId="1030" priority="196" operator="equal">
      <formula>"V"</formula>
    </cfRule>
  </conditionalFormatting>
  <conditionalFormatting sqref="P465:V465">
    <cfRule type="cellIs" dxfId="1029" priority="193" operator="equal">
      <formula>"X"</formula>
    </cfRule>
    <cfRule type="cellIs" dxfId="1028" priority="194" operator="equal">
      <formula>"V"</formula>
    </cfRule>
  </conditionalFormatting>
  <conditionalFormatting sqref="P466:V466">
    <cfRule type="cellIs" dxfId="1027" priority="191" operator="equal">
      <formula>"X"</formula>
    </cfRule>
    <cfRule type="cellIs" dxfId="1026" priority="192" operator="equal">
      <formula>"V"</formula>
    </cfRule>
  </conditionalFormatting>
  <conditionalFormatting sqref="P467:V467">
    <cfRule type="cellIs" dxfId="1025" priority="189" operator="equal">
      <formula>"X"</formula>
    </cfRule>
    <cfRule type="cellIs" dxfId="1024" priority="190" operator="equal">
      <formula>"V"</formula>
    </cfRule>
  </conditionalFormatting>
  <conditionalFormatting sqref="P470:V470">
    <cfRule type="cellIs" dxfId="1023" priority="185" operator="equal">
      <formula>"X"</formula>
    </cfRule>
    <cfRule type="cellIs" dxfId="1022" priority="186" operator="equal">
      <formula>"V"</formula>
    </cfRule>
  </conditionalFormatting>
  <conditionalFormatting sqref="P474:V474">
    <cfRule type="cellIs" dxfId="1021" priority="187" operator="equal">
      <formula>"X"</formula>
    </cfRule>
    <cfRule type="cellIs" dxfId="1020" priority="188" operator="equal">
      <formula>"V"</formula>
    </cfRule>
  </conditionalFormatting>
  <conditionalFormatting sqref="P471:V471">
    <cfRule type="cellIs" dxfId="1019" priority="183" operator="equal">
      <formula>"X"</formula>
    </cfRule>
    <cfRule type="cellIs" dxfId="1018" priority="184" operator="equal">
      <formula>"V"</formula>
    </cfRule>
  </conditionalFormatting>
  <conditionalFormatting sqref="AQ2:AZ114 AQ118:AZ427 AQ429:AZ468 AQ472:AZ536">
    <cfRule type="cellIs" dxfId="1017" priority="1041" operator="equal">
      <formula>"NA"</formula>
    </cfRule>
    <cfRule type="cellIs" dxfId="1016" priority="1042" operator="equal">
      <formula>"NS"</formula>
    </cfRule>
    <cfRule type="cellIs" dxfId="1015" priority="1043" operator="equal">
      <formula>"S"</formula>
    </cfRule>
    <cfRule type="cellIs" dxfId="1014" priority="1044" operator="equal">
      <formula>"A"</formula>
    </cfRule>
    <cfRule type="cellIs" dxfId="1013" priority="1045" operator="equal">
      <formula>"X"</formula>
    </cfRule>
    <cfRule type="cellIs" dxfId="1012" priority="1046" operator="equal">
      <formula>"L"</formula>
    </cfRule>
    <cfRule type="cellIs" dxfId="1011" priority="1047" operator="equal">
      <formula>"V"</formula>
    </cfRule>
  </conditionalFormatting>
  <conditionalFormatting sqref="AQ428:AZ428">
    <cfRule type="cellIs" dxfId="1010" priority="1032" operator="equal">
      <formula>"NA"</formula>
    </cfRule>
    <cfRule type="cellIs" dxfId="1009" priority="1033" operator="equal">
      <formula>"NS"</formula>
    </cfRule>
    <cfRule type="cellIs" dxfId="1008" priority="1034" operator="equal">
      <formula>"S"</formula>
    </cfRule>
    <cfRule type="cellIs" dxfId="1007" priority="1035" operator="equal">
      <formula>"A"</formula>
    </cfRule>
    <cfRule type="cellIs" dxfId="1006" priority="1036" operator="equal">
      <formula>"X"</formula>
    </cfRule>
    <cfRule type="cellIs" dxfId="1005" priority="1037" operator="equal">
      <formula>"L"</formula>
    </cfRule>
    <cfRule type="cellIs" dxfId="1004" priority="1038" operator="equal">
      <formula>"V"</formula>
    </cfRule>
  </conditionalFormatting>
  <conditionalFormatting sqref="P481:V481">
    <cfRule type="cellIs" dxfId="1003" priority="163" operator="equal">
      <formula>"X"</formula>
    </cfRule>
    <cfRule type="cellIs" dxfId="1002" priority="164" operator="equal">
      <formula>"V"</formula>
    </cfRule>
  </conditionalFormatting>
  <conditionalFormatting sqref="AQ115:AZ115">
    <cfRule type="cellIs" dxfId="1001" priority="1023" operator="equal">
      <formula>"NA"</formula>
    </cfRule>
    <cfRule type="cellIs" dxfId="1000" priority="1024" operator="equal">
      <formula>"NS"</formula>
    </cfRule>
    <cfRule type="cellIs" dxfId="999" priority="1025" operator="equal">
      <formula>"S"</formula>
    </cfRule>
    <cfRule type="cellIs" dxfId="998" priority="1026" operator="equal">
      <formula>"A"</formula>
    </cfRule>
    <cfRule type="cellIs" dxfId="997" priority="1027" operator="equal">
      <formula>"X"</formula>
    </cfRule>
    <cfRule type="cellIs" dxfId="996" priority="1028" operator="equal">
      <formula>"L"</formula>
    </cfRule>
    <cfRule type="cellIs" dxfId="995" priority="1029" operator="equal">
      <formula>"V"</formula>
    </cfRule>
  </conditionalFormatting>
  <conditionalFormatting sqref="AQ117:AZ117">
    <cfRule type="cellIs" dxfId="994" priority="1014" operator="equal">
      <formula>"NA"</formula>
    </cfRule>
    <cfRule type="cellIs" dxfId="993" priority="1015" operator="equal">
      <formula>"NS"</formula>
    </cfRule>
    <cfRule type="cellIs" dxfId="992" priority="1016" operator="equal">
      <formula>"S"</formula>
    </cfRule>
    <cfRule type="cellIs" dxfId="991" priority="1017" operator="equal">
      <formula>"A"</formula>
    </cfRule>
    <cfRule type="cellIs" dxfId="990" priority="1018" operator="equal">
      <formula>"X"</formula>
    </cfRule>
    <cfRule type="cellIs" dxfId="989" priority="1019" operator="equal">
      <formula>"L"</formula>
    </cfRule>
    <cfRule type="cellIs" dxfId="988" priority="1020" operator="equal">
      <formula>"V"</formula>
    </cfRule>
  </conditionalFormatting>
  <conditionalFormatting sqref="P490:V490">
    <cfRule type="cellIs" dxfId="987" priority="145" operator="equal">
      <formula>"X"</formula>
    </cfRule>
    <cfRule type="cellIs" dxfId="986" priority="146" operator="equal">
      <formula>"V"</formula>
    </cfRule>
  </conditionalFormatting>
  <conditionalFormatting sqref="AQ116:AZ116">
    <cfRule type="cellIs" dxfId="985" priority="1005" operator="equal">
      <formula>"NA"</formula>
    </cfRule>
    <cfRule type="cellIs" dxfId="984" priority="1006" operator="equal">
      <formula>"NS"</formula>
    </cfRule>
    <cfRule type="cellIs" dxfId="983" priority="1007" operator="equal">
      <formula>"S"</formula>
    </cfRule>
    <cfRule type="cellIs" dxfId="982" priority="1008" operator="equal">
      <formula>"A"</formula>
    </cfRule>
    <cfRule type="cellIs" dxfId="981" priority="1009" operator="equal">
      <formula>"X"</formula>
    </cfRule>
    <cfRule type="cellIs" dxfId="980" priority="1010" operator="equal">
      <formula>"L"</formula>
    </cfRule>
    <cfRule type="cellIs" dxfId="979" priority="1011" operator="equal">
      <formula>"V"</formula>
    </cfRule>
  </conditionalFormatting>
  <conditionalFormatting sqref="AQ471:AZ471">
    <cfRule type="cellIs" dxfId="978" priority="990" operator="equal">
      <formula>"NA"</formula>
    </cfRule>
    <cfRule type="cellIs" dxfId="977" priority="991" operator="equal">
      <formula>"NS"</formula>
    </cfRule>
    <cfRule type="cellIs" dxfId="976" priority="992" operator="equal">
      <formula>"S"</formula>
    </cfRule>
    <cfRule type="cellIs" dxfId="975" priority="993" operator="equal">
      <formula>"A"</formula>
    </cfRule>
    <cfRule type="cellIs" dxfId="974" priority="994" operator="equal">
      <formula>"X"</formula>
    </cfRule>
    <cfRule type="cellIs" dxfId="973" priority="995" operator="equal">
      <formula>"L"</formula>
    </cfRule>
    <cfRule type="cellIs" dxfId="972" priority="996" operator="equal">
      <formula>"V"</formula>
    </cfRule>
  </conditionalFormatting>
  <conditionalFormatting sqref="P502:V502">
    <cfRule type="cellIs" dxfId="971" priority="121" operator="equal">
      <formula>"X"</formula>
    </cfRule>
    <cfRule type="cellIs" dxfId="970" priority="122" operator="equal">
      <formula>"V"</formula>
    </cfRule>
  </conditionalFormatting>
  <conditionalFormatting sqref="AQ470:AZ470">
    <cfRule type="cellIs" dxfId="969" priority="981" operator="equal">
      <formula>"NA"</formula>
    </cfRule>
    <cfRule type="cellIs" dxfId="968" priority="982" operator="equal">
      <formula>"NS"</formula>
    </cfRule>
    <cfRule type="cellIs" dxfId="967" priority="983" operator="equal">
      <formula>"S"</formula>
    </cfRule>
    <cfRule type="cellIs" dxfId="966" priority="984" operator="equal">
      <formula>"A"</formula>
    </cfRule>
    <cfRule type="cellIs" dxfId="965" priority="985" operator="equal">
      <formula>"X"</formula>
    </cfRule>
    <cfRule type="cellIs" dxfId="964" priority="986" operator="equal">
      <formula>"L"</formula>
    </cfRule>
    <cfRule type="cellIs" dxfId="963" priority="987" operator="equal">
      <formula>"V"</formula>
    </cfRule>
  </conditionalFormatting>
  <conditionalFormatting sqref="AQ469:AZ469">
    <cfRule type="cellIs" dxfId="962" priority="972" operator="equal">
      <formula>"NA"</formula>
    </cfRule>
    <cfRule type="cellIs" dxfId="961" priority="973" operator="equal">
      <formula>"NS"</formula>
    </cfRule>
    <cfRule type="cellIs" dxfId="960" priority="974" operator="equal">
      <formula>"S"</formula>
    </cfRule>
    <cfRule type="cellIs" dxfId="959" priority="975" operator="equal">
      <formula>"A"</formula>
    </cfRule>
    <cfRule type="cellIs" dxfId="958" priority="976" operator="equal">
      <formula>"X"</formula>
    </cfRule>
    <cfRule type="cellIs" dxfId="957" priority="977" operator="equal">
      <formula>"L"</formula>
    </cfRule>
    <cfRule type="cellIs" dxfId="956" priority="978" operator="equal">
      <formula>"V"</formula>
    </cfRule>
  </conditionalFormatting>
  <conditionalFormatting sqref="AQ1">
    <cfRule type="cellIs" dxfId="955" priority="959" operator="equal">
      <formula>"NS"</formula>
    </cfRule>
    <cfRule type="cellIs" dxfId="954" priority="960" operator="equal">
      <formula>"NA"</formula>
    </cfRule>
    <cfRule type="cellIs" dxfId="953" priority="961" operator="equal">
      <formula>"X"</formula>
    </cfRule>
    <cfRule type="cellIs" dxfId="952" priority="962" operator="equal">
      <formula>"V"</formula>
    </cfRule>
  </conditionalFormatting>
  <conditionalFormatting sqref="AR1">
    <cfRule type="cellIs" dxfId="951" priority="955" operator="equal">
      <formula>"NS"</formula>
    </cfRule>
    <cfRule type="cellIs" dxfId="950" priority="956" operator="equal">
      <formula>"NA"</formula>
    </cfRule>
    <cfRule type="cellIs" dxfId="949" priority="957" operator="equal">
      <formula>"X"</formula>
    </cfRule>
    <cfRule type="cellIs" dxfId="948" priority="958" operator="equal">
      <formula>"V"</formula>
    </cfRule>
  </conditionalFormatting>
  <conditionalFormatting sqref="AS1:AZ1">
    <cfRule type="cellIs" dxfId="947" priority="951" operator="equal">
      <formula>"NS"</formula>
    </cfRule>
    <cfRule type="cellIs" dxfId="946" priority="952" operator="equal">
      <formula>"NA"</formula>
    </cfRule>
    <cfRule type="cellIs" dxfId="945" priority="953" operator="equal">
      <formula>"X"</formula>
    </cfRule>
    <cfRule type="cellIs" dxfId="944" priority="954" operator="equal">
      <formula>"V"</formula>
    </cfRule>
  </conditionalFormatting>
  <conditionalFormatting sqref="P2:V3 P4:T4 U13 U17:V19 U34:V34 P37:V40 P43 U43:V43 U46:V47 P51:V55 P21:V21">
    <cfRule type="cellIs" dxfId="943" priority="949" operator="equal">
      <formula>"X"</formula>
    </cfRule>
    <cfRule type="cellIs" dxfId="942" priority="950" operator="equal">
      <formula>"V"</formula>
    </cfRule>
  </conditionalFormatting>
  <conditionalFormatting sqref="U4:V4">
    <cfRule type="cellIs" dxfId="941" priority="947" operator="equal">
      <formula>"X"</formula>
    </cfRule>
    <cfRule type="cellIs" dxfId="940" priority="948" operator="equal">
      <formula>"V"</formula>
    </cfRule>
  </conditionalFormatting>
  <conditionalFormatting sqref="P5:T5">
    <cfRule type="cellIs" dxfId="939" priority="945" operator="equal">
      <formula>"X"</formula>
    </cfRule>
    <cfRule type="cellIs" dxfId="938" priority="946" operator="equal">
      <formula>"V"</formula>
    </cfRule>
  </conditionalFormatting>
  <conditionalFormatting sqref="U5:V5">
    <cfRule type="cellIs" dxfId="937" priority="943" operator="equal">
      <formula>"X"</formula>
    </cfRule>
    <cfRule type="cellIs" dxfId="936" priority="944" operator="equal">
      <formula>"V"</formula>
    </cfRule>
  </conditionalFormatting>
  <conditionalFormatting sqref="P6:T6">
    <cfRule type="cellIs" dxfId="935" priority="941" operator="equal">
      <formula>"X"</formula>
    </cfRule>
    <cfRule type="cellIs" dxfId="934" priority="942" operator="equal">
      <formula>"V"</formula>
    </cfRule>
  </conditionalFormatting>
  <conditionalFormatting sqref="U6:V6">
    <cfRule type="cellIs" dxfId="933" priority="939" operator="equal">
      <formula>"X"</formula>
    </cfRule>
    <cfRule type="cellIs" dxfId="932" priority="940" operator="equal">
      <formula>"V"</formula>
    </cfRule>
  </conditionalFormatting>
  <conditionalFormatting sqref="P7:T7">
    <cfRule type="cellIs" dxfId="931" priority="937" operator="equal">
      <formula>"X"</formula>
    </cfRule>
    <cfRule type="cellIs" dxfId="930" priority="938" operator="equal">
      <formula>"V"</formula>
    </cfRule>
  </conditionalFormatting>
  <conditionalFormatting sqref="U7:V7">
    <cfRule type="cellIs" dxfId="929" priority="935" operator="equal">
      <formula>"X"</formula>
    </cfRule>
    <cfRule type="cellIs" dxfId="928" priority="936" operator="equal">
      <formula>"V"</formula>
    </cfRule>
  </conditionalFormatting>
  <conditionalFormatting sqref="P8:T8">
    <cfRule type="cellIs" dxfId="927" priority="933" operator="equal">
      <formula>"X"</formula>
    </cfRule>
    <cfRule type="cellIs" dxfId="926" priority="934" operator="equal">
      <formula>"V"</formula>
    </cfRule>
  </conditionalFormatting>
  <conditionalFormatting sqref="U8:V8">
    <cfRule type="cellIs" dxfId="925" priority="931" operator="equal">
      <formula>"X"</formula>
    </cfRule>
    <cfRule type="cellIs" dxfId="924" priority="932" operator="equal">
      <formula>"V"</formula>
    </cfRule>
  </conditionalFormatting>
  <conditionalFormatting sqref="P9:T9">
    <cfRule type="cellIs" dxfId="923" priority="929" operator="equal">
      <formula>"X"</formula>
    </cfRule>
    <cfRule type="cellIs" dxfId="922" priority="930" operator="equal">
      <formula>"V"</formula>
    </cfRule>
  </conditionalFormatting>
  <conditionalFormatting sqref="U9:V9">
    <cfRule type="cellIs" dxfId="921" priority="927" operator="equal">
      <formula>"X"</formula>
    </cfRule>
    <cfRule type="cellIs" dxfId="920" priority="928" operator="equal">
      <formula>"V"</formula>
    </cfRule>
  </conditionalFormatting>
  <conditionalFormatting sqref="P10:T10">
    <cfRule type="cellIs" dxfId="919" priority="925" operator="equal">
      <formula>"X"</formula>
    </cfRule>
    <cfRule type="cellIs" dxfId="918" priority="926" operator="equal">
      <formula>"V"</formula>
    </cfRule>
  </conditionalFormatting>
  <conditionalFormatting sqref="U10:V10">
    <cfRule type="cellIs" dxfId="917" priority="923" operator="equal">
      <formula>"X"</formula>
    </cfRule>
    <cfRule type="cellIs" dxfId="916" priority="924" operator="equal">
      <formula>"V"</formula>
    </cfRule>
  </conditionalFormatting>
  <conditionalFormatting sqref="P11:T11">
    <cfRule type="cellIs" dxfId="915" priority="921" operator="equal">
      <formula>"X"</formula>
    </cfRule>
    <cfRule type="cellIs" dxfId="914" priority="922" operator="equal">
      <formula>"V"</formula>
    </cfRule>
  </conditionalFormatting>
  <conditionalFormatting sqref="U11:V11">
    <cfRule type="cellIs" dxfId="913" priority="919" operator="equal">
      <formula>"X"</formula>
    </cfRule>
    <cfRule type="cellIs" dxfId="912" priority="920" operator="equal">
      <formula>"V"</formula>
    </cfRule>
  </conditionalFormatting>
  <conditionalFormatting sqref="P12:T12">
    <cfRule type="cellIs" dxfId="911" priority="917" operator="equal">
      <formula>"X"</formula>
    </cfRule>
    <cfRule type="cellIs" dxfId="910" priority="918" operator="equal">
      <formula>"V"</formula>
    </cfRule>
  </conditionalFormatting>
  <conditionalFormatting sqref="U12:V12">
    <cfRule type="cellIs" dxfId="909" priority="915" operator="equal">
      <formula>"X"</formula>
    </cfRule>
    <cfRule type="cellIs" dxfId="908" priority="916" operator="equal">
      <formula>"V"</formula>
    </cfRule>
  </conditionalFormatting>
  <conditionalFormatting sqref="P13:T13">
    <cfRule type="cellIs" dxfId="907" priority="913" operator="equal">
      <formula>"X"</formula>
    </cfRule>
    <cfRule type="cellIs" dxfId="906" priority="914" operator="equal">
      <formula>"V"</formula>
    </cfRule>
  </conditionalFormatting>
  <conditionalFormatting sqref="V13">
    <cfRule type="cellIs" dxfId="905" priority="911" operator="equal">
      <formula>"X"</formula>
    </cfRule>
    <cfRule type="cellIs" dxfId="904" priority="912" operator="equal">
      <formula>"V"</formula>
    </cfRule>
  </conditionalFormatting>
  <conditionalFormatting sqref="U14">
    <cfRule type="cellIs" dxfId="903" priority="909" operator="equal">
      <formula>"X"</formula>
    </cfRule>
    <cfRule type="cellIs" dxfId="902" priority="910" operator="equal">
      <formula>"V"</formula>
    </cfRule>
  </conditionalFormatting>
  <conditionalFormatting sqref="P14:T14">
    <cfRule type="cellIs" dxfId="901" priority="907" operator="equal">
      <formula>"X"</formula>
    </cfRule>
    <cfRule type="cellIs" dxfId="900" priority="908" operator="equal">
      <formula>"V"</formula>
    </cfRule>
  </conditionalFormatting>
  <conditionalFormatting sqref="V14">
    <cfRule type="cellIs" dxfId="899" priority="905" operator="equal">
      <formula>"X"</formula>
    </cfRule>
    <cfRule type="cellIs" dxfId="898" priority="906" operator="equal">
      <formula>"V"</formula>
    </cfRule>
  </conditionalFormatting>
  <conditionalFormatting sqref="U15">
    <cfRule type="cellIs" dxfId="897" priority="903" operator="equal">
      <formula>"X"</formula>
    </cfRule>
    <cfRule type="cellIs" dxfId="896" priority="904" operator="equal">
      <formula>"V"</formula>
    </cfRule>
  </conditionalFormatting>
  <conditionalFormatting sqref="P15:T15">
    <cfRule type="cellIs" dxfId="895" priority="901" operator="equal">
      <formula>"X"</formula>
    </cfRule>
    <cfRule type="cellIs" dxfId="894" priority="902" operator="equal">
      <formula>"V"</formula>
    </cfRule>
  </conditionalFormatting>
  <conditionalFormatting sqref="V15">
    <cfRule type="cellIs" dxfId="893" priority="899" operator="equal">
      <formula>"X"</formula>
    </cfRule>
    <cfRule type="cellIs" dxfId="892" priority="900" operator="equal">
      <formula>"V"</formula>
    </cfRule>
  </conditionalFormatting>
  <conditionalFormatting sqref="U16">
    <cfRule type="cellIs" dxfId="891" priority="897" operator="equal">
      <formula>"X"</formula>
    </cfRule>
    <cfRule type="cellIs" dxfId="890" priority="898" operator="equal">
      <formula>"V"</formula>
    </cfRule>
  </conditionalFormatting>
  <conditionalFormatting sqref="P16:T16">
    <cfRule type="cellIs" dxfId="889" priority="895" operator="equal">
      <formula>"X"</formula>
    </cfRule>
    <cfRule type="cellIs" dxfId="888" priority="896" operator="equal">
      <formula>"V"</formula>
    </cfRule>
  </conditionalFormatting>
  <conditionalFormatting sqref="V16">
    <cfRule type="cellIs" dxfId="887" priority="893" operator="equal">
      <formula>"X"</formula>
    </cfRule>
    <cfRule type="cellIs" dxfId="886" priority="894" operator="equal">
      <formula>"V"</formula>
    </cfRule>
  </conditionalFormatting>
  <conditionalFormatting sqref="P17:T19">
    <cfRule type="cellIs" dxfId="885" priority="891" operator="equal">
      <formula>"X"</formula>
    </cfRule>
    <cfRule type="cellIs" dxfId="884" priority="892" operator="equal">
      <formula>"V"</formula>
    </cfRule>
  </conditionalFormatting>
  <conditionalFormatting sqref="U22:V22">
    <cfRule type="cellIs" dxfId="883" priority="889" operator="equal">
      <formula>"X"</formula>
    </cfRule>
    <cfRule type="cellIs" dxfId="882" priority="890" operator="equal">
      <formula>"V"</formula>
    </cfRule>
  </conditionalFormatting>
  <conditionalFormatting sqref="P22:T22">
    <cfRule type="cellIs" dxfId="881" priority="887" operator="equal">
      <formula>"X"</formula>
    </cfRule>
    <cfRule type="cellIs" dxfId="880" priority="888" operator="equal">
      <formula>"V"</formula>
    </cfRule>
  </conditionalFormatting>
  <conditionalFormatting sqref="U23:V23">
    <cfRule type="cellIs" dxfId="879" priority="885" operator="equal">
      <formula>"X"</formula>
    </cfRule>
    <cfRule type="cellIs" dxfId="878" priority="886" operator="equal">
      <formula>"V"</formula>
    </cfRule>
  </conditionalFormatting>
  <conditionalFormatting sqref="P23:T23">
    <cfRule type="cellIs" dxfId="877" priority="883" operator="equal">
      <formula>"X"</formula>
    </cfRule>
    <cfRule type="cellIs" dxfId="876" priority="884" operator="equal">
      <formula>"V"</formula>
    </cfRule>
  </conditionalFormatting>
  <conditionalFormatting sqref="U24:V24">
    <cfRule type="cellIs" dxfId="875" priority="881" operator="equal">
      <formula>"X"</formula>
    </cfRule>
    <cfRule type="cellIs" dxfId="874" priority="882" operator="equal">
      <formula>"V"</formula>
    </cfRule>
  </conditionalFormatting>
  <conditionalFormatting sqref="P24:T24">
    <cfRule type="cellIs" dxfId="873" priority="879" operator="equal">
      <formula>"X"</formula>
    </cfRule>
    <cfRule type="cellIs" dxfId="872" priority="880" operator="equal">
      <formula>"V"</formula>
    </cfRule>
  </conditionalFormatting>
  <conditionalFormatting sqref="U25:V25">
    <cfRule type="cellIs" dxfId="871" priority="877" operator="equal">
      <formula>"X"</formula>
    </cfRule>
    <cfRule type="cellIs" dxfId="870" priority="878" operator="equal">
      <formula>"V"</formula>
    </cfRule>
  </conditionalFormatting>
  <conditionalFormatting sqref="P25:T25">
    <cfRule type="cellIs" dxfId="869" priority="875" operator="equal">
      <formula>"X"</formula>
    </cfRule>
    <cfRule type="cellIs" dxfId="868" priority="876" operator="equal">
      <formula>"V"</formula>
    </cfRule>
  </conditionalFormatting>
  <conditionalFormatting sqref="U26:V26">
    <cfRule type="cellIs" dxfId="867" priority="873" operator="equal">
      <formula>"X"</formula>
    </cfRule>
    <cfRule type="cellIs" dxfId="866" priority="874" operator="equal">
      <formula>"V"</formula>
    </cfRule>
  </conditionalFormatting>
  <conditionalFormatting sqref="P26:T26">
    <cfRule type="cellIs" dxfId="865" priority="871" operator="equal">
      <formula>"X"</formula>
    </cfRule>
    <cfRule type="cellIs" dxfId="864" priority="872" operator="equal">
      <formula>"V"</formula>
    </cfRule>
  </conditionalFormatting>
  <conditionalFormatting sqref="U27:V27">
    <cfRule type="cellIs" dxfId="863" priority="869" operator="equal">
      <formula>"X"</formula>
    </cfRule>
    <cfRule type="cellIs" dxfId="862" priority="870" operator="equal">
      <formula>"V"</formula>
    </cfRule>
  </conditionalFormatting>
  <conditionalFormatting sqref="P27:T27">
    <cfRule type="cellIs" dxfId="861" priority="867" operator="equal">
      <formula>"X"</formula>
    </cfRule>
    <cfRule type="cellIs" dxfId="860" priority="868" operator="equal">
      <formula>"V"</formula>
    </cfRule>
  </conditionalFormatting>
  <conditionalFormatting sqref="U28:V28">
    <cfRule type="cellIs" dxfId="859" priority="865" operator="equal">
      <formula>"X"</formula>
    </cfRule>
    <cfRule type="cellIs" dxfId="858" priority="866" operator="equal">
      <formula>"V"</formula>
    </cfRule>
  </conditionalFormatting>
  <conditionalFormatting sqref="P28:T28">
    <cfRule type="cellIs" dxfId="857" priority="863" operator="equal">
      <formula>"X"</formula>
    </cfRule>
    <cfRule type="cellIs" dxfId="856" priority="864" operator="equal">
      <formula>"V"</formula>
    </cfRule>
  </conditionalFormatting>
  <conditionalFormatting sqref="U29:V29">
    <cfRule type="cellIs" dxfId="855" priority="861" operator="equal">
      <formula>"X"</formula>
    </cfRule>
    <cfRule type="cellIs" dxfId="854" priority="862" operator="equal">
      <formula>"V"</formula>
    </cfRule>
  </conditionalFormatting>
  <conditionalFormatting sqref="P29:T29">
    <cfRule type="cellIs" dxfId="853" priority="859" operator="equal">
      <formula>"X"</formula>
    </cfRule>
    <cfRule type="cellIs" dxfId="852" priority="860" operator="equal">
      <formula>"V"</formula>
    </cfRule>
  </conditionalFormatting>
  <conditionalFormatting sqref="U30:V30">
    <cfRule type="cellIs" dxfId="851" priority="857" operator="equal">
      <formula>"X"</formula>
    </cfRule>
    <cfRule type="cellIs" dxfId="850" priority="858" operator="equal">
      <formula>"V"</formula>
    </cfRule>
  </conditionalFormatting>
  <conditionalFormatting sqref="P30:T30">
    <cfRule type="cellIs" dxfId="849" priority="855" operator="equal">
      <formula>"X"</formula>
    </cfRule>
    <cfRule type="cellIs" dxfId="848" priority="856" operator="equal">
      <formula>"V"</formula>
    </cfRule>
  </conditionalFormatting>
  <conditionalFormatting sqref="U31:V31">
    <cfRule type="cellIs" dxfId="847" priority="853" operator="equal">
      <formula>"X"</formula>
    </cfRule>
    <cfRule type="cellIs" dxfId="846" priority="854" operator="equal">
      <formula>"V"</formula>
    </cfRule>
  </conditionalFormatting>
  <conditionalFormatting sqref="P31:T31">
    <cfRule type="cellIs" dxfId="845" priority="851" operator="equal">
      <formula>"X"</formula>
    </cfRule>
    <cfRule type="cellIs" dxfId="844" priority="852" operator="equal">
      <formula>"V"</formula>
    </cfRule>
  </conditionalFormatting>
  <conditionalFormatting sqref="U32:V32">
    <cfRule type="cellIs" dxfId="843" priority="849" operator="equal">
      <formula>"X"</formula>
    </cfRule>
    <cfRule type="cellIs" dxfId="842" priority="850" operator="equal">
      <formula>"V"</formula>
    </cfRule>
  </conditionalFormatting>
  <conditionalFormatting sqref="P32:T32">
    <cfRule type="cellIs" dxfId="841" priority="847" operator="equal">
      <formula>"X"</formula>
    </cfRule>
    <cfRule type="cellIs" dxfId="840" priority="848" operator="equal">
      <formula>"V"</formula>
    </cfRule>
  </conditionalFormatting>
  <conditionalFormatting sqref="U33:V33">
    <cfRule type="cellIs" dxfId="839" priority="845" operator="equal">
      <formula>"X"</formula>
    </cfRule>
    <cfRule type="cellIs" dxfId="838" priority="846" operator="equal">
      <formula>"V"</formula>
    </cfRule>
  </conditionalFormatting>
  <conditionalFormatting sqref="P33:T33">
    <cfRule type="cellIs" dxfId="837" priority="843" operator="equal">
      <formula>"X"</formula>
    </cfRule>
    <cfRule type="cellIs" dxfId="836" priority="844" operator="equal">
      <formula>"V"</formula>
    </cfRule>
  </conditionalFormatting>
  <conditionalFormatting sqref="U35:V35">
    <cfRule type="cellIs" dxfId="835" priority="841" operator="equal">
      <formula>"X"</formula>
    </cfRule>
    <cfRule type="cellIs" dxfId="834" priority="842" operator="equal">
      <formula>"V"</formula>
    </cfRule>
  </conditionalFormatting>
  <conditionalFormatting sqref="P35:T35">
    <cfRule type="cellIs" dxfId="833" priority="839" operator="equal">
      <formula>"X"</formula>
    </cfRule>
    <cfRule type="cellIs" dxfId="832" priority="840" operator="equal">
      <formula>"V"</formula>
    </cfRule>
  </conditionalFormatting>
  <conditionalFormatting sqref="U36:V36">
    <cfRule type="cellIs" dxfId="831" priority="837" operator="equal">
      <formula>"X"</formula>
    </cfRule>
    <cfRule type="cellIs" dxfId="830" priority="838" operator="equal">
      <formula>"V"</formula>
    </cfRule>
  </conditionalFormatting>
  <conditionalFormatting sqref="P36:T36">
    <cfRule type="cellIs" dxfId="829" priority="835" operator="equal">
      <formula>"X"</formula>
    </cfRule>
    <cfRule type="cellIs" dxfId="828" priority="836" operator="equal">
      <formula>"V"</formula>
    </cfRule>
  </conditionalFormatting>
  <conditionalFormatting sqref="P41:V42">
    <cfRule type="cellIs" dxfId="827" priority="833" operator="equal">
      <formula>"X"</formula>
    </cfRule>
    <cfRule type="cellIs" dxfId="826" priority="834" operator="equal">
      <formula>"V"</formula>
    </cfRule>
  </conditionalFormatting>
  <conditionalFormatting sqref="Q43:T43">
    <cfRule type="cellIs" dxfId="825" priority="831" operator="equal">
      <formula>"X"</formula>
    </cfRule>
    <cfRule type="cellIs" dxfId="824" priority="832" operator="equal">
      <formula>"V"</formula>
    </cfRule>
  </conditionalFormatting>
  <conditionalFormatting sqref="P44:V44">
    <cfRule type="cellIs" dxfId="823" priority="829" operator="equal">
      <formula>"X"</formula>
    </cfRule>
    <cfRule type="cellIs" dxfId="822" priority="830" operator="equal">
      <formula>"V"</formula>
    </cfRule>
  </conditionalFormatting>
  <conditionalFormatting sqref="P45:V45">
    <cfRule type="cellIs" dxfId="821" priority="827" operator="equal">
      <formula>"X"</formula>
    </cfRule>
    <cfRule type="cellIs" dxfId="820" priority="828" operator="equal">
      <formula>"V"</formula>
    </cfRule>
  </conditionalFormatting>
  <conditionalFormatting sqref="P46:T47">
    <cfRule type="cellIs" dxfId="819" priority="825" operator="equal">
      <formula>"X"</formula>
    </cfRule>
    <cfRule type="cellIs" dxfId="818" priority="826" operator="equal">
      <formula>"V"</formula>
    </cfRule>
  </conditionalFormatting>
  <conditionalFormatting sqref="P48:V48">
    <cfRule type="cellIs" dxfId="817" priority="823" operator="equal">
      <formula>"X"</formula>
    </cfRule>
    <cfRule type="cellIs" dxfId="816" priority="824" operator="equal">
      <formula>"V"</formula>
    </cfRule>
  </conditionalFormatting>
  <conditionalFormatting sqref="P49:V49">
    <cfRule type="cellIs" dxfId="815" priority="821" operator="equal">
      <formula>"X"</formula>
    </cfRule>
    <cfRule type="cellIs" dxfId="814" priority="822" operator="equal">
      <formula>"V"</formula>
    </cfRule>
  </conditionalFormatting>
  <conditionalFormatting sqref="P50:V50">
    <cfRule type="cellIs" dxfId="813" priority="819" operator="equal">
      <formula>"X"</formula>
    </cfRule>
    <cfRule type="cellIs" dxfId="812" priority="820" operator="equal">
      <formula>"V"</formula>
    </cfRule>
  </conditionalFormatting>
  <conditionalFormatting sqref="U20:V20">
    <cfRule type="cellIs" dxfId="811" priority="817" operator="equal">
      <formula>"X"</formula>
    </cfRule>
    <cfRule type="cellIs" dxfId="810" priority="818" operator="equal">
      <formula>"V"</formula>
    </cfRule>
  </conditionalFormatting>
  <conditionalFormatting sqref="P20:T20">
    <cfRule type="cellIs" dxfId="809" priority="815" operator="equal">
      <formula>"X"</formula>
    </cfRule>
    <cfRule type="cellIs" dxfId="808" priority="816" operator="equal">
      <formula>"V"</formula>
    </cfRule>
  </conditionalFormatting>
  <conditionalFormatting sqref="P34:T34">
    <cfRule type="cellIs" dxfId="807" priority="813" operator="equal">
      <formula>"X"</formula>
    </cfRule>
    <cfRule type="cellIs" dxfId="806" priority="814" operator="equal">
      <formula>"V"</formula>
    </cfRule>
  </conditionalFormatting>
  <conditionalFormatting sqref="P56:V56 P70:V70 P81:V81 T73 P86:V86 P88:V92 P95:V95 P97:V97 P100:V102 P110:V114 P118:V118">
    <cfRule type="cellIs" dxfId="805" priority="811" operator="equal">
      <formula>"X"</formula>
    </cfRule>
    <cfRule type="cellIs" dxfId="804" priority="812" operator="equal">
      <formula>"V"</formula>
    </cfRule>
  </conditionalFormatting>
  <conditionalFormatting sqref="P57:V57">
    <cfRule type="cellIs" dxfId="803" priority="809" operator="equal">
      <formula>"X"</formula>
    </cfRule>
    <cfRule type="cellIs" dxfId="802" priority="810" operator="equal">
      <formula>"V"</formula>
    </cfRule>
  </conditionalFormatting>
  <conditionalFormatting sqref="P58:V58">
    <cfRule type="cellIs" dxfId="801" priority="807" operator="equal">
      <formula>"X"</formula>
    </cfRule>
    <cfRule type="cellIs" dxfId="800" priority="808" operator="equal">
      <formula>"V"</formula>
    </cfRule>
  </conditionalFormatting>
  <conditionalFormatting sqref="P59:V59">
    <cfRule type="cellIs" dxfId="799" priority="805" operator="equal">
      <formula>"X"</formula>
    </cfRule>
    <cfRule type="cellIs" dxfId="798" priority="806" operator="equal">
      <formula>"V"</formula>
    </cfRule>
  </conditionalFormatting>
  <conditionalFormatting sqref="P60:V60">
    <cfRule type="cellIs" dxfId="797" priority="803" operator="equal">
      <formula>"X"</formula>
    </cfRule>
    <cfRule type="cellIs" dxfId="796" priority="804" operator="equal">
      <formula>"V"</formula>
    </cfRule>
  </conditionalFormatting>
  <conditionalFormatting sqref="P61:V61">
    <cfRule type="cellIs" dxfId="795" priority="801" operator="equal">
      <formula>"X"</formula>
    </cfRule>
    <cfRule type="cellIs" dxfId="794" priority="802" operator="equal">
      <formula>"V"</formula>
    </cfRule>
  </conditionalFormatting>
  <conditionalFormatting sqref="P62:V62">
    <cfRule type="cellIs" dxfId="793" priority="799" operator="equal">
      <formula>"X"</formula>
    </cfRule>
    <cfRule type="cellIs" dxfId="792" priority="800" operator="equal">
      <formula>"V"</formula>
    </cfRule>
  </conditionalFormatting>
  <conditionalFormatting sqref="P63:V63">
    <cfRule type="cellIs" dxfId="791" priority="797" operator="equal">
      <formula>"X"</formula>
    </cfRule>
    <cfRule type="cellIs" dxfId="790" priority="798" operator="equal">
      <formula>"V"</formula>
    </cfRule>
  </conditionalFormatting>
  <conditionalFormatting sqref="P64:V64">
    <cfRule type="cellIs" dxfId="789" priority="795" operator="equal">
      <formula>"X"</formula>
    </cfRule>
    <cfRule type="cellIs" dxfId="788" priority="796" operator="equal">
      <formula>"V"</formula>
    </cfRule>
  </conditionalFormatting>
  <conditionalFormatting sqref="P65:V66">
    <cfRule type="cellIs" dxfId="787" priority="793" operator="equal">
      <formula>"X"</formula>
    </cfRule>
    <cfRule type="cellIs" dxfId="786" priority="794" operator="equal">
      <formula>"V"</formula>
    </cfRule>
  </conditionalFormatting>
  <conditionalFormatting sqref="P67:V67">
    <cfRule type="cellIs" dxfId="785" priority="791" operator="equal">
      <formula>"X"</formula>
    </cfRule>
    <cfRule type="cellIs" dxfId="784" priority="792" operator="equal">
      <formula>"V"</formula>
    </cfRule>
  </conditionalFormatting>
  <conditionalFormatting sqref="P68:V68">
    <cfRule type="cellIs" dxfId="783" priority="789" operator="equal">
      <formula>"X"</formula>
    </cfRule>
    <cfRule type="cellIs" dxfId="782" priority="790" operator="equal">
      <formula>"V"</formula>
    </cfRule>
  </conditionalFormatting>
  <conditionalFormatting sqref="P69:V69">
    <cfRule type="cellIs" dxfId="781" priority="787" operator="equal">
      <formula>"X"</formula>
    </cfRule>
    <cfRule type="cellIs" dxfId="780" priority="788" operator="equal">
      <formula>"V"</formula>
    </cfRule>
  </conditionalFormatting>
  <conditionalFormatting sqref="P71:V71">
    <cfRule type="cellIs" dxfId="779" priority="785" operator="equal">
      <formula>"X"</formula>
    </cfRule>
    <cfRule type="cellIs" dxfId="778" priority="786" operator="equal">
      <formula>"V"</formula>
    </cfRule>
  </conditionalFormatting>
  <conditionalFormatting sqref="P72:V72">
    <cfRule type="cellIs" dxfId="777" priority="783" operator="equal">
      <formula>"X"</formula>
    </cfRule>
    <cfRule type="cellIs" dxfId="776" priority="784" operator="equal">
      <formula>"V"</formula>
    </cfRule>
  </conditionalFormatting>
  <conditionalFormatting sqref="P73:S73">
    <cfRule type="cellIs" dxfId="775" priority="781" operator="equal">
      <formula>"X"</formula>
    </cfRule>
    <cfRule type="cellIs" dxfId="774" priority="782" operator="equal">
      <formula>"V"</formula>
    </cfRule>
  </conditionalFormatting>
  <conditionalFormatting sqref="U73:V73">
    <cfRule type="cellIs" dxfId="773" priority="779" operator="equal">
      <formula>"X"</formula>
    </cfRule>
    <cfRule type="cellIs" dxfId="772" priority="780" operator="equal">
      <formula>"V"</formula>
    </cfRule>
  </conditionalFormatting>
  <conditionalFormatting sqref="T74">
    <cfRule type="cellIs" dxfId="771" priority="777" operator="equal">
      <formula>"X"</formula>
    </cfRule>
    <cfRule type="cellIs" dxfId="770" priority="778" operator="equal">
      <formula>"V"</formula>
    </cfRule>
  </conditionalFormatting>
  <conditionalFormatting sqref="P74:S74">
    <cfRule type="cellIs" dxfId="769" priority="775" operator="equal">
      <formula>"X"</formula>
    </cfRule>
    <cfRule type="cellIs" dxfId="768" priority="776" operator="equal">
      <formula>"V"</formula>
    </cfRule>
  </conditionalFormatting>
  <conditionalFormatting sqref="U74:V74">
    <cfRule type="cellIs" dxfId="767" priority="773" operator="equal">
      <formula>"X"</formula>
    </cfRule>
    <cfRule type="cellIs" dxfId="766" priority="774" operator="equal">
      <formula>"V"</formula>
    </cfRule>
  </conditionalFormatting>
  <conditionalFormatting sqref="T75">
    <cfRule type="cellIs" dxfId="765" priority="771" operator="equal">
      <formula>"X"</formula>
    </cfRule>
    <cfRule type="cellIs" dxfId="764" priority="772" operator="equal">
      <formula>"V"</formula>
    </cfRule>
  </conditionalFormatting>
  <conditionalFormatting sqref="P75:S75">
    <cfRule type="cellIs" dxfId="763" priority="769" operator="equal">
      <formula>"X"</formula>
    </cfRule>
    <cfRule type="cellIs" dxfId="762" priority="770" operator="equal">
      <formula>"V"</formula>
    </cfRule>
  </conditionalFormatting>
  <conditionalFormatting sqref="U75:V75">
    <cfRule type="cellIs" dxfId="761" priority="767" operator="equal">
      <formula>"X"</formula>
    </cfRule>
    <cfRule type="cellIs" dxfId="760" priority="768" operator="equal">
      <formula>"V"</formula>
    </cfRule>
  </conditionalFormatting>
  <conditionalFormatting sqref="T76">
    <cfRule type="cellIs" dxfId="759" priority="765" operator="equal">
      <formula>"X"</formula>
    </cfRule>
    <cfRule type="cellIs" dxfId="758" priority="766" operator="equal">
      <formula>"V"</formula>
    </cfRule>
  </conditionalFormatting>
  <conditionalFormatting sqref="P76:S76">
    <cfRule type="cellIs" dxfId="757" priority="763" operator="equal">
      <formula>"X"</formula>
    </cfRule>
    <cfRule type="cellIs" dxfId="756" priority="764" operator="equal">
      <formula>"V"</formula>
    </cfRule>
  </conditionalFormatting>
  <conditionalFormatting sqref="U76:V76">
    <cfRule type="cellIs" dxfId="755" priority="761" operator="equal">
      <formula>"X"</formula>
    </cfRule>
    <cfRule type="cellIs" dxfId="754" priority="762" operator="equal">
      <formula>"V"</formula>
    </cfRule>
  </conditionalFormatting>
  <conditionalFormatting sqref="T77">
    <cfRule type="cellIs" dxfId="753" priority="759" operator="equal">
      <formula>"X"</formula>
    </cfRule>
    <cfRule type="cellIs" dxfId="752" priority="760" operator="equal">
      <formula>"V"</formula>
    </cfRule>
  </conditionalFormatting>
  <conditionalFormatting sqref="P77:S77">
    <cfRule type="cellIs" dxfId="751" priority="757" operator="equal">
      <formula>"X"</formula>
    </cfRule>
    <cfRule type="cellIs" dxfId="750" priority="758" operator="equal">
      <formula>"V"</formula>
    </cfRule>
  </conditionalFormatting>
  <conditionalFormatting sqref="U77:V77">
    <cfRule type="cellIs" dxfId="749" priority="755" operator="equal">
      <formula>"X"</formula>
    </cfRule>
    <cfRule type="cellIs" dxfId="748" priority="756" operator="equal">
      <formula>"V"</formula>
    </cfRule>
  </conditionalFormatting>
  <conditionalFormatting sqref="T78">
    <cfRule type="cellIs" dxfId="747" priority="753" operator="equal">
      <formula>"X"</formula>
    </cfRule>
    <cfRule type="cellIs" dxfId="746" priority="754" operator="equal">
      <formula>"V"</formula>
    </cfRule>
  </conditionalFormatting>
  <conditionalFormatting sqref="P78:S78">
    <cfRule type="cellIs" dxfId="745" priority="751" operator="equal">
      <formula>"X"</formula>
    </cfRule>
    <cfRule type="cellIs" dxfId="744" priority="752" operator="equal">
      <formula>"V"</formula>
    </cfRule>
  </conditionalFormatting>
  <conditionalFormatting sqref="U78:V78">
    <cfRule type="cellIs" dxfId="743" priority="749" operator="equal">
      <formula>"X"</formula>
    </cfRule>
    <cfRule type="cellIs" dxfId="742" priority="750" operator="equal">
      <formula>"V"</formula>
    </cfRule>
  </conditionalFormatting>
  <conditionalFormatting sqref="T79">
    <cfRule type="cellIs" dxfId="741" priority="747" operator="equal">
      <formula>"X"</formula>
    </cfRule>
    <cfRule type="cellIs" dxfId="740" priority="748" operator="equal">
      <formula>"V"</formula>
    </cfRule>
  </conditionalFormatting>
  <conditionalFormatting sqref="P79:S79">
    <cfRule type="cellIs" dxfId="739" priority="745" operator="equal">
      <formula>"X"</formula>
    </cfRule>
    <cfRule type="cellIs" dxfId="738" priority="746" operator="equal">
      <formula>"V"</formula>
    </cfRule>
  </conditionalFormatting>
  <conditionalFormatting sqref="U79:V79">
    <cfRule type="cellIs" dxfId="737" priority="743" operator="equal">
      <formula>"X"</formula>
    </cfRule>
    <cfRule type="cellIs" dxfId="736" priority="744" operator="equal">
      <formula>"V"</formula>
    </cfRule>
  </conditionalFormatting>
  <conditionalFormatting sqref="T80">
    <cfRule type="cellIs" dxfId="735" priority="741" operator="equal">
      <formula>"X"</formula>
    </cfRule>
    <cfRule type="cellIs" dxfId="734" priority="742" operator="equal">
      <formula>"V"</formula>
    </cfRule>
  </conditionalFormatting>
  <conditionalFormatting sqref="P80:S80">
    <cfRule type="cellIs" dxfId="733" priority="739" operator="equal">
      <formula>"X"</formula>
    </cfRule>
    <cfRule type="cellIs" dxfId="732" priority="740" operator="equal">
      <formula>"V"</formula>
    </cfRule>
  </conditionalFormatting>
  <conditionalFormatting sqref="U80:V80">
    <cfRule type="cellIs" dxfId="731" priority="737" operator="equal">
      <formula>"X"</formula>
    </cfRule>
    <cfRule type="cellIs" dxfId="730" priority="738" operator="equal">
      <formula>"V"</formula>
    </cfRule>
  </conditionalFormatting>
  <conditionalFormatting sqref="P82:V82">
    <cfRule type="cellIs" dxfId="729" priority="735" operator="equal">
      <formula>"X"</formula>
    </cfRule>
    <cfRule type="cellIs" dxfId="728" priority="736" operator="equal">
      <formula>"V"</formula>
    </cfRule>
  </conditionalFormatting>
  <conditionalFormatting sqref="P83:V83">
    <cfRule type="cellIs" dxfId="727" priority="733" operator="equal">
      <formula>"X"</formula>
    </cfRule>
    <cfRule type="cellIs" dxfId="726" priority="734" operator="equal">
      <formula>"V"</formula>
    </cfRule>
  </conditionalFormatting>
  <conditionalFormatting sqref="P84:V84">
    <cfRule type="cellIs" dxfId="725" priority="731" operator="equal">
      <formula>"X"</formula>
    </cfRule>
    <cfRule type="cellIs" dxfId="724" priority="732" operator="equal">
      <formula>"V"</formula>
    </cfRule>
  </conditionalFormatting>
  <conditionalFormatting sqref="P85:V85">
    <cfRule type="cellIs" dxfId="723" priority="729" operator="equal">
      <formula>"X"</formula>
    </cfRule>
    <cfRule type="cellIs" dxfId="722" priority="730" operator="equal">
      <formula>"V"</formula>
    </cfRule>
  </conditionalFormatting>
  <conditionalFormatting sqref="P87:V87">
    <cfRule type="cellIs" dxfId="721" priority="727" operator="equal">
      <formula>"X"</formula>
    </cfRule>
    <cfRule type="cellIs" dxfId="720" priority="728" operator="equal">
      <formula>"V"</formula>
    </cfRule>
  </conditionalFormatting>
  <conditionalFormatting sqref="P93:V93">
    <cfRule type="cellIs" dxfId="719" priority="725" operator="equal">
      <formula>"X"</formula>
    </cfRule>
    <cfRule type="cellIs" dxfId="718" priority="726" operator="equal">
      <formula>"V"</formula>
    </cfRule>
  </conditionalFormatting>
  <conditionalFormatting sqref="P94:V94">
    <cfRule type="cellIs" dxfId="717" priority="723" operator="equal">
      <formula>"X"</formula>
    </cfRule>
    <cfRule type="cellIs" dxfId="716" priority="724" operator="equal">
      <formula>"V"</formula>
    </cfRule>
  </conditionalFormatting>
  <conditionalFormatting sqref="P96:V96">
    <cfRule type="cellIs" dxfId="715" priority="721" operator="equal">
      <formula>"X"</formula>
    </cfRule>
    <cfRule type="cellIs" dxfId="714" priority="722" operator="equal">
      <formula>"V"</formula>
    </cfRule>
  </conditionalFormatting>
  <conditionalFormatting sqref="P98:V98">
    <cfRule type="cellIs" dxfId="713" priority="719" operator="equal">
      <formula>"X"</formula>
    </cfRule>
    <cfRule type="cellIs" dxfId="712" priority="720" operator="equal">
      <formula>"V"</formula>
    </cfRule>
  </conditionalFormatting>
  <conditionalFormatting sqref="P99:V99">
    <cfRule type="cellIs" dxfId="711" priority="717" operator="equal">
      <formula>"X"</formula>
    </cfRule>
    <cfRule type="cellIs" dxfId="710" priority="718" operator="equal">
      <formula>"V"</formula>
    </cfRule>
  </conditionalFormatting>
  <conditionalFormatting sqref="P103:V109">
    <cfRule type="cellIs" dxfId="709" priority="715" operator="equal">
      <formula>"X"</formula>
    </cfRule>
    <cfRule type="cellIs" dxfId="708" priority="716" operator="equal">
      <formula>"V"</formula>
    </cfRule>
  </conditionalFormatting>
  <conditionalFormatting sqref="P115:V115">
    <cfRule type="cellIs" dxfId="707" priority="713" operator="equal">
      <formula>"X"</formula>
    </cfRule>
    <cfRule type="cellIs" dxfId="706" priority="714" operator="equal">
      <formula>"V"</formula>
    </cfRule>
  </conditionalFormatting>
  <conditionalFormatting sqref="P116:V116">
    <cfRule type="cellIs" dxfId="705" priority="711" operator="equal">
      <formula>"X"</formula>
    </cfRule>
    <cfRule type="cellIs" dxfId="704" priority="712" operator="equal">
      <formula>"V"</formula>
    </cfRule>
  </conditionalFormatting>
  <conditionalFormatting sqref="P117:V117">
    <cfRule type="cellIs" dxfId="703" priority="709" operator="equal">
      <formula>"X"</formula>
    </cfRule>
    <cfRule type="cellIs" dxfId="702" priority="710" operator="equal">
      <formula>"V"</formula>
    </cfRule>
  </conditionalFormatting>
  <conditionalFormatting sqref="P121:V123 P133:V134 P151:V152 U148:V148 P119:V119">
    <cfRule type="cellIs" dxfId="701" priority="707" operator="equal">
      <formula>"X"</formula>
    </cfRule>
    <cfRule type="cellIs" dxfId="700" priority="708" operator="equal">
      <formula>"V"</formula>
    </cfRule>
  </conditionalFormatting>
  <conditionalFormatting sqref="P120:V120">
    <cfRule type="cellIs" dxfId="699" priority="705" operator="equal">
      <formula>"X"</formula>
    </cfRule>
    <cfRule type="cellIs" dxfId="698" priority="706" operator="equal">
      <formula>"V"</formula>
    </cfRule>
  </conditionalFormatting>
  <conditionalFormatting sqref="P124:V124">
    <cfRule type="cellIs" dxfId="697" priority="703" operator="equal">
      <formula>"X"</formula>
    </cfRule>
    <cfRule type="cellIs" dxfId="696" priority="704" operator="equal">
      <formula>"V"</formula>
    </cfRule>
  </conditionalFormatting>
  <conditionalFormatting sqref="P125:V125">
    <cfRule type="cellIs" dxfId="695" priority="701" operator="equal">
      <formula>"X"</formula>
    </cfRule>
    <cfRule type="cellIs" dxfId="694" priority="702" operator="equal">
      <formula>"V"</formula>
    </cfRule>
  </conditionalFormatting>
  <conditionalFormatting sqref="P126:V126">
    <cfRule type="cellIs" dxfId="693" priority="699" operator="equal">
      <formula>"X"</formula>
    </cfRule>
    <cfRule type="cellIs" dxfId="692" priority="700" operator="equal">
      <formula>"V"</formula>
    </cfRule>
  </conditionalFormatting>
  <conditionalFormatting sqref="P127:V127">
    <cfRule type="cellIs" dxfId="691" priority="697" operator="equal">
      <formula>"X"</formula>
    </cfRule>
    <cfRule type="cellIs" dxfId="690" priority="698" operator="equal">
      <formula>"V"</formula>
    </cfRule>
  </conditionalFormatting>
  <conditionalFormatting sqref="P128:V128">
    <cfRule type="cellIs" dxfId="689" priority="695" operator="equal">
      <formula>"X"</formula>
    </cfRule>
    <cfRule type="cellIs" dxfId="688" priority="696" operator="equal">
      <formula>"V"</formula>
    </cfRule>
  </conditionalFormatting>
  <conditionalFormatting sqref="P129:V129">
    <cfRule type="cellIs" dxfId="687" priority="693" operator="equal">
      <formula>"X"</formula>
    </cfRule>
    <cfRule type="cellIs" dxfId="686" priority="694" operator="equal">
      <formula>"V"</formula>
    </cfRule>
  </conditionalFormatting>
  <conditionalFormatting sqref="P130:V130">
    <cfRule type="cellIs" dxfId="685" priority="691" operator="equal">
      <formula>"X"</formula>
    </cfRule>
    <cfRule type="cellIs" dxfId="684" priority="692" operator="equal">
      <formula>"V"</formula>
    </cfRule>
  </conditionalFormatting>
  <conditionalFormatting sqref="P131:V131">
    <cfRule type="cellIs" dxfId="683" priority="689" operator="equal">
      <formula>"X"</formula>
    </cfRule>
    <cfRule type="cellIs" dxfId="682" priority="690" operator="equal">
      <formula>"V"</formula>
    </cfRule>
  </conditionalFormatting>
  <conditionalFormatting sqref="P132:V132">
    <cfRule type="cellIs" dxfId="681" priority="687" operator="equal">
      <formula>"X"</formula>
    </cfRule>
    <cfRule type="cellIs" dxfId="680" priority="688" operator="equal">
      <formula>"V"</formula>
    </cfRule>
  </conditionalFormatting>
  <conditionalFormatting sqref="P135:V135">
    <cfRule type="cellIs" dxfId="679" priority="685" operator="equal">
      <formula>"X"</formula>
    </cfRule>
    <cfRule type="cellIs" dxfId="678" priority="686" operator="equal">
      <formula>"V"</formula>
    </cfRule>
  </conditionalFormatting>
  <conditionalFormatting sqref="P136:Q136 S136 U136:V136">
    <cfRule type="cellIs" dxfId="677" priority="683" operator="equal">
      <formula>"X"</formula>
    </cfRule>
    <cfRule type="cellIs" dxfId="676" priority="684" operator="equal">
      <formula>"V"</formula>
    </cfRule>
  </conditionalFormatting>
  <conditionalFormatting sqref="R136">
    <cfRule type="cellIs" dxfId="675" priority="681" operator="equal">
      <formula>"X"</formula>
    </cfRule>
    <cfRule type="cellIs" dxfId="674" priority="682" operator="equal">
      <formula>"V"</formula>
    </cfRule>
  </conditionalFormatting>
  <conditionalFormatting sqref="T136">
    <cfRule type="cellIs" dxfId="673" priority="679" operator="equal">
      <formula>"X"</formula>
    </cfRule>
    <cfRule type="cellIs" dxfId="672" priority="680" operator="equal">
      <formula>"V"</formula>
    </cfRule>
  </conditionalFormatting>
  <conditionalFormatting sqref="P137:Q137 S137 U137:V137">
    <cfRule type="cellIs" dxfId="671" priority="677" operator="equal">
      <formula>"X"</formula>
    </cfRule>
    <cfRule type="cellIs" dxfId="670" priority="678" operator="equal">
      <formula>"V"</formula>
    </cfRule>
  </conditionalFormatting>
  <conditionalFormatting sqref="R137">
    <cfRule type="cellIs" dxfId="669" priority="675" operator="equal">
      <formula>"X"</formula>
    </cfRule>
    <cfRule type="cellIs" dxfId="668" priority="676" operator="equal">
      <formula>"V"</formula>
    </cfRule>
  </conditionalFormatting>
  <conditionalFormatting sqref="T137">
    <cfRule type="cellIs" dxfId="667" priority="673" operator="equal">
      <formula>"X"</formula>
    </cfRule>
    <cfRule type="cellIs" dxfId="666" priority="674" operator="equal">
      <formula>"V"</formula>
    </cfRule>
  </conditionalFormatting>
  <conditionalFormatting sqref="P138:V138">
    <cfRule type="cellIs" dxfId="665" priority="671" operator="equal">
      <formula>"X"</formula>
    </cfRule>
    <cfRule type="cellIs" dxfId="664" priority="672" operator="equal">
      <formula>"V"</formula>
    </cfRule>
  </conditionalFormatting>
  <conditionalFormatting sqref="P139:V139">
    <cfRule type="cellIs" dxfId="663" priority="669" operator="equal">
      <formula>"X"</formula>
    </cfRule>
    <cfRule type="cellIs" dxfId="662" priority="670" operator="equal">
      <formula>"V"</formula>
    </cfRule>
  </conditionalFormatting>
  <conditionalFormatting sqref="P140:V140">
    <cfRule type="cellIs" dxfId="661" priority="667" operator="equal">
      <formula>"X"</formula>
    </cfRule>
    <cfRule type="cellIs" dxfId="660" priority="668" operator="equal">
      <formula>"V"</formula>
    </cfRule>
  </conditionalFormatting>
  <conditionalFormatting sqref="P141:V141">
    <cfRule type="cellIs" dxfId="659" priority="665" operator="equal">
      <formula>"X"</formula>
    </cfRule>
    <cfRule type="cellIs" dxfId="658" priority="666" operator="equal">
      <formula>"V"</formula>
    </cfRule>
  </conditionalFormatting>
  <conditionalFormatting sqref="P142:Q142 S142 U142:V142">
    <cfRule type="cellIs" dxfId="657" priority="663" operator="equal">
      <formula>"X"</formula>
    </cfRule>
    <cfRule type="cellIs" dxfId="656" priority="664" operator="equal">
      <formula>"V"</formula>
    </cfRule>
  </conditionalFormatting>
  <conditionalFormatting sqref="R142">
    <cfRule type="cellIs" dxfId="655" priority="661" operator="equal">
      <formula>"X"</formula>
    </cfRule>
    <cfRule type="cellIs" dxfId="654" priority="662" operator="equal">
      <formula>"V"</formula>
    </cfRule>
  </conditionalFormatting>
  <conditionalFormatting sqref="T142">
    <cfRule type="cellIs" dxfId="653" priority="659" operator="equal">
      <formula>"X"</formula>
    </cfRule>
    <cfRule type="cellIs" dxfId="652" priority="660" operator="equal">
      <formula>"V"</formula>
    </cfRule>
  </conditionalFormatting>
  <conditionalFormatting sqref="P143:V143">
    <cfRule type="cellIs" dxfId="651" priority="657" operator="equal">
      <formula>"X"</formula>
    </cfRule>
    <cfRule type="cellIs" dxfId="650" priority="658" operator="equal">
      <formula>"V"</formula>
    </cfRule>
  </conditionalFormatting>
  <conditionalFormatting sqref="P144:V144">
    <cfRule type="cellIs" dxfId="649" priority="655" operator="equal">
      <formula>"X"</formula>
    </cfRule>
    <cfRule type="cellIs" dxfId="648" priority="656" operator="equal">
      <formula>"V"</formula>
    </cfRule>
  </conditionalFormatting>
  <conditionalFormatting sqref="P145:V145">
    <cfRule type="cellIs" dxfId="647" priority="653" operator="equal">
      <formula>"X"</formula>
    </cfRule>
    <cfRule type="cellIs" dxfId="646" priority="654" operator="equal">
      <formula>"V"</formula>
    </cfRule>
  </conditionalFormatting>
  <conditionalFormatting sqref="P146:V146">
    <cfRule type="cellIs" dxfId="645" priority="651" operator="equal">
      <formula>"X"</formula>
    </cfRule>
    <cfRule type="cellIs" dxfId="644" priority="652" operator="equal">
      <formula>"V"</formula>
    </cfRule>
  </conditionalFormatting>
  <conditionalFormatting sqref="P147:V147">
    <cfRule type="cellIs" dxfId="643" priority="649" operator="equal">
      <formula>"X"</formula>
    </cfRule>
    <cfRule type="cellIs" dxfId="642" priority="650" operator="equal">
      <formula>"V"</formula>
    </cfRule>
  </conditionalFormatting>
  <conditionalFormatting sqref="P148:T148">
    <cfRule type="cellIs" dxfId="641" priority="647" operator="equal">
      <formula>"X"</formula>
    </cfRule>
    <cfRule type="cellIs" dxfId="640" priority="648" operator="equal">
      <formula>"V"</formula>
    </cfRule>
  </conditionalFormatting>
  <conditionalFormatting sqref="P149:V149">
    <cfRule type="cellIs" dxfId="639" priority="645" operator="equal">
      <formula>"X"</formula>
    </cfRule>
    <cfRule type="cellIs" dxfId="638" priority="646" operator="equal">
      <formula>"V"</formula>
    </cfRule>
  </conditionalFormatting>
  <conditionalFormatting sqref="P150:V150">
    <cfRule type="cellIs" dxfId="637" priority="643" operator="equal">
      <formula>"X"</formula>
    </cfRule>
    <cfRule type="cellIs" dxfId="636" priority="644" operator="equal">
      <formula>"V"</formula>
    </cfRule>
  </conditionalFormatting>
  <conditionalFormatting sqref="P153:V153 T164:V164 U194:V195 P204:V204 T201 P206:V207 P157:V157">
    <cfRule type="cellIs" dxfId="635" priority="641" operator="equal">
      <formula>"X"</formula>
    </cfRule>
    <cfRule type="cellIs" dxfId="634" priority="642" operator="equal">
      <formula>"V"</formula>
    </cfRule>
  </conditionalFormatting>
  <conditionalFormatting sqref="P154:V154">
    <cfRule type="cellIs" dxfId="633" priority="639" operator="equal">
      <formula>"X"</formula>
    </cfRule>
    <cfRule type="cellIs" dxfId="632" priority="640" operator="equal">
      <formula>"V"</formula>
    </cfRule>
  </conditionalFormatting>
  <conditionalFormatting sqref="P155:V155">
    <cfRule type="cellIs" dxfId="631" priority="637" operator="equal">
      <formula>"X"</formula>
    </cfRule>
    <cfRule type="cellIs" dxfId="630" priority="638" operator="equal">
      <formula>"V"</formula>
    </cfRule>
  </conditionalFormatting>
  <conditionalFormatting sqref="P156:V156">
    <cfRule type="cellIs" dxfId="629" priority="635" operator="equal">
      <formula>"X"</formula>
    </cfRule>
    <cfRule type="cellIs" dxfId="628" priority="636" operator="equal">
      <formula>"V"</formula>
    </cfRule>
  </conditionalFormatting>
  <conditionalFormatting sqref="P160:V160">
    <cfRule type="cellIs" dxfId="627" priority="633" operator="equal">
      <formula>"X"</formula>
    </cfRule>
    <cfRule type="cellIs" dxfId="626" priority="634" operator="equal">
      <formula>"V"</formula>
    </cfRule>
  </conditionalFormatting>
  <conditionalFormatting sqref="P161:T161">
    <cfRule type="cellIs" dxfId="625" priority="631" operator="equal">
      <formula>"X"</formula>
    </cfRule>
    <cfRule type="cellIs" dxfId="624" priority="632" operator="equal">
      <formula>"V"</formula>
    </cfRule>
  </conditionalFormatting>
  <conditionalFormatting sqref="U161:V161">
    <cfRule type="cellIs" dxfId="623" priority="629" operator="equal">
      <formula>"X"</formula>
    </cfRule>
    <cfRule type="cellIs" dxfId="622" priority="630" operator="equal">
      <formula>"V"</formula>
    </cfRule>
  </conditionalFormatting>
  <conditionalFormatting sqref="P162:V162">
    <cfRule type="cellIs" dxfId="621" priority="627" operator="equal">
      <formula>"X"</formula>
    </cfRule>
    <cfRule type="cellIs" dxfId="620" priority="628" operator="equal">
      <formula>"V"</formula>
    </cfRule>
  </conditionalFormatting>
  <conditionalFormatting sqref="P163:V163">
    <cfRule type="cellIs" dxfId="619" priority="625" operator="equal">
      <formula>"X"</formula>
    </cfRule>
    <cfRule type="cellIs" dxfId="618" priority="626" operator="equal">
      <formula>"V"</formula>
    </cfRule>
  </conditionalFormatting>
  <conditionalFormatting sqref="P165:V165">
    <cfRule type="cellIs" dxfId="617" priority="623" operator="equal">
      <formula>"X"</formula>
    </cfRule>
    <cfRule type="cellIs" dxfId="616" priority="624" operator="equal">
      <formula>"V"</formula>
    </cfRule>
  </conditionalFormatting>
  <conditionalFormatting sqref="P166:V166">
    <cfRule type="cellIs" dxfId="615" priority="621" operator="equal">
      <formula>"X"</formula>
    </cfRule>
    <cfRule type="cellIs" dxfId="614" priority="622" operator="equal">
      <formula>"V"</formula>
    </cfRule>
  </conditionalFormatting>
  <conditionalFormatting sqref="P167:V167">
    <cfRule type="cellIs" dxfId="613" priority="619" operator="equal">
      <formula>"X"</formula>
    </cfRule>
    <cfRule type="cellIs" dxfId="612" priority="620" operator="equal">
      <formula>"V"</formula>
    </cfRule>
  </conditionalFormatting>
  <conditionalFormatting sqref="P168:V168">
    <cfRule type="cellIs" dxfId="611" priority="617" operator="equal">
      <formula>"X"</formula>
    </cfRule>
    <cfRule type="cellIs" dxfId="610" priority="618" operator="equal">
      <formula>"V"</formula>
    </cfRule>
  </conditionalFormatting>
  <conditionalFormatting sqref="P169:V169">
    <cfRule type="cellIs" dxfId="609" priority="615" operator="equal">
      <formula>"X"</formula>
    </cfRule>
    <cfRule type="cellIs" dxfId="608" priority="616" operator="equal">
      <formula>"V"</formula>
    </cfRule>
  </conditionalFormatting>
  <conditionalFormatting sqref="P170:V170">
    <cfRule type="cellIs" dxfId="607" priority="613" operator="equal">
      <formula>"X"</formula>
    </cfRule>
    <cfRule type="cellIs" dxfId="606" priority="614" operator="equal">
      <formula>"V"</formula>
    </cfRule>
  </conditionalFormatting>
  <conditionalFormatting sqref="P171:V171">
    <cfRule type="cellIs" dxfId="605" priority="611" operator="equal">
      <formula>"X"</formula>
    </cfRule>
    <cfRule type="cellIs" dxfId="604" priority="612" operator="equal">
      <formula>"V"</formula>
    </cfRule>
  </conditionalFormatting>
  <conditionalFormatting sqref="P172:V172">
    <cfRule type="cellIs" dxfId="603" priority="609" operator="equal">
      <formula>"X"</formula>
    </cfRule>
    <cfRule type="cellIs" dxfId="602" priority="610" operator="equal">
      <formula>"V"</formula>
    </cfRule>
  </conditionalFormatting>
  <conditionalFormatting sqref="P173:V173">
    <cfRule type="cellIs" dxfId="601" priority="607" operator="equal">
      <formula>"X"</formula>
    </cfRule>
    <cfRule type="cellIs" dxfId="600" priority="608" operator="equal">
      <formula>"V"</formula>
    </cfRule>
  </conditionalFormatting>
  <conditionalFormatting sqref="P174:V174">
    <cfRule type="cellIs" dxfId="599" priority="605" operator="equal">
      <formula>"X"</formula>
    </cfRule>
    <cfRule type="cellIs" dxfId="598" priority="606" operator="equal">
      <formula>"V"</formula>
    </cfRule>
  </conditionalFormatting>
  <conditionalFormatting sqref="P175:V175">
    <cfRule type="cellIs" dxfId="597" priority="603" operator="equal">
      <formula>"X"</formula>
    </cfRule>
    <cfRule type="cellIs" dxfId="596" priority="604" operator="equal">
      <formula>"V"</formula>
    </cfRule>
  </conditionalFormatting>
  <conditionalFormatting sqref="P176:V176">
    <cfRule type="cellIs" dxfId="595" priority="601" operator="equal">
      <formula>"X"</formula>
    </cfRule>
    <cfRule type="cellIs" dxfId="594" priority="602" operator="equal">
      <formula>"V"</formula>
    </cfRule>
  </conditionalFormatting>
  <conditionalFormatting sqref="P178:V178">
    <cfRule type="cellIs" dxfId="593" priority="599" operator="equal">
      <formula>"X"</formula>
    </cfRule>
    <cfRule type="cellIs" dxfId="592" priority="600" operator="equal">
      <formula>"V"</formula>
    </cfRule>
  </conditionalFormatting>
  <conditionalFormatting sqref="P177:V177">
    <cfRule type="cellIs" dxfId="591" priority="597" operator="equal">
      <formula>"X"</formula>
    </cfRule>
    <cfRule type="cellIs" dxfId="590" priority="598" operator="equal">
      <formula>"V"</formula>
    </cfRule>
  </conditionalFormatting>
  <conditionalFormatting sqref="P180:V180">
    <cfRule type="cellIs" dxfId="589" priority="595" operator="equal">
      <formula>"X"</formula>
    </cfRule>
    <cfRule type="cellIs" dxfId="588" priority="596" operator="equal">
      <formula>"V"</formula>
    </cfRule>
  </conditionalFormatting>
  <conditionalFormatting sqref="P181:V181">
    <cfRule type="cellIs" dxfId="587" priority="593" operator="equal">
      <formula>"X"</formula>
    </cfRule>
    <cfRule type="cellIs" dxfId="586" priority="594" operator="equal">
      <formula>"V"</formula>
    </cfRule>
  </conditionalFormatting>
  <conditionalFormatting sqref="P182:V182">
    <cfRule type="cellIs" dxfId="585" priority="591" operator="equal">
      <formula>"X"</formula>
    </cfRule>
    <cfRule type="cellIs" dxfId="584" priority="592" operator="equal">
      <formula>"V"</formula>
    </cfRule>
  </conditionalFormatting>
  <conditionalFormatting sqref="P183:V183">
    <cfRule type="cellIs" dxfId="583" priority="589" operator="equal">
      <formula>"X"</formula>
    </cfRule>
    <cfRule type="cellIs" dxfId="582" priority="590" operator="equal">
      <formula>"V"</formula>
    </cfRule>
  </conditionalFormatting>
  <conditionalFormatting sqref="P184:V184">
    <cfRule type="cellIs" dxfId="581" priority="587" operator="equal">
      <formula>"X"</formula>
    </cfRule>
    <cfRule type="cellIs" dxfId="580" priority="588" operator="equal">
      <formula>"V"</formula>
    </cfRule>
  </conditionalFormatting>
  <conditionalFormatting sqref="P185:V185">
    <cfRule type="cellIs" dxfId="579" priority="585" operator="equal">
      <formula>"X"</formula>
    </cfRule>
    <cfRule type="cellIs" dxfId="578" priority="586" operator="equal">
      <formula>"V"</formula>
    </cfRule>
  </conditionalFormatting>
  <conditionalFormatting sqref="P186:V186">
    <cfRule type="cellIs" dxfId="577" priority="583" operator="equal">
      <formula>"X"</formula>
    </cfRule>
    <cfRule type="cellIs" dxfId="576" priority="584" operator="equal">
      <formula>"V"</formula>
    </cfRule>
  </conditionalFormatting>
  <conditionalFormatting sqref="P187:V187">
    <cfRule type="cellIs" dxfId="575" priority="581" operator="equal">
      <formula>"X"</formula>
    </cfRule>
    <cfRule type="cellIs" dxfId="574" priority="582" operator="equal">
      <formula>"V"</formula>
    </cfRule>
  </conditionalFormatting>
  <conditionalFormatting sqref="P188:V188">
    <cfRule type="cellIs" dxfId="573" priority="579" operator="equal">
      <formula>"X"</formula>
    </cfRule>
    <cfRule type="cellIs" dxfId="572" priority="580" operator="equal">
      <formula>"V"</formula>
    </cfRule>
  </conditionalFormatting>
  <conditionalFormatting sqref="P189:V189">
    <cfRule type="cellIs" dxfId="571" priority="577" operator="equal">
      <formula>"X"</formula>
    </cfRule>
    <cfRule type="cellIs" dxfId="570" priority="578" operator="equal">
      <formula>"V"</formula>
    </cfRule>
  </conditionalFormatting>
  <conditionalFormatting sqref="P190:V190">
    <cfRule type="cellIs" dxfId="569" priority="575" operator="equal">
      <formula>"X"</formula>
    </cfRule>
    <cfRule type="cellIs" dxfId="568" priority="576" operator="equal">
      <formula>"V"</formula>
    </cfRule>
  </conditionalFormatting>
  <conditionalFormatting sqref="P191:V191">
    <cfRule type="cellIs" dxfId="567" priority="573" operator="equal">
      <formula>"X"</formula>
    </cfRule>
    <cfRule type="cellIs" dxfId="566" priority="574" operator="equal">
      <formula>"V"</formula>
    </cfRule>
  </conditionalFormatting>
  <conditionalFormatting sqref="P192:V192">
    <cfRule type="cellIs" dxfId="565" priority="571" operator="equal">
      <formula>"X"</formula>
    </cfRule>
    <cfRule type="cellIs" dxfId="564" priority="572" operator="equal">
      <formula>"V"</formula>
    </cfRule>
  </conditionalFormatting>
  <conditionalFormatting sqref="P193:V193">
    <cfRule type="cellIs" dxfId="563" priority="569" operator="equal">
      <formula>"X"</formula>
    </cfRule>
    <cfRule type="cellIs" dxfId="562" priority="570" operator="equal">
      <formula>"V"</formula>
    </cfRule>
  </conditionalFormatting>
  <conditionalFormatting sqref="P196:V196">
    <cfRule type="cellIs" dxfId="561" priority="567" operator="equal">
      <formula>"X"</formula>
    </cfRule>
    <cfRule type="cellIs" dxfId="560" priority="568" operator="equal">
      <formula>"V"</formula>
    </cfRule>
  </conditionalFormatting>
  <conditionalFormatting sqref="P197:V197">
    <cfRule type="cellIs" dxfId="559" priority="565" operator="equal">
      <formula>"X"</formula>
    </cfRule>
    <cfRule type="cellIs" dxfId="558" priority="566" operator="equal">
      <formula>"V"</formula>
    </cfRule>
  </conditionalFormatting>
  <conditionalFormatting sqref="P198:V198">
    <cfRule type="cellIs" dxfId="557" priority="563" operator="equal">
      <formula>"X"</formula>
    </cfRule>
    <cfRule type="cellIs" dxfId="556" priority="564" operator="equal">
      <formula>"V"</formula>
    </cfRule>
  </conditionalFormatting>
  <conditionalFormatting sqref="P199:V199">
    <cfRule type="cellIs" dxfId="555" priority="561" operator="equal">
      <formula>"X"</formula>
    </cfRule>
    <cfRule type="cellIs" dxfId="554" priority="562" operator="equal">
      <formula>"V"</formula>
    </cfRule>
  </conditionalFormatting>
  <conditionalFormatting sqref="P200:V200">
    <cfRule type="cellIs" dxfId="553" priority="559" operator="equal">
      <formula>"X"</formula>
    </cfRule>
    <cfRule type="cellIs" dxfId="552" priority="560" operator="equal">
      <formula>"V"</formula>
    </cfRule>
  </conditionalFormatting>
  <conditionalFormatting sqref="P201:S201">
    <cfRule type="cellIs" dxfId="551" priority="557" operator="equal">
      <formula>"X"</formula>
    </cfRule>
    <cfRule type="cellIs" dxfId="550" priority="558" operator="equal">
      <formula>"V"</formula>
    </cfRule>
  </conditionalFormatting>
  <conditionalFormatting sqref="U201:V201">
    <cfRule type="cellIs" dxfId="549" priority="555" operator="equal">
      <formula>"X"</formula>
    </cfRule>
    <cfRule type="cellIs" dxfId="548" priority="556" operator="equal">
      <formula>"V"</formula>
    </cfRule>
  </conditionalFormatting>
  <conditionalFormatting sqref="P202:V202">
    <cfRule type="cellIs" dxfId="547" priority="553" operator="equal">
      <formula>"X"</formula>
    </cfRule>
    <cfRule type="cellIs" dxfId="546" priority="554" operator="equal">
      <formula>"V"</formula>
    </cfRule>
  </conditionalFormatting>
  <conditionalFormatting sqref="T203">
    <cfRule type="cellIs" dxfId="545" priority="551" operator="equal">
      <formula>"X"</formula>
    </cfRule>
    <cfRule type="cellIs" dxfId="544" priority="552" operator="equal">
      <formula>"V"</formula>
    </cfRule>
  </conditionalFormatting>
  <conditionalFormatting sqref="P203:S203">
    <cfRule type="cellIs" dxfId="543" priority="549" operator="equal">
      <formula>"X"</formula>
    </cfRule>
    <cfRule type="cellIs" dxfId="542" priority="550" operator="equal">
      <formula>"V"</formula>
    </cfRule>
  </conditionalFormatting>
  <conditionalFormatting sqref="U203:V203">
    <cfRule type="cellIs" dxfId="541" priority="547" operator="equal">
      <formula>"X"</formula>
    </cfRule>
    <cfRule type="cellIs" dxfId="540" priority="548" operator="equal">
      <formula>"V"</formula>
    </cfRule>
  </conditionalFormatting>
  <conditionalFormatting sqref="P205:V205">
    <cfRule type="cellIs" dxfId="539" priority="545" operator="equal">
      <formula>"X"</formula>
    </cfRule>
    <cfRule type="cellIs" dxfId="538" priority="546" operator="equal">
      <formula>"V"</formula>
    </cfRule>
  </conditionalFormatting>
  <conditionalFormatting sqref="P208:V208">
    <cfRule type="cellIs" dxfId="537" priority="543" operator="equal">
      <formula>"X"</formula>
    </cfRule>
    <cfRule type="cellIs" dxfId="536" priority="544" operator="equal">
      <formula>"V"</formula>
    </cfRule>
  </conditionalFormatting>
  <conditionalFormatting sqref="P209:V209">
    <cfRule type="cellIs" dxfId="535" priority="541" operator="equal">
      <formula>"X"</formula>
    </cfRule>
    <cfRule type="cellIs" dxfId="534" priority="542" operator="equal">
      <formula>"V"</formula>
    </cfRule>
  </conditionalFormatting>
  <conditionalFormatting sqref="P158:V159">
    <cfRule type="cellIs" dxfId="533" priority="539" operator="equal">
      <formula>"X"</formula>
    </cfRule>
    <cfRule type="cellIs" dxfId="532" priority="540" operator="equal">
      <formula>"V"</formula>
    </cfRule>
  </conditionalFormatting>
  <conditionalFormatting sqref="P164:S164">
    <cfRule type="cellIs" dxfId="531" priority="537" operator="equal">
      <formula>"X"</formula>
    </cfRule>
    <cfRule type="cellIs" dxfId="530" priority="538" operator="equal">
      <formula>"V"</formula>
    </cfRule>
  </conditionalFormatting>
  <conditionalFormatting sqref="P179:V179">
    <cfRule type="cellIs" dxfId="529" priority="535" operator="equal">
      <formula>"X"</formula>
    </cfRule>
    <cfRule type="cellIs" dxfId="528" priority="536" operator="equal">
      <formula>"V"</formula>
    </cfRule>
  </conditionalFormatting>
  <conditionalFormatting sqref="P194:T195">
    <cfRule type="cellIs" dxfId="527" priority="533" operator="equal">
      <formula>"X"</formula>
    </cfRule>
    <cfRule type="cellIs" dxfId="526" priority="534" operator="equal">
      <formula>"V"</formula>
    </cfRule>
  </conditionalFormatting>
  <conditionalFormatting sqref="P218:V218 P247:V249 P251:V252 P211:V211 P265:V268">
    <cfRule type="cellIs" dxfId="525" priority="531" operator="equal">
      <formula>"X"</formula>
    </cfRule>
    <cfRule type="cellIs" dxfId="524" priority="532" operator="equal">
      <formula>"V"</formula>
    </cfRule>
  </conditionalFormatting>
  <conditionalFormatting sqref="P212:V212">
    <cfRule type="cellIs" dxfId="523" priority="529" operator="equal">
      <formula>"X"</formula>
    </cfRule>
    <cfRule type="cellIs" dxfId="522" priority="530" operator="equal">
      <formula>"V"</formula>
    </cfRule>
  </conditionalFormatting>
  <conditionalFormatting sqref="P214:V214">
    <cfRule type="cellIs" dxfId="521" priority="527" operator="equal">
      <formula>"X"</formula>
    </cfRule>
    <cfRule type="cellIs" dxfId="520" priority="528" operator="equal">
      <formula>"V"</formula>
    </cfRule>
  </conditionalFormatting>
  <conditionalFormatting sqref="P213:V213">
    <cfRule type="cellIs" dxfId="519" priority="525" operator="equal">
      <formula>"X"</formula>
    </cfRule>
    <cfRule type="cellIs" dxfId="518" priority="526" operator="equal">
      <formula>"V"</formula>
    </cfRule>
  </conditionalFormatting>
  <conditionalFormatting sqref="P216:V216">
    <cfRule type="cellIs" dxfId="517" priority="523" operator="equal">
      <formula>"X"</formula>
    </cfRule>
    <cfRule type="cellIs" dxfId="516" priority="524" operator="equal">
      <formula>"V"</formula>
    </cfRule>
  </conditionalFormatting>
  <conditionalFormatting sqref="P217:V217">
    <cfRule type="cellIs" dxfId="515" priority="521" operator="equal">
      <formula>"X"</formula>
    </cfRule>
    <cfRule type="cellIs" dxfId="514" priority="522" operator="equal">
      <formula>"V"</formula>
    </cfRule>
  </conditionalFormatting>
  <conditionalFormatting sqref="P222:V222">
    <cfRule type="cellIs" dxfId="513" priority="519" operator="equal">
      <formula>"X"</formula>
    </cfRule>
    <cfRule type="cellIs" dxfId="512" priority="520" operator="equal">
      <formula>"V"</formula>
    </cfRule>
  </conditionalFormatting>
  <conditionalFormatting sqref="P215:V215">
    <cfRule type="cellIs" dxfId="511" priority="517" operator="equal">
      <formula>"X"</formula>
    </cfRule>
    <cfRule type="cellIs" dxfId="510" priority="518" operator="equal">
      <formula>"V"</formula>
    </cfRule>
  </conditionalFormatting>
  <conditionalFormatting sqref="P223:V223">
    <cfRule type="cellIs" dxfId="509" priority="515" operator="equal">
      <formula>"X"</formula>
    </cfRule>
    <cfRule type="cellIs" dxfId="508" priority="516" operator="equal">
      <formula>"V"</formula>
    </cfRule>
  </conditionalFormatting>
  <conditionalFormatting sqref="P219:V221">
    <cfRule type="cellIs" dxfId="507" priority="513" operator="equal">
      <formula>"X"</formula>
    </cfRule>
    <cfRule type="cellIs" dxfId="506" priority="514" operator="equal">
      <formula>"V"</formula>
    </cfRule>
  </conditionalFormatting>
  <conditionalFormatting sqref="P224:V224">
    <cfRule type="cellIs" dxfId="505" priority="511" operator="equal">
      <formula>"X"</formula>
    </cfRule>
    <cfRule type="cellIs" dxfId="504" priority="512" operator="equal">
      <formula>"V"</formula>
    </cfRule>
  </conditionalFormatting>
  <conditionalFormatting sqref="P225:V225">
    <cfRule type="cellIs" dxfId="503" priority="509" operator="equal">
      <formula>"X"</formula>
    </cfRule>
    <cfRule type="cellIs" dxfId="502" priority="510" operator="equal">
      <formula>"V"</formula>
    </cfRule>
  </conditionalFormatting>
  <conditionalFormatting sqref="P226:V226">
    <cfRule type="cellIs" dxfId="501" priority="507" operator="equal">
      <formula>"X"</formula>
    </cfRule>
    <cfRule type="cellIs" dxfId="500" priority="508" operator="equal">
      <formula>"V"</formula>
    </cfRule>
  </conditionalFormatting>
  <conditionalFormatting sqref="P227:V227">
    <cfRule type="cellIs" dxfId="499" priority="505" operator="equal">
      <formula>"X"</formula>
    </cfRule>
    <cfRule type="cellIs" dxfId="498" priority="506" operator="equal">
      <formula>"V"</formula>
    </cfRule>
  </conditionalFormatting>
  <conditionalFormatting sqref="P229:V229">
    <cfRule type="cellIs" dxfId="497" priority="503" operator="equal">
      <formula>"X"</formula>
    </cfRule>
    <cfRule type="cellIs" dxfId="496" priority="504" operator="equal">
      <formula>"V"</formula>
    </cfRule>
  </conditionalFormatting>
  <conditionalFormatting sqref="P230:V230">
    <cfRule type="cellIs" dxfId="495" priority="501" operator="equal">
      <formula>"X"</formula>
    </cfRule>
    <cfRule type="cellIs" dxfId="494" priority="502" operator="equal">
      <formula>"V"</formula>
    </cfRule>
  </conditionalFormatting>
  <conditionalFormatting sqref="P231:V231">
    <cfRule type="cellIs" dxfId="493" priority="499" operator="equal">
      <formula>"X"</formula>
    </cfRule>
    <cfRule type="cellIs" dxfId="492" priority="500" operator="equal">
      <formula>"V"</formula>
    </cfRule>
  </conditionalFormatting>
  <conditionalFormatting sqref="P232:V241">
    <cfRule type="cellIs" dxfId="491" priority="497" operator="equal">
      <formula>"X"</formula>
    </cfRule>
    <cfRule type="cellIs" dxfId="490" priority="498" operator="equal">
      <formula>"V"</formula>
    </cfRule>
  </conditionalFormatting>
  <conditionalFormatting sqref="P228:V228">
    <cfRule type="cellIs" dxfId="489" priority="495" operator="equal">
      <formula>"X"</formula>
    </cfRule>
    <cfRule type="cellIs" dxfId="488" priority="496" operator="equal">
      <formula>"V"</formula>
    </cfRule>
  </conditionalFormatting>
  <conditionalFormatting sqref="P242:V242">
    <cfRule type="cellIs" dxfId="487" priority="493" operator="equal">
      <formula>"X"</formula>
    </cfRule>
    <cfRule type="cellIs" dxfId="486" priority="494" operator="equal">
      <formula>"V"</formula>
    </cfRule>
  </conditionalFormatting>
  <conditionalFormatting sqref="P243:V243">
    <cfRule type="cellIs" dxfId="485" priority="491" operator="equal">
      <formula>"X"</formula>
    </cfRule>
    <cfRule type="cellIs" dxfId="484" priority="492" operator="equal">
      <formula>"V"</formula>
    </cfRule>
  </conditionalFormatting>
  <conditionalFormatting sqref="P245:V245">
    <cfRule type="cellIs" dxfId="483" priority="489" operator="equal">
      <formula>"X"</formula>
    </cfRule>
    <cfRule type="cellIs" dxfId="482" priority="490" operator="equal">
      <formula>"V"</formula>
    </cfRule>
  </conditionalFormatting>
  <conditionalFormatting sqref="P244:V244">
    <cfRule type="cellIs" dxfId="481" priority="487" operator="equal">
      <formula>"X"</formula>
    </cfRule>
    <cfRule type="cellIs" dxfId="480" priority="488" operator="equal">
      <formula>"V"</formula>
    </cfRule>
  </conditionalFormatting>
  <conditionalFormatting sqref="P246:V246">
    <cfRule type="cellIs" dxfId="479" priority="485" operator="equal">
      <formula>"X"</formula>
    </cfRule>
    <cfRule type="cellIs" dxfId="478" priority="486" operator="equal">
      <formula>"V"</formula>
    </cfRule>
  </conditionalFormatting>
  <conditionalFormatting sqref="P250:V250">
    <cfRule type="cellIs" dxfId="477" priority="483" operator="equal">
      <formula>"X"</formula>
    </cfRule>
    <cfRule type="cellIs" dxfId="476" priority="484" operator="equal">
      <formula>"V"</formula>
    </cfRule>
  </conditionalFormatting>
  <conditionalFormatting sqref="P253:V253">
    <cfRule type="cellIs" dxfId="475" priority="481" operator="equal">
      <formula>"X"</formula>
    </cfRule>
    <cfRule type="cellIs" dxfId="474" priority="482" operator="equal">
      <formula>"V"</formula>
    </cfRule>
  </conditionalFormatting>
  <conditionalFormatting sqref="P254:V254">
    <cfRule type="cellIs" dxfId="473" priority="479" operator="equal">
      <formula>"X"</formula>
    </cfRule>
    <cfRule type="cellIs" dxfId="472" priority="480" operator="equal">
      <formula>"V"</formula>
    </cfRule>
  </conditionalFormatting>
  <conditionalFormatting sqref="P255:V255">
    <cfRule type="cellIs" dxfId="471" priority="477" operator="equal">
      <formula>"X"</formula>
    </cfRule>
    <cfRule type="cellIs" dxfId="470" priority="478" operator="equal">
      <formula>"V"</formula>
    </cfRule>
  </conditionalFormatting>
  <conditionalFormatting sqref="P256:V256">
    <cfRule type="cellIs" dxfId="469" priority="475" operator="equal">
      <formula>"X"</formula>
    </cfRule>
    <cfRule type="cellIs" dxfId="468" priority="476" operator="equal">
      <formula>"V"</formula>
    </cfRule>
  </conditionalFormatting>
  <conditionalFormatting sqref="P257:V257">
    <cfRule type="cellIs" dxfId="467" priority="473" operator="equal">
      <formula>"X"</formula>
    </cfRule>
    <cfRule type="cellIs" dxfId="466" priority="474" operator="equal">
      <formula>"V"</formula>
    </cfRule>
  </conditionalFormatting>
  <conditionalFormatting sqref="P258:V258">
    <cfRule type="cellIs" dxfId="465" priority="471" operator="equal">
      <formula>"X"</formula>
    </cfRule>
    <cfRule type="cellIs" dxfId="464" priority="472" operator="equal">
      <formula>"V"</formula>
    </cfRule>
  </conditionalFormatting>
  <conditionalFormatting sqref="P259:V259">
    <cfRule type="cellIs" dxfId="463" priority="469" operator="equal">
      <formula>"X"</formula>
    </cfRule>
    <cfRule type="cellIs" dxfId="462" priority="470" operator="equal">
      <formula>"V"</formula>
    </cfRule>
  </conditionalFormatting>
  <conditionalFormatting sqref="P260:V260">
    <cfRule type="cellIs" dxfId="461" priority="467" operator="equal">
      <formula>"X"</formula>
    </cfRule>
    <cfRule type="cellIs" dxfId="460" priority="468" operator="equal">
      <formula>"V"</formula>
    </cfRule>
  </conditionalFormatting>
  <conditionalFormatting sqref="P264:V264">
    <cfRule type="cellIs" dxfId="459" priority="465" operator="equal">
      <formula>"X"</formula>
    </cfRule>
    <cfRule type="cellIs" dxfId="458" priority="466" operator="equal">
      <formula>"V"</formula>
    </cfRule>
  </conditionalFormatting>
  <conditionalFormatting sqref="P261:V262">
    <cfRule type="cellIs" dxfId="457" priority="463" operator="equal">
      <formula>"X"</formula>
    </cfRule>
    <cfRule type="cellIs" dxfId="456" priority="464" operator="equal">
      <formula>"V"</formula>
    </cfRule>
  </conditionalFormatting>
  <conditionalFormatting sqref="P263:V263">
    <cfRule type="cellIs" dxfId="455" priority="461" operator="equal">
      <formula>"X"</formula>
    </cfRule>
    <cfRule type="cellIs" dxfId="454" priority="462" operator="equal">
      <formula>"V"</formula>
    </cfRule>
  </conditionalFormatting>
  <conditionalFormatting sqref="P269:V272">
    <cfRule type="cellIs" dxfId="453" priority="459" operator="equal">
      <formula>"X"</formula>
    </cfRule>
    <cfRule type="cellIs" dxfId="452" priority="460" operator="equal">
      <formula>"V"</formula>
    </cfRule>
  </conditionalFormatting>
  <conditionalFormatting sqref="P294:V300 P273:V287">
    <cfRule type="cellIs" dxfId="451" priority="457" operator="equal">
      <formula>"X"</formula>
    </cfRule>
    <cfRule type="cellIs" dxfId="450" priority="458" operator="equal">
      <formula>"V"</formula>
    </cfRule>
  </conditionalFormatting>
  <conditionalFormatting sqref="P288:V288">
    <cfRule type="cellIs" dxfId="449" priority="455" operator="equal">
      <formula>"X"</formula>
    </cfRule>
    <cfRule type="cellIs" dxfId="448" priority="456" operator="equal">
      <formula>"V"</formula>
    </cfRule>
  </conditionalFormatting>
  <conditionalFormatting sqref="P289:V289">
    <cfRule type="cellIs" dxfId="447" priority="453" operator="equal">
      <formula>"X"</formula>
    </cfRule>
    <cfRule type="cellIs" dxfId="446" priority="454" operator="equal">
      <formula>"V"</formula>
    </cfRule>
  </conditionalFormatting>
  <conditionalFormatting sqref="P290:V290">
    <cfRule type="cellIs" dxfId="445" priority="451" operator="equal">
      <formula>"X"</formula>
    </cfRule>
    <cfRule type="cellIs" dxfId="444" priority="452" operator="equal">
      <formula>"V"</formula>
    </cfRule>
  </conditionalFormatting>
  <conditionalFormatting sqref="P291:V293">
    <cfRule type="cellIs" dxfId="443" priority="449" operator="equal">
      <formula>"X"</formula>
    </cfRule>
    <cfRule type="cellIs" dxfId="442" priority="450" operator="equal">
      <formula>"V"</formula>
    </cfRule>
  </conditionalFormatting>
  <conditionalFormatting sqref="P301:V301">
    <cfRule type="cellIs" dxfId="441" priority="447" operator="equal">
      <formula>"X"</formula>
    </cfRule>
    <cfRule type="cellIs" dxfId="440" priority="448" operator="equal">
      <formula>"V"</formula>
    </cfRule>
  </conditionalFormatting>
  <conditionalFormatting sqref="U303:V303 U324:V325 U339:V339 U368:V374 U426:V427 U432:V432">
    <cfRule type="cellIs" dxfId="439" priority="445" operator="equal">
      <formula>"X"</formula>
    </cfRule>
    <cfRule type="cellIs" dxfId="438" priority="446" operator="equal">
      <formula>"V"</formula>
    </cfRule>
  </conditionalFormatting>
  <conditionalFormatting sqref="U305:V305">
    <cfRule type="cellIs" dxfId="437" priority="441" operator="equal">
      <formula>"X"</formula>
    </cfRule>
    <cfRule type="cellIs" dxfId="436" priority="442" operator="equal">
      <formula>"V"</formula>
    </cfRule>
  </conditionalFormatting>
  <conditionalFormatting sqref="U306:V306">
    <cfRule type="cellIs" dxfId="435" priority="439" operator="equal">
      <formula>"X"</formula>
    </cfRule>
    <cfRule type="cellIs" dxfId="434" priority="440" operator="equal">
      <formula>"V"</formula>
    </cfRule>
  </conditionalFormatting>
  <conditionalFormatting sqref="U308:V308">
    <cfRule type="cellIs" dxfId="433" priority="435" operator="equal">
      <formula>"X"</formula>
    </cfRule>
    <cfRule type="cellIs" dxfId="432" priority="436" operator="equal">
      <formula>"V"</formula>
    </cfRule>
  </conditionalFormatting>
  <conditionalFormatting sqref="U304:V304">
    <cfRule type="cellIs" dxfId="431" priority="443" operator="equal">
      <formula>"X"</formula>
    </cfRule>
    <cfRule type="cellIs" dxfId="430" priority="444" operator="equal">
      <formula>"V"</formula>
    </cfRule>
  </conditionalFormatting>
  <conditionalFormatting sqref="U309:V309">
    <cfRule type="cellIs" dxfId="429" priority="433" operator="equal">
      <formula>"X"</formula>
    </cfRule>
    <cfRule type="cellIs" dxfId="428" priority="434" operator="equal">
      <formula>"V"</formula>
    </cfRule>
  </conditionalFormatting>
  <conditionalFormatting sqref="U307:V307">
    <cfRule type="cellIs" dxfId="427" priority="437" operator="equal">
      <formula>"X"</formula>
    </cfRule>
    <cfRule type="cellIs" dxfId="426" priority="438" operator="equal">
      <formula>"V"</formula>
    </cfRule>
  </conditionalFormatting>
  <conditionalFormatting sqref="U310:V310">
    <cfRule type="cellIs" dxfId="425" priority="431" operator="equal">
      <formula>"X"</formula>
    </cfRule>
    <cfRule type="cellIs" dxfId="424" priority="432" operator="equal">
      <formula>"V"</formula>
    </cfRule>
  </conditionalFormatting>
  <conditionalFormatting sqref="U312:V312">
    <cfRule type="cellIs" dxfId="423" priority="429" operator="equal">
      <formula>"X"</formula>
    </cfRule>
    <cfRule type="cellIs" dxfId="422" priority="430" operator="equal">
      <formula>"V"</formula>
    </cfRule>
  </conditionalFormatting>
  <conditionalFormatting sqref="U311:V311">
    <cfRule type="cellIs" dxfId="421" priority="427" operator="equal">
      <formula>"X"</formula>
    </cfRule>
    <cfRule type="cellIs" dxfId="420" priority="428" operator="equal">
      <formula>"V"</formula>
    </cfRule>
  </conditionalFormatting>
  <conditionalFormatting sqref="U313:V313">
    <cfRule type="cellIs" dxfId="419" priority="425" operator="equal">
      <formula>"X"</formula>
    </cfRule>
    <cfRule type="cellIs" dxfId="418" priority="426" operator="equal">
      <formula>"V"</formula>
    </cfRule>
  </conditionalFormatting>
  <conditionalFormatting sqref="U420:V420">
    <cfRule type="cellIs" dxfId="417" priority="255" operator="equal">
      <formula>"X"</formula>
    </cfRule>
    <cfRule type="cellIs" dxfId="416" priority="256" operator="equal">
      <formula>"V"</formula>
    </cfRule>
  </conditionalFormatting>
  <conditionalFormatting sqref="U314:V314">
    <cfRule type="cellIs" dxfId="415" priority="423" operator="equal">
      <formula>"X"</formula>
    </cfRule>
    <cfRule type="cellIs" dxfId="414" priority="424" operator="equal">
      <formula>"V"</formula>
    </cfRule>
  </conditionalFormatting>
  <conditionalFormatting sqref="U315:V315">
    <cfRule type="cellIs" dxfId="413" priority="421" operator="equal">
      <formula>"X"</formula>
    </cfRule>
    <cfRule type="cellIs" dxfId="412" priority="422" operator="equal">
      <formula>"V"</formula>
    </cfRule>
  </conditionalFormatting>
  <conditionalFormatting sqref="U316:V316">
    <cfRule type="cellIs" dxfId="411" priority="419" operator="equal">
      <formula>"X"</formula>
    </cfRule>
    <cfRule type="cellIs" dxfId="410" priority="420" operator="equal">
      <formula>"V"</formula>
    </cfRule>
  </conditionalFormatting>
  <conditionalFormatting sqref="U317:V317">
    <cfRule type="cellIs" dxfId="409" priority="417" operator="equal">
      <formula>"X"</formula>
    </cfRule>
    <cfRule type="cellIs" dxfId="408" priority="418" operator="equal">
      <formula>"V"</formula>
    </cfRule>
  </conditionalFormatting>
  <conditionalFormatting sqref="U318:V318">
    <cfRule type="cellIs" dxfId="407" priority="415" operator="equal">
      <formula>"X"</formula>
    </cfRule>
    <cfRule type="cellIs" dxfId="406" priority="416" operator="equal">
      <formula>"V"</formula>
    </cfRule>
  </conditionalFormatting>
  <conditionalFormatting sqref="U319:V319">
    <cfRule type="cellIs" dxfId="405" priority="413" operator="equal">
      <formula>"X"</formula>
    </cfRule>
    <cfRule type="cellIs" dxfId="404" priority="414" operator="equal">
      <formula>"V"</formula>
    </cfRule>
  </conditionalFormatting>
  <conditionalFormatting sqref="U320:V320">
    <cfRule type="cellIs" dxfId="403" priority="411" operator="equal">
      <formula>"X"</formula>
    </cfRule>
    <cfRule type="cellIs" dxfId="402" priority="412" operator="equal">
      <formula>"V"</formula>
    </cfRule>
  </conditionalFormatting>
  <conditionalFormatting sqref="U321:V321">
    <cfRule type="cellIs" dxfId="401" priority="409" operator="equal">
      <formula>"X"</formula>
    </cfRule>
    <cfRule type="cellIs" dxfId="400" priority="410" operator="equal">
      <formula>"V"</formula>
    </cfRule>
  </conditionalFormatting>
  <conditionalFormatting sqref="U322:V322">
    <cfRule type="cellIs" dxfId="399" priority="407" operator="equal">
      <formula>"X"</formula>
    </cfRule>
    <cfRule type="cellIs" dxfId="398" priority="408" operator="equal">
      <formula>"V"</formula>
    </cfRule>
  </conditionalFormatting>
  <conditionalFormatting sqref="U323:V323">
    <cfRule type="cellIs" dxfId="397" priority="405" operator="equal">
      <formula>"X"</formula>
    </cfRule>
    <cfRule type="cellIs" dxfId="396" priority="406" operator="equal">
      <formula>"V"</formula>
    </cfRule>
  </conditionalFormatting>
  <conditionalFormatting sqref="U326:V326">
    <cfRule type="cellIs" dxfId="395" priority="403" operator="equal">
      <formula>"X"</formula>
    </cfRule>
    <cfRule type="cellIs" dxfId="394" priority="404" operator="equal">
      <formula>"V"</formula>
    </cfRule>
  </conditionalFormatting>
  <conditionalFormatting sqref="U327:V327">
    <cfRule type="cellIs" dxfId="393" priority="401" operator="equal">
      <formula>"X"</formula>
    </cfRule>
    <cfRule type="cellIs" dxfId="392" priority="402" operator="equal">
      <formula>"V"</formula>
    </cfRule>
  </conditionalFormatting>
  <conditionalFormatting sqref="U328:V328">
    <cfRule type="cellIs" dxfId="391" priority="399" operator="equal">
      <formula>"X"</formula>
    </cfRule>
    <cfRule type="cellIs" dxfId="390" priority="400" operator="equal">
      <formula>"V"</formula>
    </cfRule>
  </conditionalFormatting>
  <conditionalFormatting sqref="U329:V329">
    <cfRule type="cellIs" dxfId="389" priority="397" operator="equal">
      <formula>"X"</formula>
    </cfRule>
    <cfRule type="cellIs" dxfId="388" priority="398" operator="equal">
      <formula>"V"</formula>
    </cfRule>
  </conditionalFormatting>
  <conditionalFormatting sqref="U330:V330">
    <cfRule type="cellIs" dxfId="387" priority="395" operator="equal">
      <formula>"X"</formula>
    </cfRule>
    <cfRule type="cellIs" dxfId="386" priority="396" operator="equal">
      <formula>"V"</formula>
    </cfRule>
  </conditionalFormatting>
  <conditionalFormatting sqref="U331:V331">
    <cfRule type="cellIs" dxfId="385" priority="393" operator="equal">
      <formula>"X"</formula>
    </cfRule>
    <cfRule type="cellIs" dxfId="384" priority="394" operator="equal">
      <formula>"V"</formula>
    </cfRule>
  </conditionalFormatting>
  <conditionalFormatting sqref="U386:V386">
    <cfRule type="cellIs" dxfId="383" priority="307" operator="equal">
      <formula>"X"</formula>
    </cfRule>
    <cfRule type="cellIs" dxfId="382" priority="308" operator="equal">
      <formula>"V"</formula>
    </cfRule>
  </conditionalFormatting>
  <conditionalFormatting sqref="U333:V333">
    <cfRule type="cellIs" dxfId="381" priority="391" operator="equal">
      <formula>"X"</formula>
    </cfRule>
    <cfRule type="cellIs" dxfId="380" priority="392" operator="equal">
      <formula>"V"</formula>
    </cfRule>
  </conditionalFormatting>
  <conditionalFormatting sqref="U334:V334">
    <cfRule type="cellIs" dxfId="379" priority="389" operator="equal">
      <formula>"X"</formula>
    </cfRule>
    <cfRule type="cellIs" dxfId="378" priority="390" operator="equal">
      <formula>"V"</formula>
    </cfRule>
  </conditionalFormatting>
  <conditionalFormatting sqref="U335:V335">
    <cfRule type="cellIs" dxfId="377" priority="387" operator="equal">
      <formula>"X"</formula>
    </cfRule>
    <cfRule type="cellIs" dxfId="376" priority="388" operator="equal">
      <formula>"V"</formula>
    </cfRule>
  </conditionalFormatting>
  <conditionalFormatting sqref="U336:V336">
    <cfRule type="cellIs" dxfId="375" priority="385" operator="equal">
      <formula>"X"</formula>
    </cfRule>
    <cfRule type="cellIs" dxfId="374" priority="386" operator="equal">
      <formula>"V"</formula>
    </cfRule>
  </conditionalFormatting>
  <conditionalFormatting sqref="U337:V337">
    <cfRule type="cellIs" dxfId="373" priority="383" operator="equal">
      <formula>"X"</formula>
    </cfRule>
    <cfRule type="cellIs" dxfId="372" priority="384" operator="equal">
      <formula>"V"</formula>
    </cfRule>
  </conditionalFormatting>
  <conditionalFormatting sqref="U338:V338">
    <cfRule type="cellIs" dxfId="371" priority="381" operator="equal">
      <formula>"X"</formula>
    </cfRule>
    <cfRule type="cellIs" dxfId="370" priority="382" operator="equal">
      <formula>"V"</formula>
    </cfRule>
  </conditionalFormatting>
  <conditionalFormatting sqref="U340:V340">
    <cfRule type="cellIs" dxfId="369" priority="379" operator="equal">
      <formula>"X"</formula>
    </cfRule>
    <cfRule type="cellIs" dxfId="368" priority="380" operator="equal">
      <formula>"V"</formula>
    </cfRule>
  </conditionalFormatting>
  <conditionalFormatting sqref="U341:V341">
    <cfRule type="cellIs" dxfId="367" priority="377" operator="equal">
      <formula>"X"</formula>
    </cfRule>
    <cfRule type="cellIs" dxfId="366" priority="378" operator="equal">
      <formula>"V"</formula>
    </cfRule>
  </conditionalFormatting>
  <conditionalFormatting sqref="U342:V342">
    <cfRule type="cellIs" dxfId="365" priority="375" operator="equal">
      <formula>"X"</formula>
    </cfRule>
    <cfRule type="cellIs" dxfId="364" priority="376" operator="equal">
      <formula>"V"</formula>
    </cfRule>
  </conditionalFormatting>
  <conditionalFormatting sqref="U343:V343">
    <cfRule type="cellIs" dxfId="363" priority="373" operator="equal">
      <formula>"X"</formula>
    </cfRule>
    <cfRule type="cellIs" dxfId="362" priority="374" operator="equal">
      <formula>"V"</formula>
    </cfRule>
  </conditionalFormatting>
  <conditionalFormatting sqref="U344:V344">
    <cfRule type="cellIs" dxfId="361" priority="371" operator="equal">
      <formula>"X"</formula>
    </cfRule>
    <cfRule type="cellIs" dxfId="360" priority="372" operator="equal">
      <formula>"V"</formula>
    </cfRule>
  </conditionalFormatting>
  <conditionalFormatting sqref="U345:V345">
    <cfRule type="cellIs" dxfId="359" priority="369" operator="equal">
      <formula>"X"</formula>
    </cfRule>
    <cfRule type="cellIs" dxfId="358" priority="370" operator="equal">
      <formula>"V"</formula>
    </cfRule>
  </conditionalFormatting>
  <conditionalFormatting sqref="U346:V346">
    <cfRule type="cellIs" dxfId="357" priority="367" operator="equal">
      <formula>"X"</formula>
    </cfRule>
    <cfRule type="cellIs" dxfId="356" priority="368" operator="equal">
      <formula>"V"</formula>
    </cfRule>
  </conditionalFormatting>
  <conditionalFormatting sqref="U347:V347">
    <cfRule type="cellIs" dxfId="355" priority="365" operator="equal">
      <formula>"X"</formula>
    </cfRule>
    <cfRule type="cellIs" dxfId="354" priority="366" operator="equal">
      <formula>"V"</formula>
    </cfRule>
  </conditionalFormatting>
  <conditionalFormatting sqref="U348:V348">
    <cfRule type="cellIs" dxfId="353" priority="363" operator="equal">
      <formula>"X"</formula>
    </cfRule>
    <cfRule type="cellIs" dxfId="352" priority="364" operator="equal">
      <formula>"V"</formula>
    </cfRule>
  </conditionalFormatting>
  <conditionalFormatting sqref="U349:V349">
    <cfRule type="cellIs" dxfId="351" priority="361" operator="equal">
      <formula>"X"</formula>
    </cfRule>
    <cfRule type="cellIs" dxfId="350" priority="362" operator="equal">
      <formula>"V"</formula>
    </cfRule>
  </conditionalFormatting>
  <conditionalFormatting sqref="U350:V351">
    <cfRule type="cellIs" dxfId="349" priority="359" operator="equal">
      <formula>"X"</formula>
    </cfRule>
    <cfRule type="cellIs" dxfId="348" priority="360" operator="equal">
      <formula>"V"</formula>
    </cfRule>
  </conditionalFormatting>
  <conditionalFormatting sqref="U352:V352">
    <cfRule type="cellIs" dxfId="347" priority="357" operator="equal">
      <formula>"X"</formula>
    </cfRule>
    <cfRule type="cellIs" dxfId="346" priority="358" operator="equal">
      <formula>"V"</formula>
    </cfRule>
  </conditionalFormatting>
  <conditionalFormatting sqref="U353:V353">
    <cfRule type="cellIs" dxfId="345" priority="355" operator="equal">
      <formula>"X"</formula>
    </cfRule>
    <cfRule type="cellIs" dxfId="344" priority="356" operator="equal">
      <formula>"V"</formula>
    </cfRule>
  </conditionalFormatting>
  <conditionalFormatting sqref="U354:V354">
    <cfRule type="cellIs" dxfId="343" priority="353" operator="equal">
      <formula>"X"</formula>
    </cfRule>
    <cfRule type="cellIs" dxfId="342" priority="354" operator="equal">
      <formula>"V"</formula>
    </cfRule>
  </conditionalFormatting>
  <conditionalFormatting sqref="U355:V356">
    <cfRule type="cellIs" dxfId="341" priority="351" operator="equal">
      <formula>"X"</formula>
    </cfRule>
    <cfRule type="cellIs" dxfId="340" priority="352" operator="equal">
      <formula>"V"</formula>
    </cfRule>
  </conditionalFormatting>
  <conditionalFormatting sqref="U357:V357">
    <cfRule type="cellIs" dxfId="339" priority="349" operator="equal">
      <formula>"X"</formula>
    </cfRule>
    <cfRule type="cellIs" dxfId="338" priority="350" operator="equal">
      <formula>"V"</formula>
    </cfRule>
  </conditionalFormatting>
  <conditionalFormatting sqref="U358:V358">
    <cfRule type="cellIs" dxfId="337" priority="347" operator="equal">
      <formula>"X"</formula>
    </cfRule>
    <cfRule type="cellIs" dxfId="336" priority="348" operator="equal">
      <formula>"V"</formula>
    </cfRule>
  </conditionalFormatting>
  <conditionalFormatting sqref="U359:V361">
    <cfRule type="cellIs" dxfId="335" priority="345" operator="equal">
      <formula>"X"</formula>
    </cfRule>
    <cfRule type="cellIs" dxfId="334" priority="346" operator="equal">
      <formula>"V"</formula>
    </cfRule>
  </conditionalFormatting>
  <conditionalFormatting sqref="U362:V362">
    <cfRule type="cellIs" dxfId="333" priority="343" operator="equal">
      <formula>"X"</formula>
    </cfRule>
    <cfRule type="cellIs" dxfId="332" priority="344" operator="equal">
      <formula>"V"</formula>
    </cfRule>
  </conditionalFormatting>
  <conditionalFormatting sqref="U363:V363">
    <cfRule type="cellIs" dxfId="331" priority="341" operator="equal">
      <formula>"X"</formula>
    </cfRule>
    <cfRule type="cellIs" dxfId="330" priority="342" operator="equal">
      <formula>"V"</formula>
    </cfRule>
  </conditionalFormatting>
  <conditionalFormatting sqref="U364:V364">
    <cfRule type="cellIs" dxfId="329" priority="339" operator="equal">
      <formula>"X"</formula>
    </cfRule>
    <cfRule type="cellIs" dxfId="328" priority="340" operator="equal">
      <formula>"V"</formula>
    </cfRule>
  </conditionalFormatting>
  <conditionalFormatting sqref="U332:V332">
    <cfRule type="cellIs" dxfId="327" priority="337" operator="equal">
      <formula>"X"</formula>
    </cfRule>
    <cfRule type="cellIs" dxfId="326" priority="338" operator="equal">
      <formula>"V"</formula>
    </cfRule>
  </conditionalFormatting>
  <conditionalFormatting sqref="U365:V365">
    <cfRule type="cellIs" dxfId="325" priority="335" operator="equal">
      <formula>"X"</formula>
    </cfRule>
    <cfRule type="cellIs" dxfId="324" priority="336" operator="equal">
      <formula>"V"</formula>
    </cfRule>
  </conditionalFormatting>
  <conditionalFormatting sqref="U366:V366">
    <cfRule type="cellIs" dxfId="323" priority="333" operator="equal">
      <formula>"X"</formula>
    </cfRule>
    <cfRule type="cellIs" dxfId="322" priority="334" operator="equal">
      <formula>"V"</formula>
    </cfRule>
  </conditionalFormatting>
  <conditionalFormatting sqref="U367:V367">
    <cfRule type="cellIs" dxfId="321" priority="331" operator="equal">
      <formula>"X"</formula>
    </cfRule>
    <cfRule type="cellIs" dxfId="320" priority="332" operator="equal">
      <formula>"V"</formula>
    </cfRule>
  </conditionalFormatting>
  <conditionalFormatting sqref="U375:V375">
    <cfRule type="cellIs" dxfId="319" priority="329" operator="equal">
      <formula>"X"</formula>
    </cfRule>
    <cfRule type="cellIs" dxfId="318" priority="330" operator="equal">
      <formula>"V"</formula>
    </cfRule>
  </conditionalFormatting>
  <conditionalFormatting sqref="U376:V376">
    <cfRule type="cellIs" dxfId="317" priority="327" operator="equal">
      <formula>"X"</formula>
    </cfRule>
    <cfRule type="cellIs" dxfId="316" priority="328" operator="equal">
      <formula>"V"</formula>
    </cfRule>
  </conditionalFormatting>
  <conditionalFormatting sqref="U377:V377">
    <cfRule type="cellIs" dxfId="315" priority="325" operator="equal">
      <formula>"X"</formula>
    </cfRule>
    <cfRule type="cellIs" dxfId="314" priority="326" operator="equal">
      <formula>"V"</formula>
    </cfRule>
  </conditionalFormatting>
  <conditionalFormatting sqref="U378:V378">
    <cfRule type="cellIs" dxfId="313" priority="323" operator="equal">
      <formula>"X"</formula>
    </cfRule>
    <cfRule type="cellIs" dxfId="312" priority="324" operator="equal">
      <formula>"V"</formula>
    </cfRule>
  </conditionalFormatting>
  <conditionalFormatting sqref="U379:V379">
    <cfRule type="cellIs" dxfId="311" priority="321" operator="equal">
      <formula>"X"</formula>
    </cfRule>
    <cfRule type="cellIs" dxfId="310" priority="322" operator="equal">
      <formula>"V"</formula>
    </cfRule>
  </conditionalFormatting>
  <conditionalFormatting sqref="U380:V380">
    <cfRule type="cellIs" dxfId="309" priority="319" operator="equal">
      <formula>"X"</formula>
    </cfRule>
    <cfRule type="cellIs" dxfId="308" priority="320" operator="equal">
      <formula>"V"</formula>
    </cfRule>
  </conditionalFormatting>
  <conditionalFormatting sqref="U381:V381">
    <cfRule type="cellIs" dxfId="307" priority="317" operator="equal">
      <formula>"X"</formula>
    </cfRule>
    <cfRule type="cellIs" dxfId="306" priority="318" operator="equal">
      <formula>"V"</formula>
    </cfRule>
  </conditionalFormatting>
  <conditionalFormatting sqref="U382:V382">
    <cfRule type="cellIs" dxfId="305" priority="315" operator="equal">
      <formula>"X"</formula>
    </cfRule>
    <cfRule type="cellIs" dxfId="304" priority="316" operator="equal">
      <formula>"V"</formula>
    </cfRule>
  </conditionalFormatting>
  <conditionalFormatting sqref="U383:V383">
    <cfRule type="cellIs" dxfId="303" priority="313" operator="equal">
      <formula>"X"</formula>
    </cfRule>
    <cfRule type="cellIs" dxfId="302" priority="314" operator="equal">
      <formula>"V"</formula>
    </cfRule>
  </conditionalFormatting>
  <conditionalFormatting sqref="U384:V384">
    <cfRule type="cellIs" dxfId="301" priority="311" operator="equal">
      <formula>"X"</formula>
    </cfRule>
    <cfRule type="cellIs" dxfId="300" priority="312" operator="equal">
      <formula>"V"</formula>
    </cfRule>
  </conditionalFormatting>
  <conditionalFormatting sqref="U385:V385">
    <cfRule type="cellIs" dxfId="299" priority="309" operator="equal">
      <formula>"X"</formula>
    </cfRule>
    <cfRule type="cellIs" dxfId="298" priority="310" operator="equal">
      <formula>"V"</formula>
    </cfRule>
  </conditionalFormatting>
  <conditionalFormatting sqref="U392:V392">
    <cfRule type="cellIs" dxfId="297" priority="301" operator="equal">
      <formula>"X"</formula>
    </cfRule>
    <cfRule type="cellIs" dxfId="296" priority="302" operator="equal">
      <formula>"V"</formula>
    </cfRule>
  </conditionalFormatting>
  <conditionalFormatting sqref="U387:V387">
    <cfRule type="cellIs" dxfId="295" priority="305" operator="equal">
      <formula>"X"</formula>
    </cfRule>
    <cfRule type="cellIs" dxfId="294" priority="306" operator="equal">
      <formula>"V"</formula>
    </cfRule>
  </conditionalFormatting>
  <conditionalFormatting sqref="U388:V391">
    <cfRule type="cellIs" dxfId="293" priority="303" operator="equal">
      <formula>"X"</formula>
    </cfRule>
    <cfRule type="cellIs" dxfId="292" priority="304" operator="equal">
      <formula>"V"</formula>
    </cfRule>
  </conditionalFormatting>
  <conditionalFormatting sqref="U393:V395">
    <cfRule type="cellIs" dxfId="291" priority="299" operator="equal">
      <formula>"X"</formula>
    </cfRule>
    <cfRule type="cellIs" dxfId="290" priority="300" operator="equal">
      <formula>"V"</formula>
    </cfRule>
  </conditionalFormatting>
  <conditionalFormatting sqref="U396:V397">
    <cfRule type="cellIs" dxfId="289" priority="297" operator="equal">
      <formula>"X"</formula>
    </cfRule>
    <cfRule type="cellIs" dxfId="288" priority="298" operator="equal">
      <formula>"V"</formula>
    </cfRule>
  </conditionalFormatting>
  <conditionalFormatting sqref="U398:V398">
    <cfRule type="cellIs" dxfId="287" priority="295" operator="equal">
      <formula>"X"</formula>
    </cfRule>
    <cfRule type="cellIs" dxfId="286" priority="296" operator="equal">
      <formula>"V"</formula>
    </cfRule>
  </conditionalFormatting>
  <conditionalFormatting sqref="U399:V399">
    <cfRule type="cellIs" dxfId="285" priority="293" operator="equal">
      <formula>"X"</formula>
    </cfRule>
    <cfRule type="cellIs" dxfId="284" priority="294" operator="equal">
      <formula>"V"</formula>
    </cfRule>
  </conditionalFormatting>
  <conditionalFormatting sqref="U400:V400">
    <cfRule type="cellIs" dxfId="283" priority="291" operator="equal">
      <formula>"X"</formula>
    </cfRule>
    <cfRule type="cellIs" dxfId="282" priority="292" operator="equal">
      <formula>"V"</formula>
    </cfRule>
  </conditionalFormatting>
  <conditionalFormatting sqref="U401:V401">
    <cfRule type="cellIs" dxfId="281" priority="289" operator="equal">
      <formula>"X"</formula>
    </cfRule>
    <cfRule type="cellIs" dxfId="280" priority="290" operator="equal">
      <formula>"V"</formula>
    </cfRule>
  </conditionalFormatting>
  <conditionalFormatting sqref="U402:V402">
    <cfRule type="cellIs" dxfId="279" priority="287" operator="equal">
      <formula>"X"</formula>
    </cfRule>
    <cfRule type="cellIs" dxfId="278" priority="288" operator="equal">
      <formula>"V"</formula>
    </cfRule>
  </conditionalFormatting>
  <conditionalFormatting sqref="U403:V403">
    <cfRule type="cellIs" dxfId="277" priority="285" operator="equal">
      <formula>"X"</formula>
    </cfRule>
    <cfRule type="cellIs" dxfId="276" priority="286" operator="equal">
      <formula>"V"</formula>
    </cfRule>
  </conditionalFormatting>
  <conditionalFormatting sqref="U404:V404">
    <cfRule type="cellIs" dxfId="275" priority="283" operator="equal">
      <formula>"X"</formula>
    </cfRule>
    <cfRule type="cellIs" dxfId="274" priority="284" operator="equal">
      <formula>"V"</formula>
    </cfRule>
  </conditionalFormatting>
  <conditionalFormatting sqref="U405:V405">
    <cfRule type="cellIs" dxfId="273" priority="281" operator="equal">
      <formula>"X"</formula>
    </cfRule>
    <cfRule type="cellIs" dxfId="272" priority="282" operator="equal">
      <formula>"V"</formula>
    </cfRule>
  </conditionalFormatting>
  <conditionalFormatting sqref="U406:V406">
    <cfRule type="cellIs" dxfId="271" priority="279" operator="equal">
      <formula>"X"</formula>
    </cfRule>
    <cfRule type="cellIs" dxfId="270" priority="280" operator="equal">
      <formula>"V"</formula>
    </cfRule>
  </conditionalFormatting>
  <conditionalFormatting sqref="U407:V407">
    <cfRule type="cellIs" dxfId="269" priority="277" operator="equal">
      <formula>"X"</formula>
    </cfRule>
    <cfRule type="cellIs" dxfId="268" priority="278" operator="equal">
      <formula>"V"</formula>
    </cfRule>
  </conditionalFormatting>
  <conditionalFormatting sqref="U408:V408">
    <cfRule type="cellIs" dxfId="267" priority="275" operator="equal">
      <formula>"X"</formula>
    </cfRule>
    <cfRule type="cellIs" dxfId="266" priority="276" operator="equal">
      <formula>"V"</formula>
    </cfRule>
  </conditionalFormatting>
  <conditionalFormatting sqref="U409:V409">
    <cfRule type="cellIs" dxfId="265" priority="273" operator="equal">
      <formula>"X"</formula>
    </cfRule>
    <cfRule type="cellIs" dxfId="264" priority="274" operator="equal">
      <formula>"V"</formula>
    </cfRule>
  </conditionalFormatting>
  <conditionalFormatting sqref="U414:V416">
    <cfRule type="cellIs" dxfId="263" priority="271" operator="equal">
      <formula>"X"</formula>
    </cfRule>
    <cfRule type="cellIs" dxfId="262" priority="272" operator="equal">
      <formula>"V"</formula>
    </cfRule>
  </conditionalFormatting>
  <conditionalFormatting sqref="U410:V410">
    <cfRule type="cellIs" dxfId="261" priority="269" operator="equal">
      <formula>"X"</formula>
    </cfRule>
    <cfRule type="cellIs" dxfId="260" priority="270" operator="equal">
      <formula>"V"</formula>
    </cfRule>
  </conditionalFormatting>
  <conditionalFormatting sqref="U411:V411">
    <cfRule type="cellIs" dxfId="259" priority="267" operator="equal">
      <formula>"X"</formula>
    </cfRule>
    <cfRule type="cellIs" dxfId="258" priority="268" operator="equal">
      <formula>"V"</formula>
    </cfRule>
  </conditionalFormatting>
  <conditionalFormatting sqref="U412:V412">
    <cfRule type="cellIs" dxfId="257" priority="265" operator="equal">
      <formula>"X"</formula>
    </cfRule>
    <cfRule type="cellIs" dxfId="256" priority="266" operator="equal">
      <formula>"V"</formula>
    </cfRule>
  </conditionalFormatting>
  <conditionalFormatting sqref="U413:V413">
    <cfRule type="cellIs" dxfId="255" priority="263" operator="equal">
      <formula>"X"</formula>
    </cfRule>
    <cfRule type="cellIs" dxfId="254" priority="264" operator="equal">
      <formula>"V"</formula>
    </cfRule>
  </conditionalFormatting>
  <conditionalFormatting sqref="U417:V417">
    <cfRule type="cellIs" dxfId="253" priority="261" operator="equal">
      <formula>"X"</formula>
    </cfRule>
    <cfRule type="cellIs" dxfId="252" priority="262" operator="equal">
      <formula>"V"</formula>
    </cfRule>
  </conditionalFormatting>
  <conditionalFormatting sqref="U418:V419">
    <cfRule type="cellIs" dxfId="251" priority="259" operator="equal">
      <formula>"X"</formula>
    </cfRule>
    <cfRule type="cellIs" dxfId="250" priority="260" operator="equal">
      <formula>"V"</formula>
    </cfRule>
  </conditionalFormatting>
  <conditionalFormatting sqref="U421:V425">
    <cfRule type="cellIs" dxfId="249" priority="257" operator="equal">
      <formula>"X"</formula>
    </cfRule>
    <cfRule type="cellIs" dxfId="248" priority="258" operator="equal">
      <formula>"V"</formula>
    </cfRule>
  </conditionalFormatting>
  <conditionalFormatting sqref="U428:V428">
    <cfRule type="cellIs" dxfId="247" priority="253" operator="equal">
      <formula>"X"</formula>
    </cfRule>
    <cfRule type="cellIs" dxfId="246" priority="254" operator="equal">
      <formula>"V"</formula>
    </cfRule>
  </conditionalFormatting>
  <conditionalFormatting sqref="U429:V429">
    <cfRule type="cellIs" dxfId="245" priority="251" operator="equal">
      <formula>"X"</formula>
    </cfRule>
    <cfRule type="cellIs" dxfId="244" priority="252" operator="equal">
      <formula>"V"</formula>
    </cfRule>
  </conditionalFormatting>
  <conditionalFormatting sqref="U431:V431">
    <cfRule type="cellIs" dxfId="243" priority="249" operator="equal">
      <formula>"X"</formula>
    </cfRule>
    <cfRule type="cellIs" dxfId="242" priority="250" operator="equal">
      <formula>"V"</formula>
    </cfRule>
  </conditionalFormatting>
  <conditionalFormatting sqref="U430:V430">
    <cfRule type="cellIs" dxfId="241" priority="247" operator="equal">
      <formula>"X"</formula>
    </cfRule>
    <cfRule type="cellIs" dxfId="240" priority="248" operator="equal">
      <formula>"V"</formula>
    </cfRule>
  </conditionalFormatting>
  <conditionalFormatting sqref="P437:V437">
    <cfRule type="cellIs" dxfId="239" priority="245" operator="equal">
      <formula>"X"</formula>
    </cfRule>
    <cfRule type="cellIs" dxfId="238" priority="246" operator="equal">
      <formula>"V"</formula>
    </cfRule>
  </conditionalFormatting>
  <conditionalFormatting sqref="R433:T435">
    <cfRule type="cellIs" dxfId="237" priority="241" operator="equal">
      <formula>"X"</formula>
    </cfRule>
    <cfRule type="cellIs" dxfId="236" priority="242" operator="equal">
      <formula>"V"</formula>
    </cfRule>
  </conditionalFormatting>
  <conditionalFormatting sqref="P433:Q435 U433:V435">
    <cfRule type="cellIs" dxfId="235" priority="243" operator="equal">
      <formula>"X"</formula>
    </cfRule>
    <cfRule type="cellIs" dxfId="234" priority="244" operator="equal">
      <formula>"V"</formula>
    </cfRule>
  </conditionalFormatting>
  <conditionalFormatting sqref="P436:V436">
    <cfRule type="cellIs" dxfId="233" priority="239" operator="equal">
      <formula>"X"</formula>
    </cfRule>
    <cfRule type="cellIs" dxfId="232" priority="240" operator="equal">
      <formula>"V"</formula>
    </cfRule>
  </conditionalFormatting>
  <conditionalFormatting sqref="P442:V442">
    <cfRule type="cellIs" dxfId="231" priority="237" operator="equal">
      <formula>"X"</formula>
    </cfRule>
    <cfRule type="cellIs" dxfId="230" priority="238" operator="equal">
      <formula>"V"</formula>
    </cfRule>
  </conditionalFormatting>
  <conditionalFormatting sqref="R438:T440">
    <cfRule type="cellIs" dxfId="229" priority="233" operator="equal">
      <formula>"X"</formula>
    </cfRule>
    <cfRule type="cellIs" dxfId="228" priority="234" operator="equal">
      <formula>"V"</formula>
    </cfRule>
  </conditionalFormatting>
  <conditionalFormatting sqref="P438:Q440 U438:V440">
    <cfRule type="cellIs" dxfId="227" priority="235" operator="equal">
      <formula>"X"</formula>
    </cfRule>
    <cfRule type="cellIs" dxfId="226" priority="236" operator="equal">
      <formula>"V"</formula>
    </cfRule>
  </conditionalFormatting>
  <conditionalFormatting sqref="P441:V441">
    <cfRule type="cellIs" dxfId="225" priority="231" operator="equal">
      <formula>"X"</formula>
    </cfRule>
    <cfRule type="cellIs" dxfId="224" priority="232" operator="equal">
      <formula>"V"</formula>
    </cfRule>
  </conditionalFormatting>
  <conditionalFormatting sqref="U443:V447">
    <cfRule type="cellIs" dxfId="223" priority="229" operator="equal">
      <formula>"X"</formula>
    </cfRule>
    <cfRule type="cellIs" dxfId="222" priority="230" operator="equal">
      <formula>"V"</formula>
    </cfRule>
  </conditionalFormatting>
  <conditionalFormatting sqref="P448:V448">
    <cfRule type="cellIs" dxfId="221" priority="227" operator="equal">
      <formula>"X"</formula>
    </cfRule>
    <cfRule type="cellIs" dxfId="220" priority="228" operator="equal">
      <formula>"V"</formula>
    </cfRule>
  </conditionalFormatting>
  <conditionalFormatting sqref="P449:V449">
    <cfRule type="cellIs" dxfId="219" priority="225" operator="equal">
      <formula>"X"</formula>
    </cfRule>
    <cfRule type="cellIs" dxfId="218" priority="226" operator="equal">
      <formula>"V"</formula>
    </cfRule>
  </conditionalFormatting>
  <conditionalFormatting sqref="P450:V450">
    <cfRule type="cellIs" dxfId="217" priority="223" operator="equal">
      <formula>"X"</formula>
    </cfRule>
    <cfRule type="cellIs" dxfId="216" priority="224" operator="equal">
      <formula>"V"</formula>
    </cfRule>
  </conditionalFormatting>
  <conditionalFormatting sqref="P451:V451">
    <cfRule type="cellIs" dxfId="215" priority="221" operator="equal">
      <formula>"X"</formula>
    </cfRule>
    <cfRule type="cellIs" dxfId="214" priority="222" operator="equal">
      <formula>"V"</formula>
    </cfRule>
  </conditionalFormatting>
  <conditionalFormatting sqref="P452:V452">
    <cfRule type="cellIs" dxfId="213" priority="219" operator="equal">
      <formula>"X"</formula>
    </cfRule>
    <cfRule type="cellIs" dxfId="212" priority="220" operator="equal">
      <formula>"V"</formula>
    </cfRule>
  </conditionalFormatting>
  <conditionalFormatting sqref="P453:V453">
    <cfRule type="cellIs" dxfId="211" priority="217" operator="equal">
      <formula>"X"</formula>
    </cfRule>
    <cfRule type="cellIs" dxfId="210" priority="218" operator="equal">
      <formula>"V"</formula>
    </cfRule>
  </conditionalFormatting>
  <conditionalFormatting sqref="P454:V454">
    <cfRule type="cellIs" dxfId="209" priority="215" operator="equal">
      <formula>"X"</formula>
    </cfRule>
    <cfRule type="cellIs" dxfId="208" priority="216" operator="equal">
      <formula>"V"</formula>
    </cfRule>
  </conditionalFormatting>
  <conditionalFormatting sqref="P455:V455">
    <cfRule type="cellIs" dxfId="207" priority="213" operator="equal">
      <formula>"X"</formula>
    </cfRule>
    <cfRule type="cellIs" dxfId="206" priority="214" operator="equal">
      <formula>"V"</formula>
    </cfRule>
  </conditionalFormatting>
  <conditionalFormatting sqref="P456:V456">
    <cfRule type="cellIs" dxfId="205" priority="211" operator="equal">
      <formula>"X"</formula>
    </cfRule>
    <cfRule type="cellIs" dxfId="204" priority="212" operator="equal">
      <formula>"V"</formula>
    </cfRule>
  </conditionalFormatting>
  <conditionalFormatting sqref="P458:V458">
    <cfRule type="cellIs" dxfId="203" priority="207" operator="equal">
      <formula>"X"</formula>
    </cfRule>
    <cfRule type="cellIs" dxfId="202" priority="208" operator="equal">
      <formula>"V"</formula>
    </cfRule>
  </conditionalFormatting>
  <conditionalFormatting sqref="P459:V459">
    <cfRule type="cellIs" dxfId="201" priority="205" operator="equal">
      <formula>"X"</formula>
    </cfRule>
    <cfRule type="cellIs" dxfId="200" priority="206" operator="equal">
      <formula>"V"</formula>
    </cfRule>
  </conditionalFormatting>
  <conditionalFormatting sqref="P468:V469">
    <cfRule type="cellIs" dxfId="199" priority="181" operator="equal">
      <formula>"X"</formula>
    </cfRule>
    <cfRule type="cellIs" dxfId="198" priority="182" operator="equal">
      <formula>"V"</formula>
    </cfRule>
  </conditionalFormatting>
  <conditionalFormatting sqref="P476:V476">
    <cfRule type="cellIs" dxfId="197" priority="179" operator="equal">
      <formula>"X"</formula>
    </cfRule>
    <cfRule type="cellIs" dxfId="196" priority="180" operator="equal">
      <formula>"V"</formula>
    </cfRule>
  </conditionalFormatting>
  <conditionalFormatting sqref="P473:V473">
    <cfRule type="cellIs" dxfId="195" priority="177" operator="equal">
      <formula>"X"</formula>
    </cfRule>
    <cfRule type="cellIs" dxfId="194" priority="178" operator="equal">
      <formula>"V"</formula>
    </cfRule>
  </conditionalFormatting>
  <conditionalFormatting sqref="P472:V472">
    <cfRule type="cellIs" dxfId="193" priority="175" operator="equal">
      <formula>"X"</formula>
    </cfRule>
    <cfRule type="cellIs" dxfId="192" priority="176" operator="equal">
      <formula>"V"</formula>
    </cfRule>
  </conditionalFormatting>
  <conditionalFormatting sqref="P475:V475">
    <cfRule type="cellIs" dxfId="191" priority="173" operator="equal">
      <formula>"X"</formula>
    </cfRule>
    <cfRule type="cellIs" dxfId="190" priority="174" operator="equal">
      <formula>"V"</formula>
    </cfRule>
  </conditionalFormatting>
  <conditionalFormatting sqref="P477:V477">
    <cfRule type="cellIs" dxfId="189" priority="171" operator="equal">
      <formula>"X"</formula>
    </cfRule>
    <cfRule type="cellIs" dxfId="188" priority="172" operator="equal">
      <formula>"V"</formula>
    </cfRule>
  </conditionalFormatting>
  <conditionalFormatting sqref="P478:V478">
    <cfRule type="cellIs" dxfId="187" priority="169" operator="equal">
      <formula>"X"</formula>
    </cfRule>
    <cfRule type="cellIs" dxfId="186" priority="170" operator="equal">
      <formula>"V"</formula>
    </cfRule>
  </conditionalFormatting>
  <conditionalFormatting sqref="P479:V479">
    <cfRule type="cellIs" dxfId="185" priority="167" operator="equal">
      <formula>"X"</formula>
    </cfRule>
    <cfRule type="cellIs" dxfId="184" priority="168" operator="equal">
      <formula>"V"</formula>
    </cfRule>
  </conditionalFormatting>
  <conditionalFormatting sqref="P480:V480">
    <cfRule type="cellIs" dxfId="183" priority="165" operator="equal">
      <formula>"X"</formula>
    </cfRule>
    <cfRule type="cellIs" dxfId="182" priority="166" operator="equal">
      <formula>"V"</formula>
    </cfRule>
  </conditionalFormatting>
  <conditionalFormatting sqref="P482:V482">
    <cfRule type="cellIs" dxfId="181" priority="161" operator="equal">
      <formula>"X"</formula>
    </cfRule>
    <cfRule type="cellIs" dxfId="180" priority="162" operator="equal">
      <formula>"V"</formula>
    </cfRule>
  </conditionalFormatting>
  <conditionalFormatting sqref="P483:V483">
    <cfRule type="cellIs" dxfId="179" priority="159" operator="equal">
      <formula>"X"</formula>
    </cfRule>
    <cfRule type="cellIs" dxfId="178" priority="160" operator="equal">
      <formula>"V"</formula>
    </cfRule>
  </conditionalFormatting>
  <conditionalFormatting sqref="P484:V484">
    <cfRule type="cellIs" dxfId="177" priority="157" operator="equal">
      <formula>"X"</formula>
    </cfRule>
    <cfRule type="cellIs" dxfId="176" priority="158" operator="equal">
      <formula>"V"</formula>
    </cfRule>
  </conditionalFormatting>
  <conditionalFormatting sqref="P493:V493">
    <cfRule type="cellIs" dxfId="175" priority="139" operator="equal">
      <formula>"X"</formula>
    </cfRule>
    <cfRule type="cellIs" dxfId="174" priority="140" operator="equal">
      <formula>"V"</formula>
    </cfRule>
  </conditionalFormatting>
  <conditionalFormatting sqref="P489:V489">
    <cfRule type="cellIs" dxfId="173" priority="147" operator="equal">
      <formula>"X"</formula>
    </cfRule>
    <cfRule type="cellIs" dxfId="172" priority="148" operator="equal">
      <formula>"V"</formula>
    </cfRule>
  </conditionalFormatting>
  <conditionalFormatting sqref="P492:V492">
    <cfRule type="cellIs" dxfId="171" priority="141" operator="equal">
      <formula>"X"</formula>
    </cfRule>
    <cfRule type="cellIs" dxfId="170" priority="142" operator="equal">
      <formula>"V"</formula>
    </cfRule>
  </conditionalFormatting>
  <conditionalFormatting sqref="P485:V485">
    <cfRule type="cellIs" dxfId="169" priority="155" operator="equal">
      <formula>"X"</formula>
    </cfRule>
    <cfRule type="cellIs" dxfId="168" priority="156" operator="equal">
      <formula>"V"</formula>
    </cfRule>
  </conditionalFormatting>
  <conditionalFormatting sqref="P486:V486">
    <cfRule type="cellIs" dxfId="167" priority="153" operator="equal">
      <formula>"X"</formula>
    </cfRule>
    <cfRule type="cellIs" dxfId="166" priority="154" operator="equal">
      <formula>"V"</formula>
    </cfRule>
  </conditionalFormatting>
  <conditionalFormatting sqref="P487:V487">
    <cfRule type="cellIs" dxfId="165" priority="151" operator="equal">
      <formula>"X"</formula>
    </cfRule>
    <cfRule type="cellIs" dxfId="164" priority="152" operator="equal">
      <formula>"V"</formula>
    </cfRule>
  </conditionalFormatting>
  <conditionalFormatting sqref="P488:V488">
    <cfRule type="cellIs" dxfId="163" priority="149" operator="equal">
      <formula>"X"</formula>
    </cfRule>
    <cfRule type="cellIs" dxfId="162" priority="150" operator="equal">
      <formula>"V"</formula>
    </cfRule>
  </conditionalFormatting>
  <conditionalFormatting sqref="P491:V491">
    <cfRule type="cellIs" dxfId="161" priority="143" operator="equal">
      <formula>"X"</formula>
    </cfRule>
    <cfRule type="cellIs" dxfId="160" priority="144" operator="equal">
      <formula>"V"</formula>
    </cfRule>
  </conditionalFormatting>
  <conditionalFormatting sqref="P494:V494">
    <cfRule type="cellIs" dxfId="159" priority="137" operator="equal">
      <formula>"X"</formula>
    </cfRule>
    <cfRule type="cellIs" dxfId="158" priority="138" operator="equal">
      <formula>"V"</formula>
    </cfRule>
  </conditionalFormatting>
  <conditionalFormatting sqref="P495:V495">
    <cfRule type="cellIs" dxfId="157" priority="135" operator="equal">
      <formula>"X"</formula>
    </cfRule>
    <cfRule type="cellIs" dxfId="156" priority="136" operator="equal">
      <formula>"V"</formula>
    </cfRule>
  </conditionalFormatting>
  <conditionalFormatting sqref="P496:V496">
    <cfRule type="cellIs" dxfId="155" priority="133" operator="equal">
      <formula>"X"</formula>
    </cfRule>
    <cfRule type="cellIs" dxfId="154" priority="134" operator="equal">
      <formula>"V"</formula>
    </cfRule>
  </conditionalFormatting>
  <conditionalFormatting sqref="P497:V497">
    <cfRule type="cellIs" dxfId="153" priority="131" operator="equal">
      <formula>"X"</formula>
    </cfRule>
    <cfRule type="cellIs" dxfId="152" priority="132" operator="equal">
      <formula>"V"</formula>
    </cfRule>
  </conditionalFormatting>
  <conditionalFormatting sqref="P498:V498">
    <cfRule type="cellIs" dxfId="151" priority="129" operator="equal">
      <formula>"X"</formula>
    </cfRule>
    <cfRule type="cellIs" dxfId="150" priority="130" operator="equal">
      <formula>"V"</formula>
    </cfRule>
  </conditionalFormatting>
  <conditionalFormatting sqref="P499:V499">
    <cfRule type="cellIs" dxfId="149" priority="127" operator="equal">
      <formula>"X"</formula>
    </cfRule>
    <cfRule type="cellIs" dxfId="148" priority="128" operator="equal">
      <formula>"V"</formula>
    </cfRule>
  </conditionalFormatting>
  <conditionalFormatting sqref="P500:V500">
    <cfRule type="cellIs" dxfId="147" priority="125" operator="equal">
      <formula>"X"</formula>
    </cfRule>
    <cfRule type="cellIs" dxfId="146" priority="126" operator="equal">
      <formula>"V"</formula>
    </cfRule>
  </conditionalFormatting>
  <conditionalFormatting sqref="P501:V501">
    <cfRule type="cellIs" dxfId="145" priority="123" operator="equal">
      <formula>"X"</formula>
    </cfRule>
    <cfRule type="cellIs" dxfId="144" priority="124" operator="equal">
      <formula>"V"</formula>
    </cfRule>
  </conditionalFormatting>
  <conditionalFormatting sqref="P503:V503">
    <cfRule type="cellIs" dxfId="143" priority="119" operator="equal">
      <formula>"X"</formula>
    </cfRule>
    <cfRule type="cellIs" dxfId="142" priority="120" operator="equal">
      <formula>"V"</formula>
    </cfRule>
  </conditionalFormatting>
  <conditionalFormatting sqref="P504:V504">
    <cfRule type="cellIs" dxfId="141" priority="117" operator="equal">
      <formula>"X"</formula>
    </cfRule>
    <cfRule type="cellIs" dxfId="140" priority="118" operator="equal">
      <formula>"V"</formula>
    </cfRule>
  </conditionalFormatting>
  <conditionalFormatting sqref="P505:V506">
    <cfRule type="cellIs" dxfId="139" priority="115" operator="equal">
      <formula>"X"</formula>
    </cfRule>
    <cfRule type="cellIs" dxfId="138" priority="116" operator="equal">
      <formula>"V"</formula>
    </cfRule>
  </conditionalFormatting>
  <conditionalFormatting sqref="P507:V507">
    <cfRule type="cellIs" dxfId="137" priority="113" operator="equal">
      <formula>"X"</formula>
    </cfRule>
    <cfRule type="cellIs" dxfId="136" priority="114" operator="equal">
      <formula>"V"</formula>
    </cfRule>
  </conditionalFormatting>
  <conditionalFormatting sqref="P508:V508">
    <cfRule type="cellIs" dxfId="135" priority="111" operator="equal">
      <formula>"X"</formula>
    </cfRule>
    <cfRule type="cellIs" dxfId="134" priority="112" operator="equal">
      <formula>"V"</formula>
    </cfRule>
  </conditionalFormatting>
  <conditionalFormatting sqref="P509:V509">
    <cfRule type="cellIs" dxfId="133" priority="109" operator="equal">
      <formula>"X"</formula>
    </cfRule>
    <cfRule type="cellIs" dxfId="132" priority="110" operator="equal">
      <formula>"V"</formula>
    </cfRule>
  </conditionalFormatting>
  <conditionalFormatting sqref="P510:V510">
    <cfRule type="cellIs" dxfId="131" priority="107" operator="equal">
      <formula>"X"</formula>
    </cfRule>
    <cfRule type="cellIs" dxfId="130" priority="108" operator="equal">
      <formula>"V"</formula>
    </cfRule>
  </conditionalFormatting>
  <conditionalFormatting sqref="P516:V516">
    <cfRule type="cellIs" dxfId="129" priority="105" operator="equal">
      <formula>"X"</formula>
    </cfRule>
    <cfRule type="cellIs" dxfId="128" priority="106" operator="equal">
      <formula>"V"</formula>
    </cfRule>
  </conditionalFormatting>
  <conditionalFormatting sqref="P511:V511">
    <cfRule type="cellIs" dxfId="127" priority="103" operator="equal">
      <formula>"X"</formula>
    </cfRule>
    <cfRule type="cellIs" dxfId="126" priority="104" operator="equal">
      <formula>"V"</formula>
    </cfRule>
  </conditionalFormatting>
  <conditionalFormatting sqref="P512:V512">
    <cfRule type="cellIs" dxfId="125" priority="101" operator="equal">
      <formula>"X"</formula>
    </cfRule>
    <cfRule type="cellIs" dxfId="124" priority="102" operator="equal">
      <formula>"V"</formula>
    </cfRule>
  </conditionalFormatting>
  <conditionalFormatting sqref="P513:V513">
    <cfRule type="cellIs" dxfId="123" priority="99" operator="equal">
      <formula>"X"</formula>
    </cfRule>
    <cfRule type="cellIs" dxfId="122" priority="100" operator="equal">
      <formula>"V"</formula>
    </cfRule>
  </conditionalFormatting>
  <conditionalFormatting sqref="P514:V514">
    <cfRule type="cellIs" dxfId="121" priority="97" operator="equal">
      <formula>"X"</formula>
    </cfRule>
    <cfRule type="cellIs" dxfId="120" priority="98" operator="equal">
      <formula>"V"</formula>
    </cfRule>
  </conditionalFormatting>
  <conditionalFormatting sqref="P515:V515">
    <cfRule type="cellIs" dxfId="119" priority="95" operator="equal">
      <formula>"X"</formula>
    </cfRule>
    <cfRule type="cellIs" dxfId="118" priority="96" operator="equal">
      <formula>"V"</formula>
    </cfRule>
  </conditionalFormatting>
  <conditionalFormatting sqref="P517:V517">
    <cfRule type="cellIs" dxfId="117" priority="93" operator="equal">
      <formula>"X"</formula>
    </cfRule>
    <cfRule type="cellIs" dxfId="116" priority="94" operator="equal">
      <formula>"V"</formula>
    </cfRule>
  </conditionalFormatting>
  <conditionalFormatting sqref="P518:V526">
    <cfRule type="cellIs" dxfId="115" priority="91" operator="equal">
      <formula>"X"</formula>
    </cfRule>
    <cfRule type="cellIs" dxfId="114" priority="92" operator="equal">
      <formula>"V"</formula>
    </cfRule>
  </conditionalFormatting>
  <conditionalFormatting sqref="AQ537:AZ539">
    <cfRule type="cellIs" dxfId="113" priority="84" operator="equal">
      <formula>"NA"</formula>
    </cfRule>
    <cfRule type="cellIs" dxfId="112" priority="85" operator="equal">
      <formula>"NS"</formula>
    </cfRule>
    <cfRule type="cellIs" dxfId="111" priority="86" operator="equal">
      <formula>"S"</formula>
    </cfRule>
    <cfRule type="cellIs" dxfId="110" priority="87" operator="equal">
      <formula>"A"</formula>
    </cfRule>
    <cfRule type="cellIs" dxfId="109" priority="88" operator="equal">
      <formula>"X"</formula>
    </cfRule>
    <cfRule type="cellIs" dxfId="108" priority="89" operator="equal">
      <formula>"L"</formula>
    </cfRule>
    <cfRule type="cellIs" dxfId="107" priority="90" operator="equal">
      <formula>"V"</formula>
    </cfRule>
  </conditionalFormatting>
  <conditionalFormatting sqref="BA540:BJ1048576">
    <cfRule type="cellIs" dxfId="106" priority="80" operator="equal">
      <formula>"NS"</formula>
    </cfRule>
    <cfRule type="cellIs" dxfId="105" priority="81" operator="equal">
      <formula>"NA"</formula>
    </cfRule>
    <cfRule type="cellIs" dxfId="104" priority="82" operator="equal">
      <formula>"X"</formula>
    </cfRule>
    <cfRule type="cellIs" dxfId="103" priority="83" operator="equal">
      <formula>"V"</formula>
    </cfRule>
  </conditionalFormatting>
  <conditionalFormatting sqref="BA2:BJ114 BA118:BJ427 BA429:BJ468 BA472:BJ536">
    <cfRule type="cellIs" dxfId="102" priority="73" operator="equal">
      <formula>"NA"</formula>
    </cfRule>
    <cfRule type="cellIs" dxfId="101" priority="74" operator="equal">
      <formula>"NS"</formula>
    </cfRule>
    <cfRule type="cellIs" dxfId="100" priority="75" operator="equal">
      <formula>"S"</formula>
    </cfRule>
    <cfRule type="cellIs" dxfId="99" priority="76" operator="equal">
      <formula>"A"</formula>
    </cfRule>
    <cfRule type="cellIs" dxfId="98" priority="77" operator="equal">
      <formula>"X"</formula>
    </cfRule>
    <cfRule type="cellIs" dxfId="97" priority="78" operator="equal">
      <formula>"L"</formula>
    </cfRule>
    <cfRule type="cellIs" dxfId="96" priority="79" operator="equal">
      <formula>"V"</formula>
    </cfRule>
  </conditionalFormatting>
  <conditionalFormatting sqref="BA428:BJ428">
    <cfRule type="cellIs" dxfId="95" priority="66" operator="equal">
      <formula>"NA"</formula>
    </cfRule>
    <cfRule type="cellIs" dxfId="94" priority="67" operator="equal">
      <formula>"NS"</formula>
    </cfRule>
    <cfRule type="cellIs" dxfId="93" priority="68" operator="equal">
      <formula>"S"</formula>
    </cfRule>
    <cfRule type="cellIs" dxfId="92" priority="69" operator="equal">
      <formula>"A"</formula>
    </cfRule>
    <cfRule type="cellIs" dxfId="91" priority="70" operator="equal">
      <formula>"X"</formula>
    </cfRule>
    <cfRule type="cellIs" dxfId="90" priority="71" operator="equal">
      <formula>"L"</formula>
    </cfRule>
    <cfRule type="cellIs" dxfId="89" priority="72" operator="equal">
      <formula>"V"</formula>
    </cfRule>
  </conditionalFormatting>
  <conditionalFormatting sqref="BA115:BJ115">
    <cfRule type="cellIs" dxfId="88" priority="59" operator="equal">
      <formula>"NA"</formula>
    </cfRule>
    <cfRule type="cellIs" dxfId="87" priority="60" operator="equal">
      <formula>"NS"</formula>
    </cfRule>
    <cfRule type="cellIs" dxfId="86" priority="61" operator="equal">
      <formula>"S"</formula>
    </cfRule>
    <cfRule type="cellIs" dxfId="85" priority="62" operator="equal">
      <formula>"A"</formula>
    </cfRule>
    <cfRule type="cellIs" dxfId="84" priority="63" operator="equal">
      <formula>"X"</formula>
    </cfRule>
    <cfRule type="cellIs" dxfId="83" priority="64" operator="equal">
      <formula>"L"</formula>
    </cfRule>
    <cfRule type="cellIs" dxfId="82" priority="65" operator="equal">
      <formula>"V"</formula>
    </cfRule>
  </conditionalFormatting>
  <conditionalFormatting sqref="BA117:BJ117">
    <cfRule type="cellIs" dxfId="81" priority="52" operator="equal">
      <formula>"NA"</formula>
    </cfRule>
    <cfRule type="cellIs" dxfId="80" priority="53" operator="equal">
      <formula>"NS"</formula>
    </cfRule>
    <cfRule type="cellIs" dxfId="79" priority="54" operator="equal">
      <formula>"S"</formula>
    </cfRule>
    <cfRule type="cellIs" dxfId="78" priority="55" operator="equal">
      <formula>"A"</formula>
    </cfRule>
    <cfRule type="cellIs" dxfId="77" priority="56" operator="equal">
      <formula>"X"</formula>
    </cfRule>
    <cfRule type="cellIs" dxfId="76" priority="57" operator="equal">
      <formula>"L"</formula>
    </cfRule>
    <cfRule type="cellIs" dxfId="75" priority="58" operator="equal">
      <formula>"V"</formula>
    </cfRule>
  </conditionalFormatting>
  <conditionalFormatting sqref="BA116:BJ116">
    <cfRule type="cellIs" dxfId="74" priority="45" operator="equal">
      <formula>"NA"</formula>
    </cfRule>
    <cfRule type="cellIs" dxfId="73" priority="46" operator="equal">
      <formula>"NS"</formula>
    </cfRule>
    <cfRule type="cellIs" dxfId="72" priority="47" operator="equal">
      <formula>"S"</formula>
    </cfRule>
    <cfRule type="cellIs" dxfId="71" priority="48" operator="equal">
      <formula>"A"</formula>
    </cfRule>
    <cfRule type="cellIs" dxfId="70" priority="49" operator="equal">
      <formula>"X"</formula>
    </cfRule>
    <cfRule type="cellIs" dxfId="69" priority="50" operator="equal">
      <formula>"L"</formula>
    </cfRule>
    <cfRule type="cellIs" dxfId="68" priority="51" operator="equal">
      <formula>"V"</formula>
    </cfRule>
  </conditionalFormatting>
  <conditionalFormatting sqref="BA471:BJ471">
    <cfRule type="cellIs" dxfId="67" priority="38" operator="equal">
      <formula>"NA"</formula>
    </cfRule>
    <cfRule type="cellIs" dxfId="66" priority="39" operator="equal">
      <formula>"NS"</formula>
    </cfRule>
    <cfRule type="cellIs" dxfId="65" priority="40" operator="equal">
      <formula>"S"</formula>
    </cfRule>
    <cfRule type="cellIs" dxfId="64" priority="41" operator="equal">
      <formula>"A"</formula>
    </cfRule>
    <cfRule type="cellIs" dxfId="63" priority="42" operator="equal">
      <formula>"X"</formula>
    </cfRule>
    <cfRule type="cellIs" dxfId="62" priority="43" operator="equal">
      <formula>"L"</formula>
    </cfRule>
    <cfRule type="cellIs" dxfId="61" priority="44" operator="equal">
      <formula>"V"</formula>
    </cfRule>
  </conditionalFormatting>
  <conditionalFormatting sqref="BA470:BJ470">
    <cfRule type="cellIs" dxfId="60" priority="31" operator="equal">
      <formula>"NA"</formula>
    </cfRule>
    <cfRule type="cellIs" dxfId="59" priority="32" operator="equal">
      <formula>"NS"</formula>
    </cfRule>
    <cfRule type="cellIs" dxfId="58" priority="33" operator="equal">
      <formula>"S"</formula>
    </cfRule>
    <cfRule type="cellIs" dxfId="57" priority="34" operator="equal">
      <formula>"A"</formula>
    </cfRule>
    <cfRule type="cellIs" dxfId="56" priority="35" operator="equal">
      <formula>"X"</formula>
    </cfRule>
    <cfRule type="cellIs" dxfId="55" priority="36" operator="equal">
      <formula>"L"</formula>
    </cfRule>
    <cfRule type="cellIs" dxfId="54" priority="37" operator="equal">
      <formula>"V"</formula>
    </cfRule>
  </conditionalFormatting>
  <conditionalFormatting sqref="BA469:BJ469">
    <cfRule type="cellIs" dxfId="53" priority="24" operator="equal">
      <formula>"NA"</formula>
    </cfRule>
    <cfRule type="cellIs" dxfId="52" priority="25" operator="equal">
      <formula>"NS"</formula>
    </cfRule>
    <cfRule type="cellIs" dxfId="51" priority="26" operator="equal">
      <formula>"S"</formula>
    </cfRule>
    <cfRule type="cellIs" dxfId="50" priority="27" operator="equal">
      <formula>"A"</formula>
    </cfRule>
    <cfRule type="cellIs" dxfId="49" priority="28" operator="equal">
      <formula>"X"</formula>
    </cfRule>
    <cfRule type="cellIs" dxfId="48" priority="29" operator="equal">
      <formula>"L"</formula>
    </cfRule>
    <cfRule type="cellIs" dxfId="47" priority="30" operator="equal">
      <formula>"V"</formula>
    </cfRule>
  </conditionalFormatting>
  <conditionalFormatting sqref="BB1">
    <cfRule type="cellIs" dxfId="46" priority="16" operator="equal">
      <formula>"NS"</formula>
    </cfRule>
    <cfRule type="cellIs" dxfId="45" priority="17" operator="equal">
      <formula>"NA"</formula>
    </cfRule>
    <cfRule type="cellIs" dxfId="44" priority="18" operator="equal">
      <formula>"X"</formula>
    </cfRule>
    <cfRule type="cellIs" dxfId="43" priority="19" operator="equal">
      <formula>"V"</formula>
    </cfRule>
  </conditionalFormatting>
  <conditionalFormatting sqref="BC1:BJ1">
    <cfRule type="cellIs" dxfId="42" priority="12" operator="equal">
      <formula>"NS"</formula>
    </cfRule>
    <cfRule type="cellIs" dxfId="41" priority="13" operator="equal">
      <formula>"NA"</formula>
    </cfRule>
    <cfRule type="cellIs" dxfId="40" priority="14" operator="equal">
      <formula>"X"</formula>
    </cfRule>
    <cfRule type="cellIs" dxfId="39" priority="15" operator="equal">
      <formula>"V"</formula>
    </cfRule>
  </conditionalFormatting>
  <conditionalFormatting sqref="BA537:BJ539">
    <cfRule type="cellIs" dxfId="38" priority="5" operator="equal">
      <formula>"NA"</formula>
    </cfRule>
    <cfRule type="cellIs" dxfId="37" priority="6" operator="equal">
      <formula>"NS"</formula>
    </cfRule>
    <cfRule type="cellIs" dxfId="36" priority="7" operator="equal">
      <formula>"S"</formula>
    </cfRule>
    <cfRule type="cellIs" dxfId="35" priority="8" operator="equal">
      <formula>"A"</formula>
    </cfRule>
    <cfRule type="cellIs" dxfId="34" priority="9" operator="equal">
      <formula>"X"</formula>
    </cfRule>
    <cfRule type="cellIs" dxfId="33" priority="10" operator="equal">
      <formula>"L"</formula>
    </cfRule>
    <cfRule type="cellIs" dxfId="32" priority="11" operator="equal">
      <formula>"V"</formula>
    </cfRule>
  </conditionalFormatting>
  <conditionalFormatting sqref="BA1">
    <cfRule type="cellIs" dxfId="31" priority="1" operator="equal">
      <formula>"NS"</formula>
    </cfRule>
    <cfRule type="cellIs" dxfId="30" priority="2" operator="equal">
      <formula>"NA"</formula>
    </cfRule>
    <cfRule type="cellIs" dxfId="29" priority="3" operator="equal">
      <formula>"X"</formula>
    </cfRule>
    <cfRule type="cellIs" dxfId="28" priority="4" operator="equal">
      <formula>"V"</formula>
    </cfRule>
  </conditionalFormatting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5" r:id="rId13"/>
    <hyperlink ref="C37" r:id="rId14"/>
    <hyperlink ref="C38" r:id="rId15"/>
    <hyperlink ref="C39" r:id="rId16"/>
    <hyperlink ref="C40" r:id="rId17"/>
    <hyperlink ref="C41" r:id="rId18"/>
    <hyperlink ref="C42" r:id="rId19"/>
    <hyperlink ref="C43" r:id="rId20"/>
    <hyperlink ref="C44" r:id="rId21"/>
    <hyperlink ref="C45" r:id="rId22"/>
    <hyperlink ref="C46" r:id="rId23"/>
    <hyperlink ref="C47" r:id="rId24"/>
    <hyperlink ref="C48" r:id="rId25"/>
    <hyperlink ref="C49" r:id="rId26"/>
    <hyperlink ref="C50" r:id="rId27"/>
    <hyperlink ref="C51" r:id="rId28"/>
    <hyperlink ref="C52" r:id="rId29"/>
    <hyperlink ref="C53" r:id="rId30"/>
    <hyperlink ref="C54" r:id="rId31"/>
    <hyperlink ref="C34" r:id="rId32" display="BFA003_08 "/>
    <hyperlink ref="C56" r:id="rId33"/>
    <hyperlink ref="C57" r:id="rId34"/>
    <hyperlink ref="C58" r:id="rId35"/>
    <hyperlink ref="C60" r:id="rId36"/>
    <hyperlink ref="C61" r:id="rId37"/>
    <hyperlink ref="C62" r:id="rId38"/>
    <hyperlink ref="C63" r:id="rId39"/>
    <hyperlink ref="C64" r:id="rId40"/>
    <hyperlink ref="C65" r:id="rId41"/>
    <hyperlink ref="C66" r:id="rId42"/>
    <hyperlink ref="C69" r:id="rId43"/>
    <hyperlink ref="C70" r:id="rId44"/>
    <hyperlink ref="C71" r:id="rId45"/>
    <hyperlink ref="C72" r:id="rId46"/>
    <hyperlink ref="C73" r:id="rId47"/>
    <hyperlink ref="C74" r:id="rId48"/>
    <hyperlink ref="C75" r:id="rId49"/>
    <hyperlink ref="C76" r:id="rId50"/>
    <hyperlink ref="C77" r:id="rId51"/>
    <hyperlink ref="C84" r:id="rId52"/>
    <hyperlink ref="C85" r:id="rId53"/>
    <hyperlink ref="C86" r:id="rId54"/>
    <hyperlink ref="C87" r:id="rId55"/>
    <hyperlink ref="C88" r:id="rId56"/>
    <hyperlink ref="C90" r:id="rId57"/>
    <hyperlink ref="C91" r:id="rId58"/>
    <hyperlink ref="C92" r:id="rId59"/>
    <hyperlink ref="C93" r:id="rId60"/>
    <hyperlink ref="C94" r:id="rId61"/>
    <hyperlink ref="C95" r:id="rId62"/>
    <hyperlink ref="C96" r:id="rId63"/>
    <hyperlink ref="C97" r:id="rId64"/>
    <hyperlink ref="C98" r:id="rId65"/>
    <hyperlink ref="C99" r:id="rId66"/>
    <hyperlink ref="C100" r:id="rId67"/>
    <hyperlink ref="C101" r:id="rId68"/>
    <hyperlink ref="C102" r:id="rId69"/>
    <hyperlink ref="C103" r:id="rId70"/>
    <hyperlink ref="C105" r:id="rId71"/>
    <hyperlink ref="C67" r:id="rId72" display="IAA007_03"/>
    <hyperlink ref="C104" r:id="rId73"/>
    <hyperlink ref="C106:C108" r:id="rId74" display="IAA024_04"/>
    <hyperlink ref="C109" r:id="rId75" display="IAA024_04"/>
    <hyperlink ref="C83" r:id="rId76"/>
    <hyperlink ref="C82" r:id="rId77"/>
    <hyperlink ref="C81" r:id="rId78"/>
    <hyperlink ref="C80" r:id="rId79"/>
    <hyperlink ref="C79" r:id="rId80"/>
    <hyperlink ref="C78" r:id="rId81"/>
    <hyperlink ref="C119" r:id="rId82"/>
    <hyperlink ref="C120" r:id="rId83"/>
    <hyperlink ref="C121" r:id="rId84"/>
    <hyperlink ref="C122" r:id="rId85"/>
    <hyperlink ref="C123" r:id="rId86"/>
    <hyperlink ref="C124" r:id="rId87"/>
    <hyperlink ref="C125" r:id="rId88"/>
    <hyperlink ref="C126" r:id="rId89"/>
    <hyperlink ref="C128" r:id="rId90"/>
    <hyperlink ref="C130" r:id="rId91"/>
    <hyperlink ref="C131" r:id="rId92"/>
    <hyperlink ref="C132" r:id="rId93"/>
    <hyperlink ref="C133" r:id="rId94"/>
    <hyperlink ref="C134" r:id="rId95"/>
    <hyperlink ref="C135" r:id="rId96"/>
    <hyperlink ref="C136" r:id="rId97"/>
    <hyperlink ref="C137" r:id="rId98"/>
    <hyperlink ref="C139" r:id="rId99"/>
    <hyperlink ref="C140" r:id="rId100"/>
    <hyperlink ref="C141" r:id="rId101"/>
    <hyperlink ref="C142" r:id="rId102"/>
    <hyperlink ref="C143" r:id="rId103"/>
    <hyperlink ref="C144" r:id="rId104"/>
    <hyperlink ref="C145" r:id="rId105"/>
    <hyperlink ref="C146" r:id="rId106"/>
    <hyperlink ref="C148" r:id="rId107"/>
    <hyperlink ref="C149" r:id="rId108"/>
    <hyperlink ref="C150" r:id="rId109" display="CTA029"/>
    <hyperlink ref="C151:C152" r:id="rId110" display="CTA029"/>
    <hyperlink ref="C153" r:id="rId111"/>
    <hyperlink ref="C154" r:id="rId112"/>
    <hyperlink ref="C155" r:id="rId113"/>
    <hyperlink ref="C156" r:id="rId114"/>
    <hyperlink ref="C160" r:id="rId115"/>
    <hyperlink ref="C161" r:id="rId116"/>
    <hyperlink ref="C162" r:id="rId117"/>
    <hyperlink ref="C165" r:id="rId118"/>
    <hyperlink ref="C166" r:id="rId119"/>
    <hyperlink ref="C167" r:id="rId120"/>
    <hyperlink ref="C168" r:id="rId121"/>
    <hyperlink ref="C170" r:id="rId122"/>
    <hyperlink ref="C171" r:id="rId123"/>
    <hyperlink ref="C172" r:id="rId124"/>
    <hyperlink ref="C173" r:id="rId125"/>
    <hyperlink ref="C174" r:id="rId126"/>
    <hyperlink ref="C175" r:id="rId127"/>
    <hyperlink ref="C176" r:id="rId128"/>
    <hyperlink ref="C177" r:id="rId129"/>
    <hyperlink ref="C180" r:id="rId130"/>
    <hyperlink ref="C181" r:id="rId131"/>
    <hyperlink ref="C182" r:id="rId132"/>
    <hyperlink ref="C183" r:id="rId133"/>
    <hyperlink ref="C184" r:id="rId134"/>
    <hyperlink ref="C185" r:id="rId135"/>
    <hyperlink ref="C186" r:id="rId136"/>
    <hyperlink ref="C187" r:id="rId137"/>
    <hyperlink ref="C188" r:id="rId138"/>
    <hyperlink ref="C189" r:id="rId139"/>
    <hyperlink ref="C190" r:id="rId140"/>
    <hyperlink ref="C191" r:id="rId141"/>
    <hyperlink ref="C192" r:id="rId142"/>
    <hyperlink ref="C193" r:id="rId143"/>
    <hyperlink ref="C196" r:id="rId144"/>
    <hyperlink ref="C197" r:id="rId145"/>
    <hyperlink ref="C200" r:id="rId146"/>
    <hyperlink ref="C201" r:id="rId147"/>
    <hyperlink ref="C202" r:id="rId148"/>
    <hyperlink ref="C203" r:id="rId149"/>
    <hyperlink ref="C204" r:id="rId150"/>
    <hyperlink ref="C205" r:id="rId151"/>
    <hyperlink ref="C206" r:id="rId152"/>
    <hyperlink ref="C207" r:id="rId153"/>
    <hyperlink ref="C208" r:id="rId154"/>
    <hyperlink ref="C209" r:id="rId155"/>
    <hyperlink ref="C169" r:id="rId156" display="PSA004_03"/>
    <hyperlink ref="C198" r:id="rId157" display="PSA026"/>
    <hyperlink ref="C199" r:id="rId158" display="PSA026"/>
    <hyperlink ref="C178" r:id="rId159" display="PSA013_02"/>
    <hyperlink ref="C194" r:id="rId160" display="PSA024"/>
    <hyperlink ref="C195" r:id="rId161" display="PSA024"/>
    <hyperlink ref="C179" r:id="rId162" display="PSA013_02"/>
    <hyperlink ref="C211" r:id="rId163"/>
    <hyperlink ref="C212" r:id="rId164"/>
    <hyperlink ref="C213" r:id="rId165"/>
    <hyperlink ref="C216" r:id="rId166"/>
    <hyperlink ref="C217" r:id="rId167"/>
    <hyperlink ref="C218" r:id="rId168"/>
    <hyperlink ref="C222" r:id="rId169"/>
    <hyperlink ref="C229" r:id="rId170"/>
    <hyperlink ref="C231" r:id="rId171"/>
    <hyperlink ref="C242" r:id="rId172"/>
    <hyperlink ref="C243" r:id="rId173"/>
    <hyperlink ref="C244" r:id="rId174"/>
    <hyperlink ref="C245" r:id="rId175"/>
    <hyperlink ref="C246" r:id="rId176"/>
    <hyperlink ref="C247" r:id="rId177"/>
    <hyperlink ref="C248" r:id="rId178"/>
    <hyperlink ref="C249" r:id="rId179"/>
    <hyperlink ref="C251" r:id="rId180"/>
    <hyperlink ref="C252" r:id="rId181"/>
    <hyperlink ref="C253" r:id="rId182"/>
    <hyperlink ref="C254" r:id="rId183"/>
    <hyperlink ref="C255" r:id="rId184"/>
    <hyperlink ref="C256" r:id="rId185"/>
    <hyperlink ref="C257" r:id="rId186"/>
    <hyperlink ref="C258" r:id="rId187"/>
    <hyperlink ref="C259" r:id="rId188"/>
    <hyperlink ref="C260" r:id="rId189"/>
    <hyperlink ref="C264" r:id="rId190"/>
    <hyperlink ref="C224" r:id="rId191" display="PFA001_11"/>
    <hyperlink ref="C261" r:id="rId192" display="PFA005_05"/>
    <hyperlink ref="C250" r:id="rId193" display="PFA004_03"/>
    <hyperlink ref="C215" r:id="rId194" display="PFA001_06 "/>
    <hyperlink ref="C219" r:id="rId195" display="PFA001_10"/>
    <hyperlink ref="C220" r:id="rId196" display="PFA001_10"/>
    <hyperlink ref="C221" r:id="rId197" display="PFA001_10"/>
    <hyperlink ref="C223" r:id="rId198" display="PFA001_11"/>
    <hyperlink ref="C225" r:id="rId199" display="PFA001_11"/>
    <hyperlink ref="C226:C227" r:id="rId200" display="PFA001_11"/>
    <hyperlink ref="C228" r:id="rId201" display="PFA001_11"/>
    <hyperlink ref="C230" r:id="rId202" display="PFA002_01"/>
    <hyperlink ref="C232" r:id="rId203" display="PFA002_02"/>
    <hyperlink ref="C233:C241" r:id="rId204" display="PFA002_02"/>
    <hyperlink ref="C262" r:id="rId205" display="PFA005_05"/>
    <hyperlink ref="C263" r:id="rId206" display="PFA005_05"/>
    <hyperlink ref="C269" r:id="rId207"/>
    <hyperlink ref="C270" r:id="rId208"/>
    <hyperlink ref="C273" r:id="rId209"/>
    <hyperlink ref="C274" r:id="rId210"/>
    <hyperlink ref="C275" r:id="rId211"/>
    <hyperlink ref="C276" r:id="rId212"/>
    <hyperlink ref="C277" r:id="rId213"/>
    <hyperlink ref="C278" r:id="rId214"/>
    <hyperlink ref="C279" r:id="rId215"/>
    <hyperlink ref="C280" r:id="rId216"/>
    <hyperlink ref="C281" r:id="rId217"/>
    <hyperlink ref="C282" r:id="rId218"/>
    <hyperlink ref="C283" r:id="rId219"/>
    <hyperlink ref="C284" r:id="rId220"/>
    <hyperlink ref="C285" r:id="rId221"/>
    <hyperlink ref="C286" r:id="rId222"/>
    <hyperlink ref="C287" r:id="rId223"/>
    <hyperlink ref="C288" r:id="rId224"/>
    <hyperlink ref="C289" r:id="rId225"/>
    <hyperlink ref="C290" r:id="rId226"/>
    <hyperlink ref="C291" r:id="rId227"/>
    <hyperlink ref="C292" r:id="rId228"/>
    <hyperlink ref="C293" r:id="rId229"/>
    <hyperlink ref="C294" r:id="rId230"/>
    <hyperlink ref="C295" r:id="rId231"/>
    <hyperlink ref="C296" r:id="rId232"/>
    <hyperlink ref="C297" r:id="rId233"/>
    <hyperlink ref="C298" r:id="rId234" display="STA027"/>
    <hyperlink ref="C299" r:id="rId235" display="STA027"/>
    <hyperlink ref="C300" r:id="rId236" display="STA027"/>
    <hyperlink ref="C301" r:id="rId237" display="STA027"/>
    <hyperlink ref="C304" r:id="rId238"/>
    <hyperlink ref="C305" r:id="rId239"/>
    <hyperlink ref="C306" r:id="rId240"/>
    <hyperlink ref="C307" r:id="rId241"/>
    <hyperlink ref="C308" r:id="rId242"/>
    <hyperlink ref="C309" r:id="rId243"/>
    <hyperlink ref="C310" r:id="rId244"/>
    <hyperlink ref="C311" r:id="rId245"/>
    <hyperlink ref="C312" r:id="rId246"/>
    <hyperlink ref="C313" r:id="rId247"/>
    <hyperlink ref="C314" r:id="rId248"/>
    <hyperlink ref="C315" r:id="rId249"/>
    <hyperlink ref="C316" r:id="rId250"/>
    <hyperlink ref="C317" r:id="rId251"/>
    <hyperlink ref="C318" r:id="rId252"/>
    <hyperlink ref="C319" r:id="rId253"/>
    <hyperlink ref="C321" r:id="rId254"/>
    <hyperlink ref="C322" r:id="rId255"/>
    <hyperlink ref="C323" r:id="rId256"/>
    <hyperlink ref="C324" r:id="rId257"/>
    <hyperlink ref="C325" r:id="rId258"/>
    <hyperlink ref="C326" r:id="rId259"/>
    <hyperlink ref="C327" r:id="rId260"/>
    <hyperlink ref="C328" r:id="rId261"/>
    <hyperlink ref="C329" r:id="rId262"/>
    <hyperlink ref="C330" r:id="rId263"/>
    <hyperlink ref="C331" r:id="rId264"/>
    <hyperlink ref="C332" r:id="rId265"/>
    <hyperlink ref="C333" r:id="rId266"/>
    <hyperlink ref="C334" r:id="rId267"/>
    <hyperlink ref="C335" r:id="rId268"/>
    <hyperlink ref="C336" r:id="rId269"/>
    <hyperlink ref="C337" r:id="rId270"/>
    <hyperlink ref="C338" r:id="rId271"/>
    <hyperlink ref="C339" r:id="rId272"/>
    <hyperlink ref="C340" r:id="rId273"/>
    <hyperlink ref="C341" r:id="rId274"/>
    <hyperlink ref="C342" r:id="rId275"/>
    <hyperlink ref="C343" r:id="rId276"/>
    <hyperlink ref="C344" r:id="rId277"/>
    <hyperlink ref="C345" r:id="rId278"/>
    <hyperlink ref="C348" r:id="rId279"/>
    <hyperlink ref="C349" r:id="rId280"/>
    <hyperlink ref="C350" r:id="rId281"/>
    <hyperlink ref="C351" r:id="rId282"/>
    <hyperlink ref="C352" r:id="rId283"/>
    <hyperlink ref="C353" r:id="rId284"/>
    <hyperlink ref="C354" r:id="rId285"/>
    <hyperlink ref="C355" r:id="rId286"/>
    <hyperlink ref="C356" r:id="rId287"/>
    <hyperlink ref="C357" r:id="rId288"/>
    <hyperlink ref="C358" r:id="rId289"/>
    <hyperlink ref="C359" r:id="rId290"/>
    <hyperlink ref="C360" r:id="rId291"/>
    <hyperlink ref="C361" r:id="rId292"/>
    <hyperlink ref="C362" r:id="rId293"/>
    <hyperlink ref="C363" r:id="rId294"/>
    <hyperlink ref="C364" r:id="rId295"/>
    <hyperlink ref="C365" r:id="rId296"/>
    <hyperlink ref="C366" r:id="rId297"/>
    <hyperlink ref="C367" r:id="rId298"/>
    <hyperlink ref="C368" r:id="rId299"/>
    <hyperlink ref="C369" r:id="rId300"/>
    <hyperlink ref="C370" r:id="rId301"/>
    <hyperlink ref="C371" r:id="rId302"/>
    <hyperlink ref="C375" r:id="rId303"/>
    <hyperlink ref="C376" r:id="rId304"/>
    <hyperlink ref="C377" r:id="rId305"/>
    <hyperlink ref="C378" r:id="rId306"/>
    <hyperlink ref="C379" r:id="rId307"/>
    <hyperlink ref="C380" r:id="rId308"/>
    <hyperlink ref="C381" r:id="rId309"/>
    <hyperlink ref="C382" r:id="rId310"/>
    <hyperlink ref="C383" r:id="rId311"/>
    <hyperlink ref="C384" r:id="rId312"/>
    <hyperlink ref="C385" r:id="rId313"/>
    <hyperlink ref="C386" r:id="rId314"/>
    <hyperlink ref="C406" r:id="rId315"/>
    <hyperlink ref="C410" r:id="rId316"/>
    <hyperlink ref="C411:C416" r:id="rId317" display="APA091"/>
    <hyperlink ref="C415" r:id="rId318" display="APA091"/>
    <hyperlink ref="C417" r:id="rId319" display="APA091"/>
    <hyperlink ref="C418:C419" r:id="rId320" display="APA091"/>
    <hyperlink ref="C420" r:id="rId321" display="APA091"/>
    <hyperlink ref="C426" r:id="rId322" display="APA091"/>
    <hyperlink ref="C425" r:id="rId323" display="APA091"/>
    <hyperlink ref="C427:C432" r:id="rId324" display="APA091"/>
    <hyperlink ref="C428" r:id="rId325" display="APA091"/>
    <hyperlink ref="C429" r:id="rId326" display="APA091"/>
    <hyperlink ref="C431" r:id="rId327" display="APA091"/>
    <hyperlink ref="C430" r:id="rId328" display="APA091"/>
    <hyperlink ref="C443" r:id="rId329"/>
    <hyperlink ref="C444" r:id="rId330"/>
    <hyperlink ref="C445" r:id="rId331"/>
    <hyperlink ref="C446" r:id="rId332"/>
    <hyperlink ref="C447" r:id="rId333"/>
    <hyperlink ref="C448" r:id="rId334"/>
    <hyperlink ref="C449" r:id="rId335"/>
    <hyperlink ref="C450" r:id="rId336"/>
    <hyperlink ref="C451" r:id="rId337"/>
    <hyperlink ref="C452" r:id="rId338"/>
    <hyperlink ref="C453" r:id="rId339"/>
    <hyperlink ref="C454" r:id="rId340"/>
    <hyperlink ref="C455" r:id="rId341"/>
    <hyperlink ref="C456" r:id="rId342"/>
    <hyperlink ref="C457" r:id="rId343"/>
    <hyperlink ref="C458" r:id="rId344"/>
    <hyperlink ref="C459" r:id="rId345"/>
    <hyperlink ref="C460" r:id="rId346"/>
    <hyperlink ref="C461" r:id="rId347"/>
    <hyperlink ref="C462" r:id="rId348"/>
    <hyperlink ref="C477" r:id="rId349"/>
    <hyperlink ref="C478" r:id="rId350"/>
    <hyperlink ref="C479" r:id="rId351"/>
    <hyperlink ref="C480" r:id="rId352"/>
    <hyperlink ref="C481" r:id="rId353"/>
    <hyperlink ref="C482" r:id="rId354"/>
    <hyperlink ref="C483" r:id="rId355"/>
    <hyperlink ref="C484" r:id="rId356"/>
    <hyperlink ref="C485" r:id="rId357"/>
    <hyperlink ref="C486" r:id="rId358"/>
    <hyperlink ref="C487" r:id="rId359"/>
    <hyperlink ref="C488" r:id="rId360"/>
    <hyperlink ref="C489" r:id="rId361"/>
    <hyperlink ref="C490" r:id="rId362"/>
    <hyperlink ref="C491" r:id="rId363"/>
    <hyperlink ref="C492" r:id="rId364" display="TBD001_01"/>
    <hyperlink ref="C494" r:id="rId365" display="TBD001_01"/>
    <hyperlink ref="C495" r:id="rId366"/>
    <hyperlink ref="C496" r:id="rId367"/>
    <hyperlink ref="C497" r:id="rId368"/>
    <hyperlink ref="C498" r:id="rId369"/>
    <hyperlink ref="C499" r:id="rId370"/>
    <hyperlink ref="C500" r:id="rId371"/>
    <hyperlink ref="C501" r:id="rId372"/>
    <hyperlink ref="C502" r:id="rId373"/>
    <hyperlink ref="C503:C504" r:id="rId374" display="TBD001_08"/>
    <hyperlink ref="C505" r:id="rId375"/>
    <hyperlink ref="C506" r:id="rId376"/>
    <hyperlink ref="C507" r:id="rId377"/>
    <hyperlink ref="C508" r:id="rId378" display="PDA001"/>
    <hyperlink ref="C509:C517" r:id="rId379" display="PDA001"/>
    <hyperlink ref="C518" r:id="rId380" display="PDA001"/>
    <hyperlink ref="C525" r:id="rId381" display="PDA001"/>
    <hyperlink ref="C526" r:id="rId382" display="PDA001"/>
  </hyperlinks>
  <pageMargins left="0.7" right="0.7" top="0.75" bottom="0.75" header="0.3" footer="0.3"/>
  <pageSetup orientation="portrait" horizontalDpi="300" verticalDpi="300" r:id="rId383"/>
  <drawing r:id="rId384"/>
  <legacyDrawing r:id="rId3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2020-01-10T08:51:21Z</dcterms:modified>
</cp:coreProperties>
</file>