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3.xml" ContentType="application/vnd.ms-excel.threadedcomments+xml"/>
  <Override PartName="/xl/threadedComments/threadedComment2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do_an_tot_nghiep\"/>
    </mc:Choice>
  </mc:AlternateContent>
  <bookViews>
    <workbookView minimized="1" xWindow="-120" yWindow="-120" windowWidth="20730" windowHeight="11040" activeTab="2"/>
  </bookViews>
  <sheets>
    <sheet name="SETTING" sheetId="9" r:id="rId1"/>
    <sheet name="BUS" sheetId="1" r:id="rId2"/>
    <sheet name="LINE" sheetId="8" r:id="rId3"/>
    <sheet name="LOADPROFILE" sheetId="5" r:id="rId4"/>
    <sheet name="GENPROFILE" sheetId="7" r:id="rId5"/>
    <sheet name="DGPROFILE" sheetId="10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7" l="1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E41" i="1" l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F72" i="1"/>
  <c r="E40" i="1"/>
  <c r="F40" i="1"/>
  <c r="F39" i="1"/>
  <c r="E39" i="1"/>
  <c r="C1" i="8"/>
  <c r="U10" i="1"/>
  <c r="U19" i="1"/>
  <c r="S34" i="1"/>
  <c r="U18" i="1"/>
  <c r="U5" i="1"/>
  <c r="U12" i="1"/>
  <c r="U35" i="1"/>
  <c r="U15" i="1"/>
  <c r="U11" i="1"/>
  <c r="U33" i="1"/>
  <c r="U31" i="1"/>
  <c r="U27" i="1"/>
  <c r="S6" i="1"/>
  <c r="T13" i="1"/>
  <c r="U23" i="1"/>
  <c r="U24" i="1"/>
  <c r="U26" i="1"/>
  <c r="T6" i="1"/>
  <c r="T5" i="1"/>
  <c r="S10" i="1"/>
  <c r="U28" i="1"/>
  <c r="T4" i="1"/>
  <c r="U21" i="1"/>
  <c r="U6" i="1"/>
  <c r="U30" i="1"/>
  <c r="T9" i="1"/>
  <c r="S14" i="1"/>
  <c r="T14" i="1"/>
  <c r="U8" i="1"/>
  <c r="T11" i="1"/>
  <c r="U17" i="1"/>
  <c r="U22" i="1"/>
  <c r="K11" i="8"/>
  <c r="U29" i="1"/>
  <c r="U34" i="1"/>
  <c r="T12" i="1"/>
  <c r="U14" i="1"/>
  <c r="T3" i="1"/>
  <c r="U9" i="1"/>
  <c r="U25" i="1"/>
  <c r="U16" i="1"/>
  <c r="U7" i="1"/>
  <c r="T10" i="1"/>
  <c r="T8" i="1"/>
  <c r="U4" i="1"/>
  <c r="U13" i="1"/>
  <c r="U32" i="1"/>
  <c r="U20" i="1"/>
  <c r="U3" i="1"/>
  <c r="E72" i="1" l="1"/>
  <c r="E73" i="1" s="1"/>
  <c r="K3" i="8"/>
  <c r="K22" i="8"/>
  <c r="K39" i="8"/>
  <c r="S33" i="1"/>
  <c r="K19" i="8"/>
  <c r="S13" i="1"/>
  <c r="K37" i="8"/>
  <c r="K34" i="8"/>
  <c r="S11" i="1"/>
  <c r="K9" i="8"/>
  <c r="S16" i="1"/>
  <c r="S19" i="1"/>
  <c r="K18" i="8"/>
  <c r="K4" i="8"/>
  <c r="S18" i="1"/>
  <c r="S31" i="1"/>
  <c r="T7" i="1"/>
  <c r="K33" i="8"/>
  <c r="K17" i="8"/>
  <c r="K31" i="8"/>
  <c r="K16" i="8"/>
  <c r="S29" i="1"/>
  <c r="S20" i="1"/>
  <c r="K10" i="8"/>
  <c r="K24" i="8"/>
  <c r="S30" i="1"/>
  <c r="S9" i="1"/>
  <c r="K6" i="8"/>
  <c r="S28" i="1"/>
  <c r="K8" i="8"/>
  <c r="K32" i="8"/>
  <c r="K30" i="8"/>
  <c r="K28" i="8"/>
  <c r="S12" i="1"/>
  <c r="S26" i="1"/>
  <c r="K14" i="8"/>
  <c r="K27" i="8"/>
  <c r="S25" i="1"/>
  <c r="K12" i="8"/>
  <c r="K36" i="8"/>
  <c r="S32" i="1"/>
  <c r="S3" i="1"/>
  <c r="K20" i="8"/>
  <c r="S21" i="1"/>
  <c r="K7" i="8"/>
  <c r="S15" i="1"/>
  <c r="K38" i="8"/>
  <c r="K23" i="8"/>
  <c r="S8" i="1"/>
  <c r="K15" i="8"/>
  <c r="K29" i="8"/>
  <c r="S7" i="1"/>
  <c r="S27" i="1"/>
  <c r="S22" i="1"/>
  <c r="S23" i="1"/>
  <c r="K25" i="8"/>
  <c r="S17" i="1"/>
  <c r="K5" i="8"/>
  <c r="K26" i="8"/>
  <c r="S5" i="1"/>
  <c r="K35" i="8"/>
  <c r="S35" i="1"/>
  <c r="K13" i="8"/>
  <c r="S24" i="1"/>
  <c r="S4" i="1"/>
  <c r="K21" i="8"/>
</calcChain>
</file>

<file path=xl/comments1.xml><?xml version="1.0" encoding="utf-8"?>
<comments xmlns="http://schemas.openxmlformats.org/spreadsheetml/2006/main">
  <authors>
    <author>tc={F0B89BB3-5B8D-4D6D-8686-27520C0A9C2D}</author>
    <author>tc={F794B494-FCFE-4BE5-8256-2A8C28277F01}</author>
    <author>tc={2F967303-1DB7-4429-A1FC-AAA55B767DEC}</author>
    <author>tc={602F22B7-8DE5-4845-BADD-8E757D69B1A9}</author>
    <author>tc={6DE054E9-B9BA-4D16-80AA-FD012161D1D5}</author>
    <author>tc={432E3701-46FA-474A-889A-9EC870B20393}</author>
    <author>tc={143FE05E-AA01-4251-BAA5-747C81F515B5}</author>
  </authors>
  <commentList>
    <comment ref="A7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B7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C7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D7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</t>
        </r>
      </text>
    </comment>
    <comment ref="E7" authorId="4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  </r>
      </text>
    </comment>
    <comment ref="F7" authorId="5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PSM:Power Summation, 
GS:GaussSeidel,
N-R:NewtonRaphson,
SNR:Sparse Newton Raphson
</t>
        </r>
      </text>
    </comment>
    <comment ref="G7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tc={9887584D-371D-4573-A7D3-D0F553FEDDDD}</author>
    <author>tc={BA9E0F16-DAD3-47F0-8072-7B314A4E78AC}</author>
    <author>HTC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 number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 name</t>
        </r>
      </text>
    </comment>
    <comment ref="C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  </r>
      </text>
    </comment>
    <comment ref="D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4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Pload</t>
        </r>
      </text>
    </comment>
    <comment ref="F2" authorId="5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Qload</t>
        </r>
      </text>
    </comment>
    <comment ref="G2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  </r>
      </text>
    </comment>
    <comment ref="H2" authorId="7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Switchable Shunt Capacitor (branching)</t>
        </r>
      </text>
    </comment>
    <comment ref="I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P distributed generation
[kw]</t>
        </r>
      </text>
    </comment>
    <comment ref="J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Q distributed generation[kvar]</t>
        </r>
      </text>
    </comment>
    <comment ref="K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switchable distributed generation at bus i</t>
        </r>
      </text>
    </comment>
    <comment ref="L2" authorId="9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Vscheduled at bus &gt;0</t>
        </r>
      </text>
    </comment>
    <comment ref="M2" authorId="1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 max of generation</t>
        </r>
      </text>
    </comment>
    <comment ref="N2" authorId="1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 min of generation</t>
        </r>
      </text>
    </comment>
    <comment ref="O2" authorId="1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Loại BUS, 1/PQbus, 2-  PVbus, 3-bus SWING</t>
        </r>
      </text>
    </comment>
  </commentList>
</comments>
</file>

<file path=xl/comments3.xml><?xml version="1.0" encoding="utf-8"?>
<comments xmlns="http://schemas.openxmlformats.org/spreadsheetml/2006/main">
  <authors>
    <author>tc={1E86D12F-53FC-4527-BABA-FD70FF08A98C}</author>
    <author>tc={C7B09A2B-CA68-42BE-99C9-DFFDB1C2E4A5}</author>
    <author>tc={774A7921-55E7-407E-952A-95E036CE1E96}</author>
    <author>tc={44AA8254-6ABE-4B3D-8A74-2CBD595E136D}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  </r>
      </text>
    </comment>
    <comment ref="D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</t>
        </r>
      </text>
    </comment>
    <comment ref="F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  </r>
      </text>
    </comment>
  </commentList>
</comments>
</file>

<file path=xl/comments4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  </r>
      </text>
    </comment>
  </commentList>
</comments>
</file>

<file path=xl/comments5.xml><?xml version="1.0" encoding="utf-8"?>
<comments xmlns="http://schemas.openxmlformats.org/spreadsheetml/2006/main">
  <authors>
    <author>tc={A6D0A942-0808-44D1-BFD3-2CA46FE20EC5}</author>
    <author>tc={B0DF3A9D-4328-4C51-B6CA-105BD4C28BEB}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comments6.xml><?xml version="1.0" encoding="utf-8"?>
<comments xmlns="http://schemas.openxmlformats.org/spreadsheetml/2006/main">
  <authors>
    <author>tc={DF129167-068F-4704-ABFC-D80B0D0E1860}</author>
    <author>tc={B91813F5-07F5-46E3-ADE3-96359928C3D2}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sharedStrings.xml><?xml version="1.0" encoding="utf-8"?>
<sst xmlns="http://schemas.openxmlformats.org/spreadsheetml/2006/main" count="93" uniqueCount="87">
  <si>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</si>
  <si>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</si>
  <si>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</si>
  <si>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</si>
  <si>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</si>
  <si>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</si>
  <si>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</si>
  <si>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</si>
  <si>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</si>
  <si>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</si>
  <si>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</si>
  <si>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</si>
  <si>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</si>
  <si>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</si>
  <si>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</si>
  <si>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</si>
  <si>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</si>
  <si>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</si>
  <si>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</si>
  <si>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</si>
  <si>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</si>
  <si>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</si>
  <si>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</si>
  <si>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</si>
  <si>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</si>
  <si>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</si>
  <si>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</si>
  <si>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</si>
  <si>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</si>
  <si>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</si>
  <si>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</si>
  <si>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</si>
  <si>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</si>
  <si>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</si>
  <si>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</si>
  <si>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</si>
  <si>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</si>
  <si>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</si>
  <si>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</si>
  <si>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</si>
  <si>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</si>
  <si>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</si>
  <si>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</si>
  <si>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</si>
  <si>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</si>
  <si>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</si>
  <si>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</si>
  <si>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</si>
  <si>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</si>
  <si>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</si>
  <si>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</si>
  <si>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</si>
  <si>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</si>
  <si>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</si>
  <si>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</si>
  <si>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</si>
  <si>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</si>
  <si>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</si>
  <si>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</si>
  <si>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</si>
  <si>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FLAG3</t>
  </si>
  <si>
    <t>## GEN_PROFILE_DATA</t>
  </si>
  <si>
    <t>## RECLOSEROPTIMISATION: K_number and K_power, default=1</t>
  </si>
  <si>
    <t>RateMax[%]</t>
  </si>
  <si>
    <t>Umax[pu]</t>
  </si>
  <si>
    <t>Umin[pu]</t>
  </si>
  <si>
    <t>option_PF</t>
  </si>
  <si>
    <t>100,1e3</t>
  </si>
  <si>
    <t>Qshunt[kvar]</t>
  </si>
  <si>
    <t>Pload ini</t>
  </si>
  <si>
    <t>Qload ini</t>
  </si>
  <si>
    <t>cosPhiP</t>
  </si>
  <si>
    <t>cosPhiN</t>
  </si>
  <si>
    <t>psseLoad</t>
  </si>
  <si>
    <t>psseShunt</t>
  </si>
  <si>
    <t xml:space="preserve">bus  </t>
  </si>
  <si>
    <t xml:space="preserve"> ## BRANCHING</t>
  </si>
  <si>
    <t xml:space="preserve">accel </t>
  </si>
  <si>
    <t>1.1,1e4</t>
  </si>
  <si>
    <t>0.9,1e4</t>
  </si>
  <si>
    <t>0.9,0</t>
  </si>
  <si>
    <t>-0.95,1e4</t>
  </si>
  <si>
    <t>1.7</t>
  </si>
  <si>
    <t>Pdgen[kw]</t>
  </si>
  <si>
    <t>Qdgen[kvar]</t>
  </si>
  <si>
    <t>FLAG4</t>
  </si>
  <si>
    <t>100,1e-5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</si>
</sst>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11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1144133</xdr:colOff>
      <xdr:row>5</xdr:row>
      <xdr:rowOff>56232</xdr:rowOff>
    </xdr:from>
    <xdr:to>
      <xdr:col>19</xdr:col>
      <xdr:colOff>218503</xdr:colOff>
      <xdr:row>15</xdr:row>
      <xdr:rowOff>11792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3309168E-C904-442A-8497-4370A0212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7633" y="963375"/>
          <a:ext cx="4725870" cy="176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409575</xdr:colOff>
      <xdr:row>2</xdr:row>
      <xdr:rowOff>0</xdr:rowOff>
    </xdr:from>
    <xdr:to>
      <xdr:col>24</xdr:col>
      <xdr:colOff>318515</xdr:colOff>
      <xdr:row>18</xdr:row>
      <xdr:rowOff>19050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82F002A-2970-4F61-8343-8001D6121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381000"/>
          <a:ext cx="661454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\Desktop\Trao%20luu%20cong%20suat%20LPP\Dung%20viet%20bao%20cao\Inputs12bc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BUS"/>
      <sheetName val="LINE"/>
      <sheetName val="LOADPROFILE"/>
      <sheetName val="GENPROFILE"/>
    </sheetNames>
    <sheetDataSet>
      <sheetData sheetId="0"/>
      <sheetData sheetId="1">
        <row r="3">
          <cell r="C3">
            <v>12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EN THE ANH 20181081" id="{DC62F842-FFD4-4E49-9E24-DA0E7E273CEC}" userId="S::ANH.NT181081@sis.hust.edu.vn::fa996811-6974-4531-8bb7-b178d0c6287d" providerId="AD"/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1E86D12F-53FC-4527-BABA-FD70FF08A98C}">
    <text>Số thứ tự Line, duy nhất &gt;1000</text>
  </threadedComment>
  <threadedComment ref="D2" dT="2022-04-28T15:45:28.79" personId="{3703CD0D-8673-48C8-BE86-0D4E8BCEF270}" id="{C7B09A2B-CA68-42BE-99C9-DFFDB1C2E4A5}">
    <text>1-Inservice; 0- Out of service</text>
  </threadedComment>
  <threadedComment ref="E2" dT="2022-04-29T02:33:36.83" personId="{3703CD0D-8673-48C8-BE86-0D4E8BCEF270}" id="{774A7921-55E7-407E-952A-95E036CE1E96}">
    <text>1: có thể đóng/mở</text>
  </threadedComment>
  <threadedComment ref="F2" dT="2022-04-28T15:50:26.49" personId="{3703CD0D-8673-48C8-BE86-0D4E8BCEF270}" id="{44AA8254-6ABE-4B3D-8A74-2CBD595E136D}">
    <text>Length of Line (km)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9887584D-371D-4573-A7D3-D0F553FEDDDD}">
    <text>&gt;0: capacitive; &lt;0 reactive</text>
  </threadedComment>
  <threadedComment ref="H2" dT="2022-04-29T02:33:36.83" personId="{3703CD0D-8673-48C8-BE86-0D4E8BCEF270}" id="{BA9E0F16-DAD3-47F0-8072-7B314A4E78AC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(duy nhất)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A6D0A942-0808-44D1-BFD3-2CA46FE20EC5}">
    <text>Số nút của nguồn</text>
  </threadedComment>
  <threadedComment ref="B2" dT="2022-06-14T17:01:13.85" personId="{3703CD0D-8673-48C8-BE86-0D4E8BCEF270}" id="{B0DF3A9D-4328-4C51-B6CA-105BD4C28BEB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G8" sqref="G8"/>
    </sheetView>
  </sheetViews>
  <sheetFormatPr defaultRowHeight="14" x14ac:dyDescent="0.3"/>
  <cols>
    <col min="1" max="1" width="25.08203125" customWidth="1"/>
    <col min="2" max="2" width="12.58203125" customWidth="1"/>
    <col min="3" max="3" width="15" customWidth="1"/>
    <col min="4" max="4" width="11.08203125" customWidth="1"/>
    <col min="5" max="6" width="11" customWidth="1"/>
    <col min="8" max="8" width="11" customWidth="1"/>
  </cols>
  <sheetData>
    <row r="1" spans="1:8" x14ac:dyDescent="0.3">
      <c r="A1" t="s">
        <v>25</v>
      </c>
    </row>
    <row r="2" spans="1:8" x14ac:dyDescent="0.3">
      <c r="A2" t="s">
        <v>62</v>
      </c>
    </row>
    <row r="3" spans="1:8" x14ac:dyDescent="0.3">
      <c r="A3" t="s">
        <v>34</v>
      </c>
      <c r="B3" t="s">
        <v>23</v>
      </c>
      <c r="C3" t="s">
        <v>24</v>
      </c>
    </row>
    <row r="4" spans="1:8" x14ac:dyDescent="0.3">
      <c r="A4" s="1">
        <v>1</v>
      </c>
      <c r="B4" s="1">
        <v>1</v>
      </c>
      <c r="C4" s="1">
        <v>1</v>
      </c>
    </row>
    <row r="6" spans="1:8" x14ac:dyDescent="0.3">
      <c r="A6" t="s">
        <v>76</v>
      </c>
    </row>
    <row r="7" spans="1:8" x14ac:dyDescent="0.3">
      <c r="A7" s="1" t="s">
        <v>63</v>
      </c>
      <c r="B7" s="1" t="s">
        <v>64</v>
      </c>
      <c r="C7" s="1" t="s">
        <v>65</v>
      </c>
      <c r="D7" s="1" t="s">
        <v>71</v>
      </c>
      <c r="E7" s="1" t="s">
        <v>72</v>
      </c>
      <c r="F7" t="s">
        <v>27</v>
      </c>
      <c r="G7" t="s">
        <v>66</v>
      </c>
      <c r="H7" s="12" t="s">
        <v>77</v>
      </c>
    </row>
    <row r="8" spans="1:8" x14ac:dyDescent="0.3">
      <c r="A8" s="1" t="s">
        <v>67</v>
      </c>
      <c r="B8" s="1" t="s">
        <v>78</v>
      </c>
      <c r="C8" s="1" t="s">
        <v>79</v>
      </c>
      <c r="D8" s="1" t="s">
        <v>80</v>
      </c>
      <c r="E8" s="5" t="s">
        <v>81</v>
      </c>
      <c r="F8" t="s">
        <v>28</v>
      </c>
      <c r="G8" s="13" t="s">
        <v>86</v>
      </c>
      <c r="H8" t="s">
        <v>82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3"/>
  <sheetViews>
    <sheetView zoomScale="70" zoomScaleNormal="70" workbookViewId="0">
      <selection activeCell="L25" sqref="L25"/>
    </sheetView>
  </sheetViews>
  <sheetFormatPr defaultRowHeight="14" x14ac:dyDescent="0.3"/>
  <cols>
    <col min="1" max="2" width="10.25" style="1" customWidth="1"/>
    <col min="3" max="4" width="8.75" style="1" customWidth="1"/>
    <col min="5" max="5" width="12.25" style="1" customWidth="1"/>
    <col min="6" max="6" width="12.58203125" style="1" customWidth="1"/>
    <col min="7" max="8" width="13.83203125" style="1" customWidth="1"/>
    <col min="9" max="9" width="15" customWidth="1"/>
    <col min="10" max="11" width="15.08203125" customWidth="1"/>
    <col min="12" max="12" width="15" customWidth="1"/>
    <col min="13" max="14" width="15.1640625" customWidth="1"/>
    <col min="15" max="15" width="9.1640625" style="1"/>
  </cols>
  <sheetData>
    <row r="1" spans="1:21" x14ac:dyDescent="0.3">
      <c r="A1" s="1" t="s">
        <v>5</v>
      </c>
    </row>
    <row r="2" spans="1:21" x14ac:dyDescent="0.3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68</v>
      </c>
      <c r="H2" s="1" t="s">
        <v>60</v>
      </c>
      <c r="I2" s="1" t="s">
        <v>83</v>
      </c>
      <c r="J2" s="1" t="s">
        <v>84</v>
      </c>
      <c r="K2" s="1" t="s">
        <v>85</v>
      </c>
      <c r="L2" s="1" t="s">
        <v>31</v>
      </c>
      <c r="M2" s="1" t="s">
        <v>32</v>
      </c>
      <c r="N2" s="1" t="s">
        <v>33</v>
      </c>
      <c r="O2" s="1" t="s">
        <v>36</v>
      </c>
      <c r="P2" t="s">
        <v>69</v>
      </c>
      <c r="Q2" t="s">
        <v>70</v>
      </c>
      <c r="S2" t="s">
        <v>73</v>
      </c>
      <c r="T2" t="s">
        <v>74</v>
      </c>
      <c r="U2" t="s">
        <v>75</v>
      </c>
    </row>
    <row r="3" spans="1:21" x14ac:dyDescent="0.3">
      <c r="A3" s="1">
        <v>1</v>
      </c>
      <c r="B3" s="1" t="s">
        <v>2</v>
      </c>
      <c r="C3" s="1">
        <v>12.66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3">
        <v>1</v>
      </c>
      <c r="M3" s="1">
        <v>9999</v>
      </c>
      <c r="N3" s="1">
        <v>-9999</v>
      </c>
      <c r="O3" s="1">
        <v>3</v>
      </c>
      <c r="R3">
        <v>1.4</v>
      </c>
      <c r="S3" t="e">
        <f t="shared" ref="S3:S13" ca="1" si="0">_xlfn.CONCAT("psspy.load_data_4(",A3,",","""1""",",[_i,_i,_i,_i,_i,_i],[",E39/1000,",",F39/1000,",_f,_f,_f,_f])")</f>
        <v>#NAME?</v>
      </c>
      <c r="T3" t="e">
        <f t="shared" ref="T3:T13" ca="1" si="1">_xlfn.CONCAT("psspy.shunt_data(",A3,",""1""",",_i,[_f,",G3/1000,"])")</f>
        <v>#NAME?</v>
      </c>
      <c r="U3" t="e">
        <f t="shared" ref="U3:U13" ca="1" si="2">_xlfn.CONCAT("psspy.bus_data_3(",A3,",[_i,_i,_i,_i],[ ",C3,",_f,_f,_f,_f,_f,_f],r""""""",B3,""""""")")</f>
        <v>#NAME?</v>
      </c>
    </row>
    <row r="4" spans="1:21" x14ac:dyDescent="0.3">
      <c r="A4" s="1">
        <v>2</v>
      </c>
      <c r="B4" s="1" t="s">
        <v>6</v>
      </c>
      <c r="C4" s="1">
        <v>12.66</v>
      </c>
      <c r="D4" s="1">
        <v>1</v>
      </c>
      <c r="E4" s="1">
        <v>200</v>
      </c>
      <c r="F4" s="1">
        <v>120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R4">
        <v>1.4</v>
      </c>
      <c r="S4" t="e">
        <f t="shared" ca="1" si="0"/>
        <v>#NAME?</v>
      </c>
      <c r="T4" t="e">
        <f t="shared" ca="1" si="1"/>
        <v>#NAME?</v>
      </c>
      <c r="U4" t="e">
        <f t="shared" ca="1" si="2"/>
        <v>#NAME?</v>
      </c>
    </row>
    <row r="5" spans="1:21" x14ac:dyDescent="0.3">
      <c r="A5" s="1">
        <v>3</v>
      </c>
      <c r="B5" s="1" t="s">
        <v>7</v>
      </c>
      <c r="C5" s="1">
        <v>12.66</v>
      </c>
      <c r="D5" s="1">
        <v>1</v>
      </c>
      <c r="E5" s="1">
        <v>180</v>
      </c>
      <c r="F5" s="1">
        <v>80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R5">
        <v>1.4</v>
      </c>
      <c r="S5" t="e">
        <f t="shared" ca="1" si="0"/>
        <v>#NAME?</v>
      </c>
      <c r="T5" t="e">
        <f t="shared" ca="1" si="1"/>
        <v>#NAME?</v>
      </c>
      <c r="U5" t="e">
        <f t="shared" ca="1" si="2"/>
        <v>#NAME?</v>
      </c>
    </row>
    <row r="6" spans="1:21" x14ac:dyDescent="0.3">
      <c r="A6" s="1">
        <v>4</v>
      </c>
      <c r="B6" s="1" t="s">
        <v>8</v>
      </c>
      <c r="C6" s="1">
        <v>12.66</v>
      </c>
      <c r="D6" s="1">
        <v>1</v>
      </c>
      <c r="E6" s="1">
        <v>240</v>
      </c>
      <c r="F6" s="1">
        <v>160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R6">
        <v>1.4</v>
      </c>
      <c r="S6" t="e">
        <f t="shared" ca="1" si="0"/>
        <v>#NAME?</v>
      </c>
      <c r="T6" t="e">
        <f t="shared" ca="1" si="1"/>
        <v>#NAME?</v>
      </c>
      <c r="U6" t="e">
        <f t="shared" ca="1" si="2"/>
        <v>#NAME?</v>
      </c>
    </row>
    <row r="7" spans="1:21" x14ac:dyDescent="0.3">
      <c r="A7" s="1">
        <v>5</v>
      </c>
      <c r="B7" s="1" t="s">
        <v>9</v>
      </c>
      <c r="C7" s="1">
        <v>12.66</v>
      </c>
      <c r="D7" s="1">
        <v>1</v>
      </c>
      <c r="E7" s="1">
        <v>120</v>
      </c>
      <c r="F7" s="1">
        <v>60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R7">
        <v>1.4</v>
      </c>
      <c r="S7" t="e">
        <f t="shared" ca="1" si="0"/>
        <v>#NAME?</v>
      </c>
      <c r="T7" t="e">
        <f t="shared" ca="1" si="1"/>
        <v>#NAME?</v>
      </c>
      <c r="U7" t="e">
        <f t="shared" ca="1" si="2"/>
        <v>#NAME?</v>
      </c>
    </row>
    <row r="8" spans="1:21" x14ac:dyDescent="0.3">
      <c r="A8" s="1">
        <v>6</v>
      </c>
      <c r="B8" s="1" t="s">
        <v>10</v>
      </c>
      <c r="C8" s="1">
        <v>12.66</v>
      </c>
      <c r="D8" s="1">
        <v>1</v>
      </c>
      <c r="E8" s="1">
        <v>120</v>
      </c>
      <c r="F8" s="1">
        <v>40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3"/>
      <c r="M8" s="1"/>
      <c r="N8" s="1"/>
      <c r="R8">
        <v>1.4</v>
      </c>
      <c r="S8" t="e">
        <f t="shared" ca="1" si="0"/>
        <v>#NAME?</v>
      </c>
      <c r="T8" t="e">
        <f t="shared" ca="1" si="1"/>
        <v>#NAME?</v>
      </c>
      <c r="U8" t="e">
        <f t="shared" ca="1" si="2"/>
        <v>#NAME?</v>
      </c>
    </row>
    <row r="9" spans="1:21" x14ac:dyDescent="0.3">
      <c r="A9" s="1">
        <v>7</v>
      </c>
      <c r="B9" s="1" t="s">
        <v>13</v>
      </c>
      <c r="C9" s="1">
        <v>12.66</v>
      </c>
      <c r="D9" s="1">
        <v>1</v>
      </c>
      <c r="E9" s="1">
        <v>400</v>
      </c>
      <c r="F9" s="1">
        <v>200</v>
      </c>
      <c r="G9" s="1">
        <v>600</v>
      </c>
      <c r="H9" s="1">
        <v>1</v>
      </c>
      <c r="I9" s="1">
        <v>0</v>
      </c>
      <c r="J9" s="1">
        <v>0</v>
      </c>
      <c r="K9" s="1">
        <v>0</v>
      </c>
      <c r="R9">
        <v>1.4</v>
      </c>
      <c r="S9" t="e">
        <f t="shared" ca="1" si="0"/>
        <v>#NAME?</v>
      </c>
      <c r="T9" t="e">
        <f t="shared" ca="1" si="1"/>
        <v>#NAME?</v>
      </c>
      <c r="U9" t="e">
        <f t="shared" ca="1" si="2"/>
        <v>#NAME?</v>
      </c>
    </row>
    <row r="10" spans="1:21" x14ac:dyDescent="0.3">
      <c r="A10" s="1">
        <v>8</v>
      </c>
      <c r="B10" s="1" t="s">
        <v>14</v>
      </c>
      <c r="C10" s="1">
        <v>12.66</v>
      </c>
      <c r="D10" s="1">
        <v>1</v>
      </c>
      <c r="E10" s="1">
        <v>400</v>
      </c>
      <c r="F10" s="1">
        <v>200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R10">
        <v>1.4</v>
      </c>
      <c r="S10" t="e">
        <f t="shared" ca="1" si="0"/>
        <v>#NAME?</v>
      </c>
      <c r="T10" t="e">
        <f t="shared" ca="1" si="1"/>
        <v>#NAME?</v>
      </c>
      <c r="U10" t="e">
        <f t="shared" ca="1" si="2"/>
        <v>#NAME?</v>
      </c>
    </row>
    <row r="11" spans="1:21" x14ac:dyDescent="0.3">
      <c r="A11" s="1">
        <v>9</v>
      </c>
      <c r="B11" s="1" t="s">
        <v>15</v>
      </c>
      <c r="C11" s="1">
        <v>12.66</v>
      </c>
      <c r="D11" s="1">
        <v>1</v>
      </c>
      <c r="E11" s="11">
        <v>120</v>
      </c>
      <c r="F11" s="1">
        <v>40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R11">
        <v>1.4</v>
      </c>
      <c r="S11" t="e">
        <f t="shared" ca="1" si="0"/>
        <v>#NAME?</v>
      </c>
      <c r="T11" t="e">
        <f t="shared" ca="1" si="1"/>
        <v>#NAME?</v>
      </c>
      <c r="U11" t="e">
        <f t="shared" ca="1" si="2"/>
        <v>#NAME?</v>
      </c>
    </row>
    <row r="12" spans="1:21" x14ac:dyDescent="0.3">
      <c r="A12" s="1">
        <v>10</v>
      </c>
      <c r="B12" s="1" t="s">
        <v>16</v>
      </c>
      <c r="C12" s="1">
        <v>12.66</v>
      </c>
      <c r="D12" s="1">
        <v>1</v>
      </c>
      <c r="E12" s="11">
        <v>120</v>
      </c>
      <c r="F12" s="1">
        <v>40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R12">
        <v>1.4</v>
      </c>
      <c r="S12" t="e">
        <f t="shared" ca="1" si="0"/>
        <v>#NAME?</v>
      </c>
      <c r="T12" t="e">
        <f t="shared" ca="1" si="1"/>
        <v>#NAME?</v>
      </c>
      <c r="U12" t="e">
        <f t="shared" ca="1" si="2"/>
        <v>#NAME?</v>
      </c>
    </row>
    <row r="13" spans="1:21" x14ac:dyDescent="0.3">
      <c r="A13" s="1">
        <v>11</v>
      </c>
      <c r="B13" s="1" t="s">
        <v>37</v>
      </c>
      <c r="C13" s="1">
        <v>12.66</v>
      </c>
      <c r="D13" s="1">
        <v>1</v>
      </c>
      <c r="E13" s="1">
        <v>90</v>
      </c>
      <c r="F13" s="1">
        <v>60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R13">
        <v>1.4</v>
      </c>
      <c r="S13" t="e">
        <f t="shared" ca="1" si="0"/>
        <v>#NAME?</v>
      </c>
      <c r="T13" t="e">
        <f t="shared" ca="1" si="1"/>
        <v>#NAME?</v>
      </c>
      <c r="U13" t="e">
        <f t="shared" ca="1" si="2"/>
        <v>#NAME?</v>
      </c>
    </row>
    <row r="14" spans="1:21" x14ac:dyDescent="0.3">
      <c r="A14" s="1">
        <v>12</v>
      </c>
      <c r="B14" s="1" t="s">
        <v>38</v>
      </c>
      <c r="C14" s="1">
        <v>12.66</v>
      </c>
      <c r="D14" s="1">
        <v>1</v>
      </c>
      <c r="E14" s="1">
        <v>120</v>
      </c>
      <c r="F14" s="1">
        <v>70</v>
      </c>
      <c r="G14" s="1">
        <v>300</v>
      </c>
      <c r="H14" s="1">
        <v>1</v>
      </c>
      <c r="I14" s="1">
        <v>0</v>
      </c>
      <c r="J14" s="1">
        <v>0</v>
      </c>
      <c r="K14" s="1">
        <v>0</v>
      </c>
      <c r="R14">
        <v>1.4</v>
      </c>
      <c r="S14" t="e">
        <f t="shared" ref="S14:S35" ca="1" si="3">_xlfn.CONCAT("psspy.load_data_4(",A14,",","""1""",",[_i,_i,_i,_i,_i,_i],[",E50/1000,",",F50/1000,",_f,_f,_f,_f])")</f>
        <v>#NAME?</v>
      </c>
      <c r="T14" t="e">
        <f t="shared" ref="T14" ca="1" si="4">_xlfn.CONCAT("psspy.shunt_data(",A14,",""1""",",_i,[_f,",G14/1000,"])")</f>
        <v>#NAME?</v>
      </c>
      <c r="U14" t="e">
        <f t="shared" ref="U14:U35" ca="1" si="5">_xlfn.CONCAT("psspy.bus_data_3(",A14,",[_i,_i,_i,_i],[ ",C14,",_f,_f,_f,_f,_f,_f],r""""""",B14,""""""")")</f>
        <v>#NAME?</v>
      </c>
    </row>
    <row r="15" spans="1:21" x14ac:dyDescent="0.3">
      <c r="A15" s="1">
        <v>13</v>
      </c>
      <c r="B15" s="1" t="s">
        <v>39</v>
      </c>
      <c r="C15" s="1">
        <v>12.66</v>
      </c>
      <c r="D15" s="1">
        <v>1</v>
      </c>
      <c r="E15" s="1">
        <v>120</v>
      </c>
      <c r="F15" s="1">
        <v>70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R15">
        <v>1.4</v>
      </c>
      <c r="S15" t="e">
        <f t="shared" ca="1" si="3"/>
        <v>#NAME?</v>
      </c>
      <c r="U15" t="e">
        <f t="shared" ca="1" si="5"/>
        <v>#NAME?</v>
      </c>
    </row>
    <row r="16" spans="1:21" x14ac:dyDescent="0.3">
      <c r="A16" s="1">
        <v>14</v>
      </c>
      <c r="B16" s="1" t="s">
        <v>40</v>
      </c>
      <c r="C16" s="1">
        <v>12.66</v>
      </c>
      <c r="D16" s="1">
        <v>1</v>
      </c>
      <c r="E16" s="1">
        <v>240</v>
      </c>
      <c r="F16" s="1">
        <v>160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R16">
        <v>1.4</v>
      </c>
      <c r="S16" t="e">
        <f t="shared" ca="1" si="3"/>
        <v>#NAME?</v>
      </c>
      <c r="U16" t="e">
        <f t="shared" ca="1" si="5"/>
        <v>#NAME?</v>
      </c>
    </row>
    <row r="17" spans="1:21" x14ac:dyDescent="0.3">
      <c r="A17" s="1">
        <v>15</v>
      </c>
      <c r="B17" s="1" t="s">
        <v>41</v>
      </c>
      <c r="C17" s="1">
        <v>12.66</v>
      </c>
      <c r="D17" s="1">
        <v>1</v>
      </c>
      <c r="E17" s="1">
        <v>120</v>
      </c>
      <c r="F17" s="1">
        <v>20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R17">
        <v>1.4</v>
      </c>
      <c r="S17" t="e">
        <f t="shared" ca="1" si="3"/>
        <v>#NAME?</v>
      </c>
      <c r="U17" t="e">
        <f t="shared" ca="1" si="5"/>
        <v>#NAME?</v>
      </c>
    </row>
    <row r="18" spans="1:21" x14ac:dyDescent="0.3">
      <c r="A18" s="1">
        <v>16</v>
      </c>
      <c r="B18" s="1" t="s">
        <v>42</v>
      </c>
      <c r="C18" s="1">
        <v>12.66</v>
      </c>
      <c r="D18" s="1">
        <v>1</v>
      </c>
      <c r="E18" s="1">
        <v>120</v>
      </c>
      <c r="F18" s="1">
        <v>40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R18">
        <v>1.4</v>
      </c>
      <c r="S18" t="e">
        <f t="shared" ca="1" si="3"/>
        <v>#NAME?</v>
      </c>
      <c r="U18" t="e">
        <f t="shared" ca="1" si="5"/>
        <v>#NAME?</v>
      </c>
    </row>
    <row r="19" spans="1:21" x14ac:dyDescent="0.3">
      <c r="A19" s="1">
        <v>17</v>
      </c>
      <c r="B19" s="1" t="s">
        <v>43</v>
      </c>
      <c r="C19" s="1">
        <v>12.66</v>
      </c>
      <c r="D19" s="1">
        <v>1</v>
      </c>
      <c r="E19" s="1">
        <v>120</v>
      </c>
      <c r="F19" s="1">
        <v>40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R19">
        <v>1.4</v>
      </c>
      <c r="S19" t="e">
        <f t="shared" ca="1" si="3"/>
        <v>#NAME?</v>
      </c>
      <c r="U19" t="e">
        <f t="shared" ca="1" si="5"/>
        <v>#NAME?</v>
      </c>
    </row>
    <row r="20" spans="1:21" x14ac:dyDescent="0.3">
      <c r="A20" s="1">
        <v>18</v>
      </c>
      <c r="B20" s="1" t="s">
        <v>44</v>
      </c>
      <c r="C20" s="1">
        <v>12.66</v>
      </c>
      <c r="D20" s="1">
        <v>1</v>
      </c>
      <c r="E20" s="1">
        <v>180</v>
      </c>
      <c r="F20" s="1">
        <v>80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R20">
        <v>1.4</v>
      </c>
      <c r="S20" t="e">
        <f t="shared" ca="1" si="3"/>
        <v>#NAME?</v>
      </c>
      <c r="U20" t="e">
        <f t="shared" ca="1" si="5"/>
        <v>#NAME?</v>
      </c>
    </row>
    <row r="21" spans="1:21" x14ac:dyDescent="0.3">
      <c r="A21" s="1">
        <v>19</v>
      </c>
      <c r="B21" s="1" t="s">
        <v>45</v>
      </c>
      <c r="C21" s="1">
        <v>12.66</v>
      </c>
      <c r="D21" s="1">
        <v>1</v>
      </c>
      <c r="E21" s="1">
        <v>180</v>
      </c>
      <c r="F21" s="1">
        <v>80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R21">
        <v>1.4</v>
      </c>
      <c r="S21" t="e">
        <f t="shared" ca="1" si="3"/>
        <v>#NAME?</v>
      </c>
      <c r="U21" t="e">
        <f t="shared" ca="1" si="5"/>
        <v>#NAME?</v>
      </c>
    </row>
    <row r="22" spans="1:21" x14ac:dyDescent="0.3">
      <c r="A22" s="1">
        <v>20</v>
      </c>
      <c r="B22" s="1" t="s">
        <v>46</v>
      </c>
      <c r="C22" s="1">
        <v>12.66</v>
      </c>
      <c r="D22" s="1">
        <v>1</v>
      </c>
      <c r="E22" s="1">
        <v>180</v>
      </c>
      <c r="F22" s="1">
        <v>80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R22">
        <v>1.4</v>
      </c>
      <c r="S22" t="e">
        <f t="shared" ca="1" si="3"/>
        <v>#NAME?</v>
      </c>
      <c r="U22" t="e">
        <f t="shared" ca="1" si="5"/>
        <v>#NAME?</v>
      </c>
    </row>
    <row r="23" spans="1:21" x14ac:dyDescent="0.3">
      <c r="A23" s="1">
        <v>21</v>
      </c>
      <c r="B23" s="1" t="s">
        <v>47</v>
      </c>
      <c r="C23" s="1">
        <v>12.66</v>
      </c>
      <c r="D23" s="1">
        <v>1</v>
      </c>
      <c r="E23" s="1">
        <v>180</v>
      </c>
      <c r="F23" s="1">
        <v>80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R23">
        <v>1.4</v>
      </c>
      <c r="S23" t="e">
        <f t="shared" ca="1" si="3"/>
        <v>#NAME?</v>
      </c>
      <c r="U23" t="e">
        <f t="shared" ca="1" si="5"/>
        <v>#NAME?</v>
      </c>
    </row>
    <row r="24" spans="1:21" x14ac:dyDescent="0.3">
      <c r="A24" s="1">
        <v>22</v>
      </c>
      <c r="B24" s="1" t="s">
        <v>48</v>
      </c>
      <c r="C24" s="1">
        <v>12.66</v>
      </c>
      <c r="D24" s="1">
        <v>1</v>
      </c>
      <c r="E24" s="1">
        <v>180</v>
      </c>
      <c r="F24" s="1">
        <v>80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R24">
        <v>1.4</v>
      </c>
      <c r="S24" t="e">
        <f t="shared" ca="1" si="3"/>
        <v>#NAME?</v>
      </c>
      <c r="U24" t="e">
        <f t="shared" ca="1" si="5"/>
        <v>#NAME?</v>
      </c>
    </row>
    <row r="25" spans="1:21" x14ac:dyDescent="0.3">
      <c r="A25" s="1">
        <v>23</v>
      </c>
      <c r="B25" s="1" t="s">
        <v>49</v>
      </c>
      <c r="C25" s="1">
        <v>12.66</v>
      </c>
      <c r="D25" s="1">
        <v>1</v>
      </c>
      <c r="E25" s="1">
        <v>180</v>
      </c>
      <c r="F25" s="1">
        <v>100</v>
      </c>
      <c r="G25" s="1">
        <v>300</v>
      </c>
      <c r="H25" s="1">
        <v>1</v>
      </c>
      <c r="I25" s="1">
        <v>0</v>
      </c>
      <c r="J25" s="1">
        <v>0</v>
      </c>
      <c r="K25" s="1">
        <v>0</v>
      </c>
      <c r="R25">
        <v>1.4</v>
      </c>
      <c r="S25" t="e">
        <f t="shared" ca="1" si="3"/>
        <v>#NAME?</v>
      </c>
      <c r="U25" t="e">
        <f t="shared" ca="1" si="5"/>
        <v>#NAME?</v>
      </c>
    </row>
    <row r="26" spans="1:21" x14ac:dyDescent="0.3">
      <c r="A26" s="1">
        <v>24</v>
      </c>
      <c r="B26" s="1" t="s">
        <v>50</v>
      </c>
      <c r="C26" s="1">
        <v>12.66</v>
      </c>
      <c r="D26" s="1">
        <v>1</v>
      </c>
      <c r="E26" s="1">
        <v>840</v>
      </c>
      <c r="F26" s="1">
        <v>400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R26">
        <v>1.4</v>
      </c>
      <c r="S26" t="e">
        <f t="shared" ca="1" si="3"/>
        <v>#NAME?</v>
      </c>
      <c r="U26" t="e">
        <f t="shared" ca="1" si="5"/>
        <v>#NAME?</v>
      </c>
    </row>
    <row r="27" spans="1:21" x14ac:dyDescent="0.3">
      <c r="A27" s="1">
        <v>25</v>
      </c>
      <c r="B27" s="1" t="s">
        <v>51</v>
      </c>
      <c r="C27" s="1">
        <v>12.66</v>
      </c>
      <c r="D27" s="1">
        <v>1</v>
      </c>
      <c r="E27" s="1">
        <v>840</v>
      </c>
      <c r="F27" s="1">
        <v>400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R27">
        <v>1.4</v>
      </c>
      <c r="S27" t="e">
        <f t="shared" ca="1" si="3"/>
        <v>#NAME?</v>
      </c>
      <c r="U27" t="e">
        <f t="shared" ca="1" si="5"/>
        <v>#NAME?</v>
      </c>
    </row>
    <row r="28" spans="1:21" x14ac:dyDescent="0.3">
      <c r="A28" s="1">
        <v>26</v>
      </c>
      <c r="B28" s="1" t="s">
        <v>52</v>
      </c>
      <c r="C28" s="1">
        <v>12.66</v>
      </c>
      <c r="D28" s="1">
        <v>1</v>
      </c>
      <c r="E28" s="1">
        <v>120</v>
      </c>
      <c r="F28" s="1">
        <v>50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R28">
        <v>1.4</v>
      </c>
      <c r="S28" t="e">
        <f t="shared" ca="1" si="3"/>
        <v>#NAME?</v>
      </c>
      <c r="U28" t="e">
        <f t="shared" ca="1" si="5"/>
        <v>#NAME?</v>
      </c>
    </row>
    <row r="29" spans="1:21" x14ac:dyDescent="0.3">
      <c r="A29" s="1">
        <v>27</v>
      </c>
      <c r="B29" s="1" t="s">
        <v>53</v>
      </c>
      <c r="C29" s="1">
        <v>12.66</v>
      </c>
      <c r="D29" s="1">
        <v>1</v>
      </c>
      <c r="E29" s="1">
        <v>120</v>
      </c>
      <c r="F29" s="1">
        <v>50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R29">
        <v>1.4</v>
      </c>
      <c r="S29" t="e">
        <f t="shared" ca="1" si="3"/>
        <v>#NAME?</v>
      </c>
      <c r="U29" t="e">
        <f t="shared" ca="1" si="5"/>
        <v>#NAME?</v>
      </c>
    </row>
    <row r="30" spans="1:21" x14ac:dyDescent="0.3">
      <c r="A30" s="1">
        <v>28</v>
      </c>
      <c r="B30" s="1" t="s">
        <v>54</v>
      </c>
      <c r="C30" s="1">
        <v>12.66</v>
      </c>
      <c r="D30" s="1">
        <v>1</v>
      </c>
      <c r="E30" s="1">
        <v>120</v>
      </c>
      <c r="F30" s="1">
        <v>40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R30">
        <v>1.4</v>
      </c>
      <c r="S30" t="e">
        <f t="shared" ca="1" si="3"/>
        <v>#NAME?</v>
      </c>
      <c r="U30" t="e">
        <f t="shared" ca="1" si="5"/>
        <v>#NAME?</v>
      </c>
    </row>
    <row r="31" spans="1:21" x14ac:dyDescent="0.3">
      <c r="A31" s="1">
        <v>29</v>
      </c>
      <c r="B31" s="1" t="s">
        <v>55</v>
      </c>
      <c r="C31" s="1">
        <v>12.66</v>
      </c>
      <c r="D31" s="1">
        <v>1</v>
      </c>
      <c r="E31" s="1">
        <v>240</v>
      </c>
      <c r="F31" s="1">
        <v>140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R31">
        <v>1.4</v>
      </c>
      <c r="S31" t="e">
        <f t="shared" ca="1" si="3"/>
        <v>#NAME?</v>
      </c>
      <c r="U31" t="e">
        <f t="shared" ca="1" si="5"/>
        <v>#NAME?</v>
      </c>
    </row>
    <row r="32" spans="1:21" x14ac:dyDescent="0.3">
      <c r="A32" s="1">
        <v>30</v>
      </c>
      <c r="B32" s="1" t="s">
        <v>56</v>
      </c>
      <c r="C32" s="1">
        <v>12.66</v>
      </c>
      <c r="D32" s="1">
        <v>1</v>
      </c>
      <c r="E32" s="1">
        <v>400</v>
      </c>
      <c r="F32" s="1">
        <v>1200</v>
      </c>
      <c r="G32" s="1">
        <v>600</v>
      </c>
      <c r="H32" s="1">
        <v>1</v>
      </c>
      <c r="I32" s="1">
        <v>0</v>
      </c>
      <c r="J32" s="1">
        <v>0</v>
      </c>
      <c r="K32" s="1">
        <v>0</v>
      </c>
      <c r="R32">
        <v>1.4</v>
      </c>
      <c r="S32" t="e">
        <f t="shared" ca="1" si="3"/>
        <v>#NAME?</v>
      </c>
      <c r="U32" t="e">
        <f t="shared" ca="1" si="5"/>
        <v>#NAME?</v>
      </c>
    </row>
    <row r="33" spans="1:21" x14ac:dyDescent="0.3">
      <c r="A33" s="1">
        <v>31</v>
      </c>
      <c r="B33" s="1" t="s">
        <v>57</v>
      </c>
      <c r="C33" s="1">
        <v>12.66</v>
      </c>
      <c r="D33" s="1">
        <v>1</v>
      </c>
      <c r="E33" s="1">
        <v>300</v>
      </c>
      <c r="F33" s="1">
        <v>140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R33">
        <v>1.4</v>
      </c>
      <c r="S33" t="e">
        <f t="shared" ca="1" si="3"/>
        <v>#NAME?</v>
      </c>
      <c r="U33" t="e">
        <f t="shared" ca="1" si="5"/>
        <v>#NAME?</v>
      </c>
    </row>
    <row r="34" spans="1:21" x14ac:dyDescent="0.3">
      <c r="A34" s="1">
        <v>32</v>
      </c>
      <c r="B34" s="1" t="s">
        <v>58</v>
      </c>
      <c r="C34" s="1">
        <v>12.66</v>
      </c>
      <c r="D34" s="1">
        <v>1</v>
      </c>
      <c r="E34" s="1">
        <v>420</v>
      </c>
      <c r="F34" s="1">
        <v>200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R34">
        <v>1.4</v>
      </c>
      <c r="S34" t="e">
        <f t="shared" ca="1" si="3"/>
        <v>#NAME?</v>
      </c>
      <c r="U34" t="e">
        <f t="shared" ca="1" si="5"/>
        <v>#NAME?</v>
      </c>
    </row>
    <row r="35" spans="1:21" x14ac:dyDescent="0.3">
      <c r="A35" s="1">
        <v>33</v>
      </c>
      <c r="B35" s="1" t="s">
        <v>59</v>
      </c>
      <c r="C35" s="1">
        <v>12.66</v>
      </c>
      <c r="D35" s="1">
        <v>1</v>
      </c>
      <c r="E35" s="1">
        <v>120</v>
      </c>
      <c r="F35" s="1">
        <v>80</v>
      </c>
      <c r="G35" s="1">
        <v>300</v>
      </c>
      <c r="H35" s="1">
        <v>1</v>
      </c>
      <c r="I35" s="1">
        <v>0</v>
      </c>
      <c r="J35" s="1">
        <v>0</v>
      </c>
      <c r="K35" s="1">
        <v>0</v>
      </c>
      <c r="R35">
        <v>1.4</v>
      </c>
      <c r="S35" t="e">
        <f t="shared" ca="1" si="3"/>
        <v>#NAME?</v>
      </c>
      <c r="U35" t="e">
        <f t="shared" ca="1" si="5"/>
        <v>#NAME?</v>
      </c>
    </row>
    <row r="37" spans="1:21" x14ac:dyDescent="0.3">
      <c r="L37" s="1"/>
    </row>
    <row r="38" spans="1:21" x14ac:dyDescent="0.3">
      <c r="L38" s="1"/>
    </row>
    <row r="39" spans="1:21" ht="17.25" customHeight="1" x14ac:dyDescent="0.3">
      <c r="D39" s="1">
        <v>1</v>
      </c>
      <c r="E39" s="1">
        <f t="shared" ref="E39:E49" si="6">E3*R3</f>
        <v>0</v>
      </c>
      <c r="F39" s="1">
        <f t="shared" ref="F39:F49" si="7">F3*R3</f>
        <v>0</v>
      </c>
      <c r="L39" s="1"/>
    </row>
    <row r="40" spans="1:21" x14ac:dyDescent="0.3">
      <c r="D40" s="1">
        <v>2</v>
      </c>
      <c r="E40" s="1">
        <f t="shared" si="6"/>
        <v>280</v>
      </c>
      <c r="F40" s="1">
        <f t="shared" si="7"/>
        <v>168</v>
      </c>
      <c r="L40" s="1"/>
    </row>
    <row r="41" spans="1:21" x14ac:dyDescent="0.3">
      <c r="D41" s="1">
        <v>3</v>
      </c>
      <c r="E41" s="1">
        <f t="shared" si="6"/>
        <v>251.99999999999997</v>
      </c>
      <c r="F41" s="1">
        <f t="shared" si="7"/>
        <v>112</v>
      </c>
      <c r="L41" s="1"/>
    </row>
    <row r="42" spans="1:21" x14ac:dyDescent="0.3">
      <c r="D42" s="1">
        <v>4</v>
      </c>
      <c r="E42" s="1">
        <f t="shared" si="6"/>
        <v>336</v>
      </c>
      <c r="F42" s="1">
        <f t="shared" si="7"/>
        <v>224</v>
      </c>
      <c r="L42" s="1"/>
    </row>
    <row r="43" spans="1:21" x14ac:dyDescent="0.3">
      <c r="D43" s="1">
        <v>5</v>
      </c>
      <c r="E43" s="1">
        <f t="shared" si="6"/>
        <v>168</v>
      </c>
      <c r="F43" s="1">
        <f t="shared" si="7"/>
        <v>84</v>
      </c>
      <c r="L43" s="1"/>
    </row>
    <row r="44" spans="1:21" x14ac:dyDescent="0.3">
      <c r="D44" s="1">
        <v>6</v>
      </c>
      <c r="E44" s="1">
        <f t="shared" si="6"/>
        <v>168</v>
      </c>
      <c r="F44" s="1">
        <f t="shared" si="7"/>
        <v>56</v>
      </c>
      <c r="L44" s="1"/>
    </row>
    <row r="45" spans="1:21" x14ac:dyDescent="0.3">
      <c r="D45" s="1">
        <v>7</v>
      </c>
      <c r="E45" s="1">
        <f t="shared" si="6"/>
        <v>560</v>
      </c>
      <c r="F45" s="1">
        <f t="shared" si="7"/>
        <v>280</v>
      </c>
      <c r="L45" s="1"/>
    </row>
    <row r="46" spans="1:21" x14ac:dyDescent="0.3">
      <c r="D46" s="1">
        <v>8</v>
      </c>
      <c r="E46" s="1">
        <f t="shared" si="6"/>
        <v>560</v>
      </c>
      <c r="F46" s="1">
        <f t="shared" si="7"/>
        <v>280</v>
      </c>
      <c r="L46" s="1"/>
    </row>
    <row r="47" spans="1:21" x14ac:dyDescent="0.3">
      <c r="D47" s="1">
        <v>9</v>
      </c>
      <c r="E47" s="1">
        <f t="shared" si="6"/>
        <v>168</v>
      </c>
      <c r="F47" s="1">
        <f t="shared" si="7"/>
        <v>56</v>
      </c>
      <c r="L47" s="1"/>
    </row>
    <row r="48" spans="1:21" x14ac:dyDescent="0.3">
      <c r="D48" s="1">
        <v>10</v>
      </c>
      <c r="E48" s="1">
        <f t="shared" si="6"/>
        <v>168</v>
      </c>
      <c r="F48" s="1">
        <f t="shared" si="7"/>
        <v>56</v>
      </c>
      <c r="L48" s="1"/>
    </row>
    <row r="49" spans="4:12" x14ac:dyDescent="0.3">
      <c r="D49" s="1">
        <v>11</v>
      </c>
      <c r="E49" s="1">
        <f t="shared" si="6"/>
        <v>125.99999999999999</v>
      </c>
      <c r="F49" s="1">
        <f t="shared" si="7"/>
        <v>84</v>
      </c>
      <c r="L49" s="1"/>
    </row>
    <row r="50" spans="4:12" x14ac:dyDescent="0.3">
      <c r="D50" s="1">
        <v>12</v>
      </c>
      <c r="E50" s="1">
        <f t="shared" ref="E50:E71" si="8">E14*R14</f>
        <v>168</v>
      </c>
      <c r="F50" s="1">
        <f t="shared" ref="F50:F72" si="9">F14*R14</f>
        <v>98</v>
      </c>
      <c r="L50" s="1"/>
    </row>
    <row r="51" spans="4:12" x14ac:dyDescent="0.3">
      <c r="D51" s="1">
        <v>13</v>
      </c>
      <c r="E51" s="1">
        <f t="shared" si="8"/>
        <v>168</v>
      </c>
      <c r="F51" s="1">
        <f t="shared" si="9"/>
        <v>98</v>
      </c>
      <c r="L51" s="1"/>
    </row>
    <row r="52" spans="4:12" x14ac:dyDescent="0.3">
      <c r="D52" s="1">
        <v>14</v>
      </c>
      <c r="E52" s="1">
        <f t="shared" si="8"/>
        <v>336</v>
      </c>
      <c r="F52" s="1">
        <f t="shared" si="9"/>
        <v>224</v>
      </c>
      <c r="L52" s="1"/>
    </row>
    <row r="53" spans="4:12" x14ac:dyDescent="0.3">
      <c r="D53" s="1">
        <v>15</v>
      </c>
      <c r="E53" s="1">
        <f t="shared" si="8"/>
        <v>168</v>
      </c>
      <c r="F53" s="1">
        <f t="shared" si="9"/>
        <v>28</v>
      </c>
      <c r="L53" s="1"/>
    </row>
    <row r="54" spans="4:12" x14ac:dyDescent="0.3">
      <c r="D54" s="1">
        <v>16</v>
      </c>
      <c r="E54" s="1">
        <f t="shared" si="8"/>
        <v>168</v>
      </c>
      <c r="F54" s="1">
        <f t="shared" si="9"/>
        <v>56</v>
      </c>
      <c r="L54" s="1"/>
    </row>
    <row r="55" spans="4:12" x14ac:dyDescent="0.3">
      <c r="D55" s="1">
        <v>17</v>
      </c>
      <c r="E55" s="1">
        <f t="shared" si="8"/>
        <v>168</v>
      </c>
      <c r="F55" s="1">
        <f t="shared" si="9"/>
        <v>56</v>
      </c>
      <c r="L55" s="1"/>
    </row>
    <row r="56" spans="4:12" x14ac:dyDescent="0.3">
      <c r="D56" s="1">
        <v>18</v>
      </c>
      <c r="E56" s="1">
        <f t="shared" si="8"/>
        <v>251.99999999999997</v>
      </c>
      <c r="F56" s="1">
        <f t="shared" si="9"/>
        <v>112</v>
      </c>
      <c r="L56" s="1"/>
    </row>
    <row r="57" spans="4:12" x14ac:dyDescent="0.3">
      <c r="D57" s="1">
        <v>19</v>
      </c>
      <c r="E57" s="1">
        <f t="shared" si="8"/>
        <v>251.99999999999997</v>
      </c>
      <c r="F57" s="1">
        <f t="shared" si="9"/>
        <v>112</v>
      </c>
      <c r="L57" s="1"/>
    </row>
    <row r="58" spans="4:12" x14ac:dyDescent="0.3">
      <c r="D58" s="1">
        <v>20</v>
      </c>
      <c r="E58" s="1">
        <f t="shared" si="8"/>
        <v>251.99999999999997</v>
      </c>
      <c r="F58" s="1">
        <f t="shared" si="9"/>
        <v>112</v>
      </c>
      <c r="L58" s="1"/>
    </row>
    <row r="59" spans="4:12" x14ac:dyDescent="0.3">
      <c r="D59" s="1">
        <v>21</v>
      </c>
      <c r="E59" s="1">
        <f t="shared" si="8"/>
        <v>251.99999999999997</v>
      </c>
      <c r="F59" s="1">
        <f t="shared" si="9"/>
        <v>112</v>
      </c>
      <c r="L59" s="1"/>
    </row>
    <row r="60" spans="4:12" x14ac:dyDescent="0.3">
      <c r="D60" s="1">
        <v>22</v>
      </c>
      <c r="E60" s="1">
        <f t="shared" si="8"/>
        <v>251.99999999999997</v>
      </c>
      <c r="F60" s="1">
        <f t="shared" si="9"/>
        <v>112</v>
      </c>
      <c r="L60" s="1"/>
    </row>
    <row r="61" spans="4:12" x14ac:dyDescent="0.3">
      <c r="D61" s="1">
        <v>23</v>
      </c>
      <c r="E61" s="1">
        <f t="shared" si="8"/>
        <v>251.99999999999997</v>
      </c>
      <c r="F61" s="1">
        <f t="shared" si="9"/>
        <v>140</v>
      </c>
      <c r="L61" s="1"/>
    </row>
    <row r="62" spans="4:12" x14ac:dyDescent="0.3">
      <c r="D62" s="1">
        <v>24</v>
      </c>
      <c r="E62" s="1">
        <f t="shared" si="8"/>
        <v>1176</v>
      </c>
      <c r="F62" s="1">
        <f t="shared" si="9"/>
        <v>560</v>
      </c>
      <c r="L62" s="1"/>
    </row>
    <row r="63" spans="4:12" x14ac:dyDescent="0.3">
      <c r="D63" s="1">
        <v>25</v>
      </c>
      <c r="E63" s="1">
        <f t="shared" si="8"/>
        <v>1176</v>
      </c>
      <c r="F63" s="1">
        <f t="shared" si="9"/>
        <v>560</v>
      </c>
      <c r="L63" s="1"/>
    </row>
    <row r="64" spans="4:12" x14ac:dyDescent="0.3">
      <c r="D64" s="1">
        <v>26</v>
      </c>
      <c r="E64" s="1">
        <f t="shared" si="8"/>
        <v>168</v>
      </c>
      <c r="F64" s="1">
        <f t="shared" si="9"/>
        <v>70</v>
      </c>
      <c r="L64" s="1"/>
    </row>
    <row r="65" spans="4:12" x14ac:dyDescent="0.3">
      <c r="D65" s="1">
        <v>27</v>
      </c>
      <c r="E65" s="1">
        <f t="shared" si="8"/>
        <v>168</v>
      </c>
      <c r="F65" s="1">
        <f t="shared" si="9"/>
        <v>70</v>
      </c>
      <c r="L65" s="1"/>
    </row>
    <row r="66" spans="4:12" x14ac:dyDescent="0.3">
      <c r="D66" s="1">
        <v>28</v>
      </c>
      <c r="E66" s="1">
        <f t="shared" si="8"/>
        <v>168</v>
      </c>
      <c r="F66" s="1">
        <f t="shared" si="9"/>
        <v>56</v>
      </c>
      <c r="L66" s="1"/>
    </row>
    <row r="67" spans="4:12" x14ac:dyDescent="0.3">
      <c r="D67" s="1">
        <v>29</v>
      </c>
      <c r="E67" s="1">
        <f t="shared" si="8"/>
        <v>336</v>
      </c>
      <c r="F67" s="1">
        <f t="shared" si="9"/>
        <v>196</v>
      </c>
      <c r="L67" s="1"/>
    </row>
    <row r="68" spans="4:12" x14ac:dyDescent="0.3">
      <c r="D68" s="1">
        <v>30</v>
      </c>
      <c r="E68" s="1">
        <f t="shared" si="8"/>
        <v>560</v>
      </c>
      <c r="F68" s="1">
        <f t="shared" si="9"/>
        <v>1680</v>
      </c>
      <c r="L68" s="1"/>
    </row>
    <row r="69" spans="4:12" x14ac:dyDescent="0.3">
      <c r="D69" s="1">
        <v>31</v>
      </c>
      <c r="E69" s="1">
        <f t="shared" si="8"/>
        <v>420</v>
      </c>
      <c r="F69" s="1">
        <f t="shared" si="9"/>
        <v>196</v>
      </c>
      <c r="L69" s="1"/>
    </row>
    <row r="70" spans="4:12" x14ac:dyDescent="0.3">
      <c r="D70" s="1">
        <v>32</v>
      </c>
      <c r="E70" s="1">
        <f t="shared" si="8"/>
        <v>588</v>
      </c>
      <c r="F70" s="1">
        <f t="shared" si="9"/>
        <v>280</v>
      </c>
      <c r="L70" s="1"/>
    </row>
    <row r="71" spans="4:12" x14ac:dyDescent="0.3">
      <c r="D71" s="1">
        <v>33</v>
      </c>
      <c r="E71" s="1">
        <f t="shared" si="8"/>
        <v>168</v>
      </c>
      <c r="F71" s="1">
        <f t="shared" si="9"/>
        <v>112</v>
      </c>
      <c r="L71" s="1"/>
    </row>
    <row r="72" spans="4:12" x14ac:dyDescent="0.3">
      <c r="E72" s="1">
        <f>SUM(E39:E71)</f>
        <v>10402</v>
      </c>
      <c r="F72" s="1">
        <f t="shared" si="9"/>
        <v>0</v>
      </c>
      <c r="L72" s="1"/>
    </row>
    <row r="73" spans="4:12" x14ac:dyDescent="0.3">
      <c r="D73" s="1">
        <v>1.8999220000000001</v>
      </c>
      <c r="E73" s="1">
        <f>D73-E72/1000</f>
        <v>-8.5020779999999991</v>
      </c>
      <c r="L73" s="1"/>
    </row>
  </sheetData>
  <phoneticPr fontId="1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tabSelected="1" topLeftCell="A11" zoomScale="81" zoomScaleNormal="115" workbookViewId="0">
      <selection activeCell="E17" sqref="E17"/>
    </sheetView>
  </sheetViews>
  <sheetFormatPr defaultRowHeight="14" x14ac:dyDescent="0.3"/>
  <cols>
    <col min="1" max="2" width="10.25" style="1" customWidth="1"/>
    <col min="3" max="4" width="8.75" style="1" customWidth="1"/>
    <col min="5" max="5" width="9" style="1" customWidth="1"/>
    <col min="7" max="7" width="14.58203125" customWidth="1"/>
    <col min="8" max="8" width="19.83203125" customWidth="1"/>
    <col min="9" max="9" width="15.75" customWidth="1"/>
  </cols>
  <sheetData>
    <row r="1" spans="1:11" x14ac:dyDescent="0.3">
      <c r="A1" s="1" t="s">
        <v>4</v>
      </c>
      <c r="C1" s="1">
        <f>BUS!C3*BUS!C3/10</f>
        <v>16.027560000000001</v>
      </c>
      <c r="F1" s="1"/>
      <c r="G1" s="1"/>
      <c r="H1" s="1"/>
    </row>
    <row r="2" spans="1:11" x14ac:dyDescent="0.3">
      <c r="A2" s="1" t="s">
        <v>1</v>
      </c>
      <c r="B2" s="1" t="s">
        <v>11</v>
      </c>
      <c r="C2" s="1" t="s">
        <v>12</v>
      </c>
      <c r="D2" s="1" t="s">
        <v>21</v>
      </c>
      <c r="E2" s="1" t="s">
        <v>60</v>
      </c>
      <c r="F2" s="1" t="s">
        <v>22</v>
      </c>
      <c r="G2" s="1" t="s">
        <v>19</v>
      </c>
      <c r="H2" s="1" t="s">
        <v>20</v>
      </c>
      <c r="I2" s="1" t="s">
        <v>30</v>
      </c>
      <c r="J2" s="1" t="s">
        <v>35</v>
      </c>
    </row>
    <row r="3" spans="1:11" x14ac:dyDescent="0.3">
      <c r="A3" s="1">
        <v>1</v>
      </c>
      <c r="B3" s="1">
        <v>1</v>
      </c>
      <c r="C3" s="1">
        <v>2</v>
      </c>
      <c r="D3" s="1">
        <v>1</v>
      </c>
      <c r="E3" s="1">
        <v>0</v>
      </c>
      <c r="F3" s="1">
        <v>1</v>
      </c>
      <c r="G3" s="2">
        <v>9.2200000000000004E-2</v>
      </c>
      <c r="H3" s="2">
        <v>4.7E-2</v>
      </c>
      <c r="I3" s="1">
        <v>0</v>
      </c>
      <c r="J3" s="1">
        <v>220</v>
      </c>
      <c r="K3" s="9" t="e">
        <f ca="1">_xlfn.CONCAT("psspy.branch_data(",B3,",",C3,",""1""",",[_i,_i,_i,_i,_i,_i],[",G3/$C$1,",",H3/$C$1,",",I3*$C$1*0.000001,",",J3*[1]BUS!$C$3*SQRT(3)/1000,",_f,_f,_f,_f,_f,_f,_f,_f,_f,_f,_f])")</f>
        <v>#NAME?</v>
      </c>
    </row>
    <row r="4" spans="1:11" x14ac:dyDescent="0.3">
      <c r="A4" s="1">
        <v>2</v>
      </c>
      <c r="B4" s="1">
        <v>2</v>
      </c>
      <c r="C4" s="1">
        <v>3</v>
      </c>
      <c r="D4" s="1">
        <v>1</v>
      </c>
      <c r="E4" s="1">
        <v>1</v>
      </c>
      <c r="F4" s="1">
        <v>1</v>
      </c>
      <c r="G4" s="2">
        <v>0.49299999999999999</v>
      </c>
      <c r="H4" s="2">
        <v>0.25109999999999999</v>
      </c>
      <c r="I4" s="1">
        <v>0</v>
      </c>
      <c r="J4" s="1">
        <v>220</v>
      </c>
      <c r="K4" s="9" t="e">
        <f ca="1">_xlfn.CONCAT("psspy.branch_data(",B4,",",C4,",""1""",",[_i,_i,_i,_i,_i,_i],[",G4/$C$1,",",H4/$C$1,",",I4*$C$1*0.000001,",",J4*[1]BUS!$C$3*SQRT(3)/1000,",_f,_f,_f,_f,_f,_f,_f,_f,_f,_f,_f])")</f>
        <v>#NAME?</v>
      </c>
    </row>
    <row r="5" spans="1:11" x14ac:dyDescent="0.3">
      <c r="A5" s="1">
        <v>3</v>
      </c>
      <c r="B5" s="1">
        <v>3</v>
      </c>
      <c r="C5" s="1">
        <v>4</v>
      </c>
      <c r="D5" s="1">
        <v>1</v>
      </c>
      <c r="E5" s="1">
        <v>1</v>
      </c>
      <c r="F5" s="1">
        <v>1</v>
      </c>
      <c r="G5" s="2">
        <v>0.36599999999999999</v>
      </c>
      <c r="H5" s="2">
        <v>0.18640000000000001</v>
      </c>
      <c r="I5" s="1">
        <v>0</v>
      </c>
      <c r="J5" s="1">
        <v>220</v>
      </c>
      <c r="K5" s="9" t="e">
        <f ca="1">_xlfn.CONCAT("psspy.branch_data(",B5,",",C5,",""1""",",[_i,_i,_i,_i,_i,_i],[",G5/$C$1,",",H5/$C$1,",",I5*$C$1*0.000001,",",J5*[1]BUS!$C$3*SQRT(3)/1000,",_f,_f,_f,_f,_f,_f,_f,_f,_f,_f,_f])")</f>
        <v>#NAME?</v>
      </c>
    </row>
    <row r="6" spans="1:11" x14ac:dyDescent="0.3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1</v>
      </c>
      <c r="G6" s="2">
        <v>0.38109999999999999</v>
      </c>
      <c r="H6" s="2">
        <v>0.19409999999999999</v>
      </c>
      <c r="I6" s="1">
        <v>0</v>
      </c>
      <c r="J6" s="1">
        <v>220</v>
      </c>
      <c r="K6" s="9" t="e">
        <f ca="1">_xlfn.CONCAT("psspy.branch_data(",B6,",",C6,",""1""",",[_i,_i,_i,_i,_i,_i],[",G6/$C$1,",",H6/$C$1,",",I6*$C$1*0.000001,",",J6*[1]BUS!$C$3*SQRT(3)/1000,",_f,_f,_f,_f,_f,_f,_f,_f,_f,_f,_f])")</f>
        <v>#NAME?</v>
      </c>
    </row>
    <row r="7" spans="1:11" x14ac:dyDescent="0.3">
      <c r="A7" s="1">
        <v>5</v>
      </c>
      <c r="B7" s="1">
        <v>5</v>
      </c>
      <c r="C7" s="1">
        <v>6</v>
      </c>
      <c r="D7" s="1">
        <v>1</v>
      </c>
      <c r="E7" s="4">
        <v>1</v>
      </c>
      <c r="F7" s="1">
        <v>1</v>
      </c>
      <c r="G7" s="2">
        <v>0.81899999999999995</v>
      </c>
      <c r="H7" s="2">
        <v>0.70699999999999996</v>
      </c>
      <c r="I7" s="1">
        <v>0</v>
      </c>
      <c r="J7" s="1">
        <v>220</v>
      </c>
      <c r="K7" s="9" t="e">
        <f ca="1">_xlfn.CONCAT("psspy.branch_data(",B7,",",C7,",""1""",",[_i,_i,_i,_i,_i,_i],[",G7/$C$1,",",H7/$C$1,",",I7*$C$1*0.000001,",",J7*[1]BUS!$C$3*SQRT(3)/1000,",_f,_f,_f,_f,_f,_f,_f,_f,_f,_f,_f])")</f>
        <v>#NAME?</v>
      </c>
    </row>
    <row r="8" spans="1:11" x14ac:dyDescent="0.3">
      <c r="A8" s="1">
        <v>6</v>
      </c>
      <c r="B8" s="1">
        <v>6</v>
      </c>
      <c r="C8" s="1">
        <v>7</v>
      </c>
      <c r="D8" s="1">
        <v>1</v>
      </c>
      <c r="E8" s="1">
        <v>1</v>
      </c>
      <c r="F8" s="1">
        <v>1</v>
      </c>
      <c r="G8" s="2">
        <v>0.18720000000000001</v>
      </c>
      <c r="H8" s="2">
        <v>0.61880000000000002</v>
      </c>
      <c r="I8" s="1">
        <v>0</v>
      </c>
      <c r="J8" s="1">
        <v>220</v>
      </c>
      <c r="K8" s="9" t="e">
        <f ca="1">_xlfn.CONCAT("psspy.branch_data(",B8,",",C8,",""1""",",[_i,_i,_i,_i,_i,_i],[",G8/$C$1,",",H8/$C$1,",",I8*$C$1*0.000001,",",J8*[1]BUS!$C$3*SQRT(3)/1000,",_f,_f,_f,_f,_f,_f,_f,_f,_f,_f,_f])")</f>
        <v>#NAME?</v>
      </c>
    </row>
    <row r="9" spans="1:11" x14ac:dyDescent="0.3">
      <c r="A9" s="1">
        <v>7</v>
      </c>
      <c r="B9" s="1">
        <v>7</v>
      </c>
      <c r="C9" s="1">
        <v>8</v>
      </c>
      <c r="D9" s="1">
        <v>1</v>
      </c>
      <c r="E9" s="1">
        <v>1</v>
      </c>
      <c r="F9" s="1">
        <v>1</v>
      </c>
      <c r="G9" s="2">
        <v>0.71140000000000003</v>
      </c>
      <c r="H9" s="2">
        <v>0.2351</v>
      </c>
      <c r="I9" s="1">
        <v>0</v>
      </c>
      <c r="J9" s="1">
        <v>220</v>
      </c>
      <c r="K9" s="9" t="e">
        <f ca="1">_xlfn.CONCAT("psspy.branch_data(",B9,",",C9,",""1""",",[_i,_i,_i,_i,_i,_i],[",G9/$C$1,",",H9/$C$1,",",I9*$C$1*0.000001,",",J9*[1]BUS!$C$3*SQRT(3)/1000,",_f,_f,_f,_f,_f,_f,_f,_f,_f,_f,_f])")</f>
        <v>#NAME?</v>
      </c>
    </row>
    <row r="10" spans="1:11" x14ac:dyDescent="0.3">
      <c r="A10" s="1">
        <v>8</v>
      </c>
      <c r="B10" s="1">
        <v>8</v>
      </c>
      <c r="C10" s="1">
        <v>9</v>
      </c>
      <c r="D10" s="1">
        <v>1</v>
      </c>
      <c r="E10" s="1">
        <v>1</v>
      </c>
      <c r="F10" s="1">
        <v>1</v>
      </c>
      <c r="G10" s="2">
        <v>1.03</v>
      </c>
      <c r="H10" s="2">
        <v>0.74</v>
      </c>
      <c r="I10" s="1">
        <v>0</v>
      </c>
      <c r="J10" s="1">
        <v>220</v>
      </c>
      <c r="K10" s="9" t="e">
        <f ca="1">_xlfn.CONCAT("psspy.branch_data(",B10,",",C10,",""1""",",[_i,_i,_i,_i,_i,_i],[",G10/$C$1,",",H10/$C$1,",",I10*$C$1*0.000001,",",J10*[1]BUS!$C$3*SQRT(3)/1000,",_f,_f,_f,_f,_f,_f,_f,_f,_f,_f,_f])")</f>
        <v>#NAME?</v>
      </c>
    </row>
    <row r="11" spans="1:11" x14ac:dyDescent="0.3">
      <c r="A11" s="1">
        <v>9</v>
      </c>
      <c r="B11" s="1">
        <v>9</v>
      </c>
      <c r="C11" s="1">
        <v>10</v>
      </c>
      <c r="D11" s="1">
        <v>1</v>
      </c>
      <c r="E11" s="1">
        <v>1</v>
      </c>
      <c r="F11" s="1">
        <v>1</v>
      </c>
      <c r="G11" s="2">
        <v>1.044</v>
      </c>
      <c r="H11" s="2">
        <v>0.74</v>
      </c>
      <c r="I11" s="1">
        <v>0</v>
      </c>
      <c r="J11" s="1">
        <v>220</v>
      </c>
      <c r="K11" s="9" t="e">
        <f ca="1">_xlfn.CONCAT("psspy.branch_data(",B11,",",C11,",""1""",",[_i,_i,_i,_i,_i,_i],[",G11/$C$1,",",H11/$C$1,",",I11*$C$1*0.000001,",",J11*[1]BUS!$C$3*SQRT(3)/1000,",_f,_f,_f,_f,_f,_f,_f,_f,_f,_f,_f])")</f>
        <v>#NAME?</v>
      </c>
    </row>
    <row r="12" spans="1:11" x14ac:dyDescent="0.3">
      <c r="A12" s="1">
        <v>10</v>
      </c>
      <c r="B12" s="1">
        <v>10</v>
      </c>
      <c r="C12" s="1">
        <v>11</v>
      </c>
      <c r="D12" s="1">
        <v>1</v>
      </c>
      <c r="E12" s="1">
        <v>1</v>
      </c>
      <c r="F12" s="1">
        <v>1</v>
      </c>
      <c r="G12" s="2">
        <v>0.1966</v>
      </c>
      <c r="H12" s="2">
        <v>6.6000000000000003E-2</v>
      </c>
      <c r="I12" s="1">
        <v>0</v>
      </c>
      <c r="J12" s="1">
        <v>220</v>
      </c>
      <c r="K12" s="9" t="e">
        <f ca="1">_xlfn.CONCAT("psspy.branch_data(",B12,",",C12,",""1""",",[_i,_i,_i,_i,_i,_i],[",G12/$C$1,",",H12/$C$1,",",I12*$C$1*0.000001,",",J12*[1]BUS!$C$3*SQRT(3)/1000,",_f,_f,_f,_f,_f,_f,_f,_f,_f,_f,_f])")</f>
        <v>#NAME?</v>
      </c>
    </row>
    <row r="13" spans="1:11" x14ac:dyDescent="0.3">
      <c r="A13" s="1">
        <v>11</v>
      </c>
      <c r="B13" s="1">
        <v>11</v>
      </c>
      <c r="C13" s="1">
        <v>12</v>
      </c>
      <c r="D13" s="1">
        <v>1</v>
      </c>
      <c r="E13" s="1">
        <v>1</v>
      </c>
      <c r="F13" s="1">
        <v>1</v>
      </c>
      <c r="G13" s="2">
        <v>0.37440000000000001</v>
      </c>
      <c r="H13" s="2">
        <v>0.12379999999999999</v>
      </c>
      <c r="I13" s="1">
        <v>0</v>
      </c>
      <c r="J13" s="1">
        <v>220</v>
      </c>
      <c r="K13" s="9" t="e">
        <f ca="1">_xlfn.CONCAT("psspy.branch_data(",B13,",",C13,",""1""",",[_i,_i,_i,_i,_i,_i],[",G13/$C$1,",",H13/$C$1,",",I13*$C$1*0.000001,",",J13*[1]BUS!$C$3*SQRT(3)/1000,",_f,_f,_f,_f,_f,_f,_f,_f,_f,_f,_f])")</f>
        <v>#NAME?</v>
      </c>
    </row>
    <row r="14" spans="1:11" x14ac:dyDescent="0.3">
      <c r="A14" s="1">
        <v>12</v>
      </c>
      <c r="B14" s="1">
        <v>12</v>
      </c>
      <c r="C14" s="1">
        <v>13</v>
      </c>
      <c r="D14" s="1">
        <v>1</v>
      </c>
      <c r="E14" s="1">
        <v>0</v>
      </c>
      <c r="F14" s="1">
        <v>1</v>
      </c>
      <c r="G14" s="2">
        <v>1.468</v>
      </c>
      <c r="H14" s="2">
        <v>1.155</v>
      </c>
      <c r="I14" s="1">
        <v>0</v>
      </c>
      <c r="J14" s="1">
        <v>220</v>
      </c>
      <c r="K14" s="9" t="e">
        <f ca="1">_xlfn.CONCAT("psspy.branch_data(",B14,",",C14,",""1""",",[_i,_i,_i,_i,_i,_i],[",G14/$C$1,",",H14/$C$1,",",I14*$C$1*0.000001,",",J14*[1]BUS!$C$3*SQRT(3)/1000,",_f,_f,_f,_f,_f,_f,_f,_f,_f,_f,_f])")</f>
        <v>#NAME?</v>
      </c>
    </row>
    <row r="15" spans="1:11" x14ac:dyDescent="0.3">
      <c r="A15" s="1">
        <v>13</v>
      </c>
      <c r="B15" s="1">
        <v>13</v>
      </c>
      <c r="C15" s="1">
        <v>14</v>
      </c>
      <c r="D15" s="1">
        <v>1</v>
      </c>
      <c r="E15" s="1">
        <v>0</v>
      </c>
      <c r="F15" s="1">
        <v>1</v>
      </c>
      <c r="G15" s="2">
        <v>0.54159999999999997</v>
      </c>
      <c r="H15" s="2">
        <v>0.71289999999999998</v>
      </c>
      <c r="I15" s="1">
        <v>0</v>
      </c>
      <c r="J15" s="1">
        <v>220</v>
      </c>
      <c r="K15" s="9" t="e">
        <f ca="1">_xlfn.CONCAT("psspy.branch_data(",B15,",",C15,",""1""",",[_i,_i,_i,_i,_i,_i],[",G15/$C$1,",",H15/$C$1,",",I15*$C$1*0.000001,",",J15*[1]BUS!$C$3*SQRT(3)/1000,",_f,_f,_f,_f,_f,_f,_f,_f,_f,_f,_f])")</f>
        <v>#NAME?</v>
      </c>
    </row>
    <row r="16" spans="1:11" x14ac:dyDescent="0.3">
      <c r="A16" s="1">
        <v>14</v>
      </c>
      <c r="B16" s="1">
        <v>14</v>
      </c>
      <c r="C16" s="1">
        <v>15</v>
      </c>
      <c r="D16" s="1">
        <v>1</v>
      </c>
      <c r="E16" s="1">
        <v>0</v>
      </c>
      <c r="F16" s="1">
        <v>1</v>
      </c>
      <c r="G16" s="2">
        <v>0.59099999999999997</v>
      </c>
      <c r="H16" s="2">
        <v>0.52600000000000002</v>
      </c>
      <c r="I16" s="1">
        <v>0</v>
      </c>
      <c r="J16" s="1">
        <v>220</v>
      </c>
      <c r="K16" s="9" t="e">
        <f ca="1">_xlfn.CONCAT("psspy.branch_data(",B16,",",C16,",""1""",",[_i,_i,_i,_i,_i,_i],[",G16/$C$1,",",H16/$C$1,",",I16*$C$1*0.000001,",",J16*[1]BUS!$C$3*SQRT(3)/1000,",_f,_f,_f,_f,_f,_f,_f,_f,_f,_f,_f])")</f>
        <v>#NAME?</v>
      </c>
    </row>
    <row r="17" spans="1:11" x14ac:dyDescent="0.3">
      <c r="A17" s="1">
        <v>15</v>
      </c>
      <c r="B17" s="1">
        <v>15</v>
      </c>
      <c r="C17" s="1">
        <v>16</v>
      </c>
      <c r="D17" s="1">
        <v>1</v>
      </c>
      <c r="E17" s="1">
        <v>0</v>
      </c>
      <c r="F17" s="1">
        <v>1</v>
      </c>
      <c r="G17" s="2">
        <v>0.74629999999999996</v>
      </c>
      <c r="H17" s="2">
        <v>0.54500000000000004</v>
      </c>
      <c r="I17" s="1">
        <v>0</v>
      </c>
      <c r="J17" s="1">
        <v>220</v>
      </c>
      <c r="K17" s="9" t="e">
        <f ca="1">_xlfn.CONCAT("psspy.branch_data(",B17,",",C17,",""1""",",[_i,_i,_i,_i,_i,_i],[",G17/$C$1,",",H17/$C$1,",",I17*$C$1*0.000001,",",J17*[1]BUS!$C$3*SQRT(3)/1000,",_f,_f,_f,_f,_f,_f,_f,_f,_f,_f,_f])")</f>
        <v>#NAME?</v>
      </c>
    </row>
    <row r="18" spans="1:11" x14ac:dyDescent="0.3">
      <c r="A18" s="1">
        <v>16</v>
      </c>
      <c r="B18" s="1">
        <v>16</v>
      </c>
      <c r="C18" s="1">
        <v>17</v>
      </c>
      <c r="D18" s="1">
        <v>1</v>
      </c>
      <c r="E18" s="1">
        <v>0</v>
      </c>
      <c r="F18" s="1">
        <v>1</v>
      </c>
      <c r="G18" s="2">
        <v>1.2889999999999999</v>
      </c>
      <c r="H18" s="2">
        <v>1.7210000000000001</v>
      </c>
      <c r="I18" s="1">
        <v>0</v>
      </c>
      <c r="J18" s="1">
        <v>220</v>
      </c>
      <c r="K18" s="9" t="e">
        <f ca="1">_xlfn.CONCAT("psspy.branch_data(",B18,",",C18,",""1""",",[_i,_i,_i,_i,_i,_i],[",G18/$C$1,",",H18/$C$1,",",I18*$C$1*0.000001,",",J18*[1]BUS!$C$3*SQRT(3)/1000,",_f,_f,_f,_f,_f,_f,_f,_f,_f,_f,_f])")</f>
        <v>#NAME?</v>
      </c>
    </row>
    <row r="19" spans="1:11" x14ac:dyDescent="0.3">
      <c r="A19" s="1">
        <v>17</v>
      </c>
      <c r="B19" s="1">
        <v>17</v>
      </c>
      <c r="C19" s="1">
        <v>18</v>
      </c>
      <c r="D19" s="1">
        <v>1</v>
      </c>
      <c r="E19" s="1">
        <v>0</v>
      </c>
      <c r="F19" s="1">
        <v>1</v>
      </c>
      <c r="G19" s="2">
        <v>0.73199999999999998</v>
      </c>
      <c r="H19" s="2">
        <v>0.57399999999999995</v>
      </c>
      <c r="I19" s="1">
        <v>0</v>
      </c>
      <c r="J19" s="1">
        <v>220</v>
      </c>
      <c r="K19" s="9" t="e">
        <f ca="1">_xlfn.CONCAT("psspy.branch_data(",B19,",",C19,",""1""",",[_i,_i,_i,_i,_i,_i],[",G19/$C$1,",",H19/$C$1,",",I19*$C$1*0.000001,",",J19*[1]BUS!$C$3*SQRT(3)/1000,",_f,_f,_f,_f,_f,_f,_f,_f,_f,_f,_f])")</f>
        <v>#NAME?</v>
      </c>
    </row>
    <row r="20" spans="1:11" x14ac:dyDescent="0.3">
      <c r="A20" s="1">
        <v>18</v>
      </c>
      <c r="B20" s="1">
        <v>2</v>
      </c>
      <c r="C20" s="1">
        <v>19</v>
      </c>
      <c r="D20" s="1">
        <v>1</v>
      </c>
      <c r="E20" s="1">
        <v>1</v>
      </c>
      <c r="F20" s="1">
        <v>1</v>
      </c>
      <c r="G20" s="2">
        <v>0.16400000000000001</v>
      </c>
      <c r="H20" s="2">
        <v>0.1565</v>
      </c>
      <c r="I20" s="1">
        <v>0</v>
      </c>
      <c r="J20" s="1">
        <v>220</v>
      </c>
      <c r="K20" s="9" t="e">
        <f ca="1">_xlfn.CONCAT("psspy.branch_data(",B20,",",C20,",""1""",",[_i,_i,_i,_i,_i,_i],[",G20/$C$1,",",H20/$C$1,",",I20*$C$1*0.000001,",",J20*[1]BUS!$C$3*SQRT(3)/1000,",_f,_f,_f,_f,_f,_f,_f,_f,_f,_f,_f])")</f>
        <v>#NAME?</v>
      </c>
    </row>
    <row r="21" spans="1:11" x14ac:dyDescent="0.3">
      <c r="A21" s="1">
        <v>19</v>
      </c>
      <c r="B21" s="1">
        <v>19</v>
      </c>
      <c r="C21" s="1">
        <v>20</v>
      </c>
      <c r="D21" s="1">
        <v>1</v>
      </c>
      <c r="E21" s="1">
        <v>1</v>
      </c>
      <c r="F21" s="1">
        <v>1</v>
      </c>
      <c r="G21" s="2">
        <v>1.5042</v>
      </c>
      <c r="H21" s="2">
        <v>1.3553999999999999</v>
      </c>
      <c r="I21" s="1">
        <v>0</v>
      </c>
      <c r="J21" s="1">
        <v>220</v>
      </c>
      <c r="K21" s="9" t="e">
        <f ca="1">_xlfn.CONCAT("psspy.branch_data(",B21,",",C21,",""1""",",[_i,_i,_i,_i,_i,_i],[",G21/$C$1,",",H21/$C$1,",",I21*$C$1*0.000001,",",J21*[1]BUS!$C$3*SQRT(3)/1000,",_f,_f,_f,_f,_f,_f,_f,_f,_f,_f,_f])")</f>
        <v>#NAME?</v>
      </c>
    </row>
    <row r="22" spans="1:11" x14ac:dyDescent="0.3">
      <c r="A22" s="1">
        <v>20</v>
      </c>
      <c r="B22" s="1">
        <v>20</v>
      </c>
      <c r="C22" s="1">
        <v>21</v>
      </c>
      <c r="D22" s="1">
        <v>1</v>
      </c>
      <c r="E22" s="1">
        <v>1</v>
      </c>
      <c r="F22" s="1">
        <v>1</v>
      </c>
      <c r="G22" s="2">
        <v>0.40949999999999998</v>
      </c>
      <c r="H22" s="2">
        <v>0.47839999999999999</v>
      </c>
      <c r="I22" s="1">
        <v>0</v>
      </c>
      <c r="J22" s="1">
        <v>220</v>
      </c>
      <c r="K22" s="9" t="e">
        <f ca="1">_xlfn.CONCAT("psspy.branch_data(",B22,",",C22,",""1""",",[_i,_i,_i,_i,_i,_i],[",G22/$C$1,",",H22/$C$1,",",I22*$C$1*0.000001,",",J22*[1]BUS!$C$3*SQRT(3)/1000,",_f,_f,_f,_f,_f,_f,_f,_f,_f,_f,_f])")</f>
        <v>#NAME?</v>
      </c>
    </row>
    <row r="23" spans="1:11" x14ac:dyDescent="0.3">
      <c r="A23" s="1">
        <v>21</v>
      </c>
      <c r="B23" s="1">
        <v>21</v>
      </c>
      <c r="C23" s="1">
        <v>22</v>
      </c>
      <c r="D23" s="1">
        <v>1</v>
      </c>
      <c r="E23" s="1">
        <v>1</v>
      </c>
      <c r="F23" s="1">
        <v>1</v>
      </c>
      <c r="G23" s="2">
        <v>0.70889999999999997</v>
      </c>
      <c r="H23" s="2">
        <v>0.93730000000000002</v>
      </c>
      <c r="I23" s="1">
        <v>0</v>
      </c>
      <c r="J23" s="1">
        <v>220</v>
      </c>
      <c r="K23" s="9" t="e">
        <f ca="1">_xlfn.CONCAT("psspy.branch_data(",B23,",",C23,",""1""",",[_i,_i,_i,_i,_i,_i],[",G23/$C$1,",",H23/$C$1,",",I23*$C$1*0.000001,",",J23*[1]BUS!$C$3*SQRT(3)/1000,",_f,_f,_f,_f,_f,_f,_f,_f,_f,_f,_f])")</f>
        <v>#NAME?</v>
      </c>
    </row>
    <row r="24" spans="1:11" x14ac:dyDescent="0.3">
      <c r="A24" s="1">
        <v>22</v>
      </c>
      <c r="B24" s="1">
        <v>3</v>
      </c>
      <c r="C24" s="1">
        <v>23</v>
      </c>
      <c r="D24" s="1">
        <v>1</v>
      </c>
      <c r="E24" s="1">
        <v>1</v>
      </c>
      <c r="F24" s="1">
        <v>1</v>
      </c>
      <c r="G24" s="2">
        <v>0.45119999999999999</v>
      </c>
      <c r="H24" s="2">
        <v>0.30830000000000002</v>
      </c>
      <c r="I24" s="1">
        <v>0</v>
      </c>
      <c r="J24" s="1">
        <v>220</v>
      </c>
      <c r="K24" s="9" t="e">
        <f ca="1">_xlfn.CONCAT("psspy.branch_data(",B24,",",C24,",""1""",",[_i,_i,_i,_i,_i,_i],[",G24/$C$1,",",H24/$C$1,",",I24*$C$1*0.000001,",",J24*[1]BUS!$C$3*SQRT(3)/1000,",_f,_f,_f,_f,_f,_f,_f,_f,_f,_f,_f])")</f>
        <v>#NAME?</v>
      </c>
    </row>
    <row r="25" spans="1:11" x14ac:dyDescent="0.3">
      <c r="A25" s="1">
        <v>23</v>
      </c>
      <c r="B25" s="1">
        <v>23</v>
      </c>
      <c r="C25" s="1">
        <v>24</v>
      </c>
      <c r="D25" s="1">
        <v>1</v>
      </c>
      <c r="E25" s="1">
        <v>1</v>
      </c>
      <c r="F25" s="1">
        <v>1</v>
      </c>
      <c r="G25" s="2">
        <v>0.89800000000000002</v>
      </c>
      <c r="H25" s="2">
        <v>0.70909999999999995</v>
      </c>
      <c r="I25" s="1">
        <v>0</v>
      </c>
      <c r="J25" s="1">
        <v>220</v>
      </c>
      <c r="K25" s="9" t="e">
        <f ca="1">_xlfn.CONCAT("psspy.branch_data(",B25,",",C25,",""1""",",[_i,_i,_i,_i,_i,_i],[",G25/$C$1,",",H25/$C$1,",",I25*$C$1*0.000001,",",J25*[1]BUS!$C$3*SQRT(3)/1000,",_f,_f,_f,_f,_f,_f,_f,_f,_f,_f,_f])")</f>
        <v>#NAME?</v>
      </c>
    </row>
    <row r="26" spans="1:11" x14ac:dyDescent="0.3">
      <c r="A26" s="1">
        <v>24</v>
      </c>
      <c r="B26" s="1">
        <v>24</v>
      </c>
      <c r="C26" s="1">
        <v>25</v>
      </c>
      <c r="D26" s="1">
        <v>1</v>
      </c>
      <c r="E26" s="1">
        <v>1</v>
      </c>
      <c r="F26" s="1">
        <v>1</v>
      </c>
      <c r="G26" s="2">
        <v>0.89600000000000002</v>
      </c>
      <c r="H26" s="2">
        <v>0.70109999999999995</v>
      </c>
      <c r="I26" s="1">
        <v>0</v>
      </c>
      <c r="J26" s="1">
        <v>220</v>
      </c>
      <c r="K26" s="9" t="e">
        <f ca="1">_xlfn.CONCAT("psspy.branch_data(",B26,",",C26,",""1""",",[_i,_i,_i,_i,_i,_i],[",G26/$C$1,",",H26/$C$1,",",I26*$C$1*0.000001,",",J26*[1]BUS!$C$3*SQRT(3)/1000,",_f,_f,_f,_f,_f,_f,_f,_f,_f,_f,_f])")</f>
        <v>#NAME?</v>
      </c>
    </row>
    <row r="27" spans="1:11" x14ac:dyDescent="0.3">
      <c r="A27" s="1">
        <v>25</v>
      </c>
      <c r="B27" s="1">
        <v>6</v>
      </c>
      <c r="C27" s="1">
        <v>26</v>
      </c>
      <c r="D27" s="1">
        <v>1</v>
      </c>
      <c r="E27" s="1">
        <v>1</v>
      </c>
      <c r="F27" s="1">
        <v>1</v>
      </c>
      <c r="G27" s="2">
        <v>0.20300000000000001</v>
      </c>
      <c r="H27" s="2">
        <v>0.10340000000000001</v>
      </c>
      <c r="I27" s="1">
        <v>0</v>
      </c>
      <c r="J27" s="1">
        <v>220</v>
      </c>
      <c r="K27" s="9" t="e">
        <f ca="1">_xlfn.CONCAT("psspy.branch_data(",B27,",",C27,",""1""",",[_i,_i,_i,_i,_i,_i],[",G27/$C$1,",",H27/$C$1,",",I27*$C$1*0.000001,",",J27*[1]BUS!$C$3*SQRT(3)/1000,",_f,_f,_f,_f,_f,_f,_f,_f,_f,_f,_f])")</f>
        <v>#NAME?</v>
      </c>
    </row>
    <row r="28" spans="1:11" x14ac:dyDescent="0.3">
      <c r="A28" s="1">
        <v>26</v>
      </c>
      <c r="B28" s="1">
        <v>26</v>
      </c>
      <c r="C28" s="1">
        <v>27</v>
      </c>
      <c r="D28" s="1">
        <v>1</v>
      </c>
      <c r="E28" s="1">
        <v>1</v>
      </c>
      <c r="F28" s="1">
        <v>1</v>
      </c>
      <c r="G28" s="2">
        <v>0.28420000000000001</v>
      </c>
      <c r="H28" s="2">
        <v>0.1447</v>
      </c>
      <c r="I28" s="1">
        <v>0</v>
      </c>
      <c r="J28" s="1">
        <v>220</v>
      </c>
      <c r="K28" s="9" t="e">
        <f ca="1">_xlfn.CONCAT("psspy.branch_data(",B28,",",C28,",""1""",",[_i,_i,_i,_i,_i,_i],[",G28/$C$1,",",H28/$C$1,",",I28*$C$1*0.000001,",",J28*[1]BUS!$C$3*SQRT(3)/1000,",_f,_f,_f,_f,_f,_f,_f,_f,_f,_f,_f])")</f>
        <v>#NAME?</v>
      </c>
    </row>
    <row r="29" spans="1:11" x14ac:dyDescent="0.3">
      <c r="A29" s="1">
        <v>27</v>
      </c>
      <c r="B29" s="1">
        <v>27</v>
      </c>
      <c r="C29" s="1">
        <v>28</v>
      </c>
      <c r="D29" s="1">
        <v>1</v>
      </c>
      <c r="E29" s="1">
        <v>1</v>
      </c>
      <c r="F29" s="1">
        <v>1</v>
      </c>
      <c r="G29" s="2">
        <v>1.0589999999999999</v>
      </c>
      <c r="H29" s="2">
        <v>0.93369999999999997</v>
      </c>
      <c r="I29" s="1">
        <v>0</v>
      </c>
      <c r="J29" s="1">
        <v>220</v>
      </c>
      <c r="K29" s="9" t="e">
        <f ca="1">_xlfn.CONCAT("psspy.branch_data(",B29,",",C29,",""1""",",[_i,_i,_i,_i,_i,_i],[",G29/$C$1,",",H29/$C$1,",",I29*$C$1*0.000001,",",J29*[1]BUS!$C$3*SQRT(3)/1000,",_f,_f,_f,_f,_f,_f,_f,_f,_f,_f,_f])")</f>
        <v>#NAME?</v>
      </c>
    </row>
    <row r="30" spans="1:11" x14ac:dyDescent="0.3">
      <c r="A30" s="1">
        <v>28</v>
      </c>
      <c r="B30" s="1">
        <v>28</v>
      </c>
      <c r="C30" s="1">
        <v>29</v>
      </c>
      <c r="D30" s="1">
        <v>1</v>
      </c>
      <c r="E30" s="1">
        <v>0</v>
      </c>
      <c r="F30" s="1">
        <v>1</v>
      </c>
      <c r="G30" s="2">
        <v>0.80420000000000003</v>
      </c>
      <c r="H30" s="2">
        <v>0.7006</v>
      </c>
      <c r="I30" s="1">
        <v>0</v>
      </c>
      <c r="J30" s="1">
        <v>220</v>
      </c>
      <c r="K30" s="9" t="e">
        <f ca="1">_xlfn.CONCAT("psspy.branch_data(",B30,",",C30,",""1""",",[_i,_i,_i,_i,_i,_i],[",G30/$C$1,",",H30/$C$1,",",I30*$C$1*0.000001,",",J30*[1]BUS!$C$3*SQRT(3)/1000,",_f,_f,_f,_f,_f,_f,_f,_f,_f,_f,_f])")</f>
        <v>#NAME?</v>
      </c>
    </row>
    <row r="31" spans="1:11" x14ac:dyDescent="0.3">
      <c r="A31" s="1">
        <v>29</v>
      </c>
      <c r="B31" s="1">
        <v>29</v>
      </c>
      <c r="C31" s="1">
        <v>30</v>
      </c>
      <c r="D31" s="1">
        <v>1</v>
      </c>
      <c r="E31" s="1">
        <v>0</v>
      </c>
      <c r="F31" s="1">
        <v>1</v>
      </c>
      <c r="G31" s="2">
        <v>0.50749999999999995</v>
      </c>
      <c r="H31" s="2">
        <v>0.25850000000000001</v>
      </c>
      <c r="I31" s="1">
        <v>0</v>
      </c>
      <c r="J31" s="1">
        <v>220</v>
      </c>
      <c r="K31" s="9" t="e">
        <f ca="1">_xlfn.CONCAT("psspy.branch_data(",B31,",",C31,",""1""",",[_i,_i,_i,_i,_i,_i],[",G31/$C$1,",",H31/$C$1,",",I31*$C$1*0.000001,",",J31*[1]BUS!$C$3*SQRT(3)/1000,",_f,_f,_f,_f,_f,_f,_f,_f,_f,_f,_f])")</f>
        <v>#NAME?</v>
      </c>
    </row>
    <row r="32" spans="1:11" x14ac:dyDescent="0.3">
      <c r="A32" s="1">
        <v>30</v>
      </c>
      <c r="B32" s="1">
        <v>30</v>
      </c>
      <c r="C32" s="1">
        <v>31</v>
      </c>
      <c r="D32" s="1">
        <v>1</v>
      </c>
      <c r="E32" s="1">
        <v>0</v>
      </c>
      <c r="F32" s="1">
        <v>1</v>
      </c>
      <c r="G32" s="2">
        <v>0.97440000000000004</v>
      </c>
      <c r="H32" s="2">
        <v>0.96299999999999997</v>
      </c>
      <c r="I32" s="1">
        <v>0</v>
      </c>
      <c r="J32" s="1">
        <v>220</v>
      </c>
      <c r="K32" s="9" t="e">
        <f ca="1">_xlfn.CONCAT("psspy.branch_data(",B32,",",C32,",""1""",",[_i,_i,_i,_i,_i,_i],[",G32/$C$1,",",H32/$C$1,",",I32*$C$1*0.000001,",",J32*[1]BUS!$C$3*SQRT(3)/1000,",_f,_f,_f,_f,_f,_f,_f,_f,_f,_f,_f])")</f>
        <v>#NAME?</v>
      </c>
    </row>
    <row r="33" spans="1:11" x14ac:dyDescent="0.3">
      <c r="A33" s="1">
        <v>31</v>
      </c>
      <c r="B33" s="1">
        <v>31</v>
      </c>
      <c r="C33" s="1">
        <v>32</v>
      </c>
      <c r="D33" s="1">
        <v>1</v>
      </c>
      <c r="E33" s="1">
        <v>0</v>
      </c>
      <c r="F33" s="1">
        <v>1</v>
      </c>
      <c r="G33" s="2">
        <v>0.3105</v>
      </c>
      <c r="H33" s="2">
        <v>0.3619</v>
      </c>
      <c r="I33" s="1">
        <v>0</v>
      </c>
      <c r="J33" s="1">
        <v>220</v>
      </c>
      <c r="K33" s="9" t="e">
        <f ca="1">_xlfn.CONCAT("psspy.branch_data(",B33,",",C33,",""1""",",[_i,_i,_i,_i,_i,_i],[",G33/$C$1,",",H33/$C$1,",",I33*$C$1*0.000001,",",J33*[1]BUS!$C$3*SQRT(3)/1000,",_f,_f,_f,_f,_f,_f,_f,_f,_f,_f,_f])")</f>
        <v>#NAME?</v>
      </c>
    </row>
    <row r="34" spans="1:11" x14ac:dyDescent="0.3">
      <c r="A34" s="1">
        <v>32</v>
      </c>
      <c r="B34" s="1">
        <v>32</v>
      </c>
      <c r="C34" s="1">
        <v>33</v>
      </c>
      <c r="D34" s="1">
        <v>1</v>
      </c>
      <c r="E34" s="1">
        <v>1</v>
      </c>
      <c r="F34" s="1">
        <v>1</v>
      </c>
      <c r="G34" s="2">
        <v>0.34100000000000003</v>
      </c>
      <c r="H34" s="2">
        <v>0.5302</v>
      </c>
      <c r="I34" s="1">
        <v>0</v>
      </c>
      <c r="J34" s="1">
        <v>220</v>
      </c>
      <c r="K34" s="9" t="e">
        <f ca="1">_xlfn.CONCAT("psspy.branch_data(",B34,",",C34,",""1""",",[_i,_i,_i,_i,_i,_i],[",G34/$C$1,",",H34/$C$1,",",I34*$C$1*0.000001,",",J34*[1]BUS!$C$3*SQRT(3)/1000,",_f,_f,_f,_f,_f,_f,_f,_f,_f,_f,_f])")</f>
        <v>#NAME?</v>
      </c>
    </row>
    <row r="35" spans="1:11" s="8" customFormat="1" x14ac:dyDescent="0.3">
      <c r="A35" s="6">
        <v>33</v>
      </c>
      <c r="B35" s="6">
        <v>25</v>
      </c>
      <c r="C35" s="6">
        <v>29</v>
      </c>
      <c r="D35" s="6">
        <v>1</v>
      </c>
      <c r="E35" s="6">
        <v>1</v>
      </c>
      <c r="F35" s="6">
        <v>1</v>
      </c>
      <c r="G35" s="7">
        <v>0.5</v>
      </c>
      <c r="H35" s="6">
        <v>0.5</v>
      </c>
      <c r="I35" s="6">
        <v>0</v>
      </c>
      <c r="J35" s="1">
        <v>220</v>
      </c>
      <c r="K35" s="10" t="e">
        <f ca="1">_xlfn.CONCAT("psspy.branch_data(",B35,",",C35,",""1""",",[_i,_i,_i,_i,_i,_i],[",G35/$C$1,",",H35/$C$1,",",I35*$C$1*0.000001,",",J35*[1]BUS!$C$3*SQRT(3)/1000,",_f,_f,_f,_f,_f,_f,_f,_f,_f,_f,_f])")</f>
        <v>#NAME?</v>
      </c>
    </row>
    <row r="36" spans="1:11" s="8" customFormat="1" x14ac:dyDescent="0.3">
      <c r="A36" s="6">
        <v>34</v>
      </c>
      <c r="B36" s="6">
        <v>8</v>
      </c>
      <c r="C36" s="6">
        <v>21</v>
      </c>
      <c r="D36" s="6">
        <v>1</v>
      </c>
      <c r="E36" s="6">
        <v>1</v>
      </c>
      <c r="F36" s="6">
        <v>1</v>
      </c>
      <c r="G36" s="7">
        <v>2</v>
      </c>
      <c r="H36" s="6">
        <v>2</v>
      </c>
      <c r="I36" s="6">
        <v>0</v>
      </c>
      <c r="J36" s="1">
        <v>220</v>
      </c>
      <c r="K36" s="10" t="e">
        <f ca="1">_xlfn.CONCAT("psspy.branch_data(",B36,",",C36,",""1""",",[_i,_i,_i,_i,_i,_i],[",G36/$C$1,",",H36/$C$1,",",I36*$C$1*0.000001,",",J36*[1]BUS!$C$3*SQRT(3)/1000,",_f,_f,_f,_f,_f,_f,_f,_f,_f,_f,_f])")</f>
        <v>#NAME?</v>
      </c>
    </row>
    <row r="37" spans="1:11" s="8" customFormat="1" x14ac:dyDescent="0.3">
      <c r="A37" s="6">
        <v>35</v>
      </c>
      <c r="B37" s="6">
        <v>12</v>
      </c>
      <c r="C37" s="6">
        <v>22</v>
      </c>
      <c r="D37" s="6">
        <v>1</v>
      </c>
      <c r="E37" s="6">
        <v>1</v>
      </c>
      <c r="F37" s="6">
        <v>1</v>
      </c>
      <c r="G37" s="7">
        <v>2</v>
      </c>
      <c r="H37" s="6">
        <v>2</v>
      </c>
      <c r="I37" s="6">
        <v>0</v>
      </c>
      <c r="J37" s="1">
        <v>220</v>
      </c>
      <c r="K37" s="10" t="e">
        <f ca="1">_xlfn.CONCAT("psspy.branch_data(",B37,",",C37,",""1""",",[_i,_i,_i,_i,_i,_i],[",G37/$C$1,",",H37/$C$1,",",I37*$C$1*0.000001,",",J37*[1]BUS!$C$3*SQRT(3)/1000,",_f,_f,_f,_f,_f,_f,_f,_f,_f,_f,_f])")</f>
        <v>#NAME?</v>
      </c>
    </row>
    <row r="38" spans="1:11" s="8" customFormat="1" x14ac:dyDescent="0.3">
      <c r="A38" s="6">
        <v>36</v>
      </c>
      <c r="B38" s="6">
        <v>9</v>
      </c>
      <c r="C38" s="6">
        <v>15</v>
      </c>
      <c r="D38" s="6">
        <v>1</v>
      </c>
      <c r="E38" s="6">
        <v>1</v>
      </c>
      <c r="F38" s="6">
        <v>1</v>
      </c>
      <c r="G38" s="7">
        <v>2</v>
      </c>
      <c r="H38" s="6">
        <v>2</v>
      </c>
      <c r="I38" s="6">
        <v>0</v>
      </c>
      <c r="J38" s="1">
        <v>220</v>
      </c>
      <c r="K38" s="10" t="e">
        <f ca="1">_xlfn.CONCAT("psspy.branch_data(",B38,",",C38,",""1""",",[_i,_i,_i,_i,_i,_i],[",G38/$C$1,",",H38/$C$1,",",I38*$C$1*0.000001,",",J38*[1]BUS!$C$3*SQRT(3)/1000,",_f,_f,_f,_f,_f,_f,_f,_f,_f,_f,_f])")</f>
        <v>#NAME?</v>
      </c>
    </row>
    <row r="39" spans="1:11" s="8" customFormat="1" x14ac:dyDescent="0.3">
      <c r="A39" s="6">
        <v>37</v>
      </c>
      <c r="B39" s="6">
        <v>18</v>
      </c>
      <c r="C39" s="6">
        <v>33</v>
      </c>
      <c r="D39" s="6">
        <v>1</v>
      </c>
      <c r="E39" s="6">
        <v>1</v>
      </c>
      <c r="F39" s="6">
        <v>1</v>
      </c>
      <c r="G39" s="7">
        <v>0.5</v>
      </c>
      <c r="H39" s="6">
        <v>0.5</v>
      </c>
      <c r="I39" s="6">
        <v>0</v>
      </c>
      <c r="J39" s="1">
        <v>220</v>
      </c>
      <c r="K39" s="10" t="e">
        <f ca="1">_xlfn.CONCAT("psspy.branch_data(",B39,",",C39,",""1""",",[_i,_i,_i,_i,_i,_i],[",G39/$C$1,",",H39/$C$1,",",I39*$C$1*0.000001,",",J39*[1]BUS!$C$3*SQRT(3)/1000,",_f,_f,_f,_f,_f,_f,_f,_f,_f,_f,_f])")</f>
        <v>#NAME?</v>
      </c>
    </row>
    <row r="40" spans="1:11" x14ac:dyDescent="0.3">
      <c r="F40" s="1"/>
      <c r="G40" s="1"/>
    </row>
    <row r="41" spans="1:11" x14ac:dyDescent="0.3">
      <c r="F41" s="1"/>
      <c r="G41" s="1"/>
    </row>
    <row r="42" spans="1:11" x14ac:dyDescent="0.3">
      <c r="F42" s="1"/>
      <c r="G42" s="1"/>
    </row>
    <row r="43" spans="1:11" x14ac:dyDescent="0.3">
      <c r="F43" s="1"/>
      <c r="G43" s="1"/>
    </row>
    <row r="44" spans="1:11" x14ac:dyDescent="0.3">
      <c r="F44" s="1"/>
      <c r="G44" s="1"/>
    </row>
    <row r="45" spans="1:11" x14ac:dyDescent="0.3">
      <c r="F45" s="1"/>
      <c r="G45" s="1"/>
    </row>
    <row r="46" spans="1:11" x14ac:dyDescent="0.3">
      <c r="F46" s="1"/>
      <c r="G46" s="1"/>
    </row>
    <row r="47" spans="1:11" x14ac:dyDescent="0.3">
      <c r="F47" s="1"/>
      <c r="G47" s="1"/>
    </row>
    <row r="48" spans="1:11" x14ac:dyDescent="0.3">
      <c r="F48" s="1"/>
      <c r="G48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4"/>
  <sheetViews>
    <sheetView zoomScale="70" zoomScaleNormal="70" workbookViewId="0">
      <selection activeCell="E20" sqref="E20"/>
    </sheetView>
  </sheetViews>
  <sheetFormatPr defaultRowHeight="14" x14ac:dyDescent="0.3"/>
  <cols>
    <col min="1" max="2" width="13.1640625" customWidth="1"/>
  </cols>
  <sheetData>
    <row r="1" spans="1:34" x14ac:dyDescent="0.3">
      <c r="A1" s="2" t="s">
        <v>26</v>
      </c>
      <c r="B1" s="2"/>
    </row>
    <row r="2" spans="1:34" x14ac:dyDescent="0.3">
      <c r="A2" s="1" t="s">
        <v>29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</row>
    <row r="3" spans="1:34" x14ac:dyDescent="0.3">
      <c r="A3" s="1">
        <v>15</v>
      </c>
      <c r="B3" s="1">
        <v>1</v>
      </c>
      <c r="C3">
        <v>1</v>
      </c>
      <c r="D3">
        <v>0.97</v>
      </c>
      <c r="E3">
        <v>0.99</v>
      </c>
      <c r="F3">
        <v>0.97</v>
      </c>
      <c r="G3">
        <v>0.97</v>
      </c>
      <c r="H3">
        <v>0.97</v>
      </c>
      <c r="I3">
        <v>0.98</v>
      </c>
      <c r="J3">
        <v>0.98</v>
      </c>
      <c r="K3">
        <v>0.99</v>
      </c>
      <c r="L3">
        <v>0.97</v>
      </c>
      <c r="M3">
        <v>0.97</v>
      </c>
      <c r="N3">
        <v>0.97</v>
      </c>
      <c r="O3">
        <v>0.98</v>
      </c>
      <c r="P3">
        <v>0.98</v>
      </c>
      <c r="Q3">
        <v>0.98</v>
      </c>
      <c r="R3">
        <v>0.98</v>
      </c>
      <c r="S3">
        <v>0.97</v>
      </c>
      <c r="T3">
        <v>0.99</v>
      </c>
      <c r="U3">
        <v>1</v>
      </c>
      <c r="V3">
        <v>1</v>
      </c>
      <c r="W3">
        <v>0.99</v>
      </c>
      <c r="X3">
        <v>0.99</v>
      </c>
      <c r="Y3">
        <v>0.98</v>
      </c>
      <c r="Z3">
        <v>0.97</v>
      </c>
      <c r="AA3">
        <v>0.98</v>
      </c>
      <c r="AB3">
        <v>0.98</v>
      </c>
      <c r="AC3">
        <v>0.98</v>
      </c>
      <c r="AD3">
        <v>0.99</v>
      </c>
      <c r="AE3">
        <v>1</v>
      </c>
      <c r="AF3">
        <v>0.99</v>
      </c>
      <c r="AG3">
        <v>0.97</v>
      </c>
      <c r="AH3">
        <v>0.99</v>
      </c>
    </row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">
      <c r="A6" s="1">
        <v>1</v>
      </c>
      <c r="B6" s="1">
        <v>1</v>
      </c>
      <c r="C6">
        <v>0.45</v>
      </c>
      <c r="D6">
        <v>0.45</v>
      </c>
      <c r="E6">
        <v>0.43</v>
      </c>
      <c r="F6">
        <v>0.42</v>
      </c>
      <c r="G6">
        <v>0.45</v>
      </c>
      <c r="H6">
        <v>0.47</v>
      </c>
      <c r="I6">
        <v>0.47</v>
      </c>
      <c r="J6">
        <v>0.48</v>
      </c>
      <c r="K6">
        <v>0.44</v>
      </c>
      <c r="L6">
        <v>0.42</v>
      </c>
      <c r="M6">
        <v>0.47</v>
      </c>
      <c r="N6">
        <v>0.44</v>
      </c>
      <c r="O6">
        <v>0.44</v>
      </c>
      <c r="P6">
        <v>0.46</v>
      </c>
      <c r="Q6">
        <v>0.42</v>
      </c>
      <c r="R6">
        <v>0.47</v>
      </c>
      <c r="S6">
        <v>0.43</v>
      </c>
      <c r="T6">
        <v>0.43</v>
      </c>
      <c r="U6">
        <v>0.44</v>
      </c>
      <c r="V6">
        <v>0.45</v>
      </c>
      <c r="W6">
        <v>0.43</v>
      </c>
      <c r="X6">
        <v>0.43</v>
      </c>
      <c r="Y6">
        <v>0.43</v>
      </c>
      <c r="Z6">
        <v>0.45</v>
      </c>
      <c r="AA6">
        <v>0.46</v>
      </c>
      <c r="AB6">
        <v>0.47</v>
      </c>
      <c r="AC6">
        <v>0.45</v>
      </c>
      <c r="AD6">
        <v>0.47</v>
      </c>
      <c r="AE6">
        <v>0.48</v>
      </c>
      <c r="AF6">
        <v>0.42</v>
      </c>
      <c r="AG6">
        <v>0.45</v>
      </c>
      <c r="AH6">
        <v>0.45</v>
      </c>
    </row>
    <row r="7" spans="1:34" x14ac:dyDescent="0.3">
      <c r="A7" s="1">
        <v>2</v>
      </c>
      <c r="B7" s="1">
        <v>1</v>
      </c>
      <c r="C7">
        <v>0.4</v>
      </c>
      <c r="D7">
        <v>0.4</v>
      </c>
      <c r="E7">
        <v>0.43</v>
      </c>
      <c r="F7">
        <v>0.37</v>
      </c>
      <c r="G7">
        <v>0.4</v>
      </c>
      <c r="H7">
        <v>0.4</v>
      </c>
      <c r="I7">
        <v>0.43</v>
      </c>
      <c r="J7">
        <v>0.42</v>
      </c>
      <c r="K7">
        <v>0.37</v>
      </c>
      <c r="L7">
        <v>0.4</v>
      </c>
      <c r="M7">
        <v>0.37</v>
      </c>
      <c r="N7">
        <v>0.43</v>
      </c>
      <c r="O7">
        <v>0.37</v>
      </c>
      <c r="P7">
        <v>0.4</v>
      </c>
      <c r="Q7">
        <v>0.41</v>
      </c>
      <c r="R7">
        <v>0.39</v>
      </c>
      <c r="S7">
        <v>0.42</v>
      </c>
      <c r="T7">
        <v>0.4</v>
      </c>
      <c r="U7">
        <v>0.37</v>
      </c>
      <c r="V7">
        <v>0.39</v>
      </c>
      <c r="W7">
        <v>0.43</v>
      </c>
      <c r="X7">
        <v>0.42</v>
      </c>
      <c r="Y7">
        <v>0.37</v>
      </c>
      <c r="Z7">
        <v>0.37</v>
      </c>
      <c r="AA7">
        <v>0.42</v>
      </c>
      <c r="AB7">
        <v>0.42</v>
      </c>
      <c r="AC7">
        <v>0.43</v>
      </c>
      <c r="AD7">
        <v>0.42</v>
      </c>
      <c r="AE7">
        <v>0.37</v>
      </c>
      <c r="AF7">
        <v>0.39</v>
      </c>
      <c r="AG7">
        <v>0.38</v>
      </c>
      <c r="AH7">
        <v>0.42</v>
      </c>
    </row>
    <row r="8" spans="1:34" x14ac:dyDescent="0.3">
      <c r="A8" s="1">
        <v>3</v>
      </c>
      <c r="B8" s="1">
        <v>1</v>
      </c>
      <c r="C8">
        <v>0.35</v>
      </c>
      <c r="D8">
        <v>0.34</v>
      </c>
      <c r="E8">
        <v>0.34</v>
      </c>
      <c r="F8">
        <v>0.32</v>
      </c>
      <c r="G8">
        <v>0.33</v>
      </c>
      <c r="H8">
        <v>0.36</v>
      </c>
      <c r="I8">
        <v>0.36</v>
      </c>
      <c r="J8">
        <v>0.33</v>
      </c>
      <c r="K8">
        <v>0.35</v>
      </c>
      <c r="L8">
        <v>0.34</v>
      </c>
      <c r="M8">
        <v>0.33</v>
      </c>
      <c r="N8">
        <v>0.33</v>
      </c>
      <c r="O8">
        <v>0.36</v>
      </c>
      <c r="P8">
        <v>0.38</v>
      </c>
      <c r="Q8">
        <v>0.38</v>
      </c>
      <c r="R8">
        <v>0.36</v>
      </c>
      <c r="S8">
        <v>0.33</v>
      </c>
      <c r="T8">
        <v>0.35</v>
      </c>
      <c r="U8">
        <v>0.32</v>
      </c>
      <c r="V8">
        <v>0.35</v>
      </c>
      <c r="W8">
        <v>0.35</v>
      </c>
      <c r="X8">
        <v>0.36</v>
      </c>
      <c r="Y8">
        <v>0.36</v>
      </c>
      <c r="Z8">
        <v>0.33</v>
      </c>
      <c r="AA8">
        <v>0.38</v>
      </c>
      <c r="AB8">
        <v>0.37</v>
      </c>
      <c r="AC8">
        <v>0.36</v>
      </c>
      <c r="AD8">
        <v>0.35</v>
      </c>
      <c r="AE8">
        <v>0.33</v>
      </c>
      <c r="AF8">
        <v>0.38</v>
      </c>
      <c r="AG8">
        <v>0.37</v>
      </c>
      <c r="AH8">
        <v>0.33</v>
      </c>
    </row>
    <row r="9" spans="1:34" x14ac:dyDescent="0.3">
      <c r="A9" s="1">
        <v>4</v>
      </c>
      <c r="B9" s="1">
        <v>1</v>
      </c>
      <c r="C9">
        <v>0.3</v>
      </c>
      <c r="D9">
        <v>0.27</v>
      </c>
      <c r="E9">
        <v>0.27</v>
      </c>
      <c r="F9">
        <v>0.3</v>
      </c>
      <c r="G9">
        <v>0.28999999999999998</v>
      </c>
      <c r="H9">
        <v>0.33</v>
      </c>
      <c r="I9">
        <v>0.28000000000000003</v>
      </c>
      <c r="J9">
        <v>0.32</v>
      </c>
      <c r="K9">
        <v>0.28000000000000003</v>
      </c>
      <c r="L9">
        <v>0.27</v>
      </c>
      <c r="M9">
        <v>0.32</v>
      </c>
      <c r="N9">
        <v>0.28999999999999998</v>
      </c>
      <c r="O9">
        <v>0.28999999999999998</v>
      </c>
      <c r="P9">
        <v>0.3</v>
      </c>
      <c r="Q9">
        <v>0.3</v>
      </c>
      <c r="R9">
        <v>0.32</v>
      </c>
      <c r="S9">
        <v>0.28999999999999998</v>
      </c>
      <c r="T9">
        <v>0.33</v>
      </c>
      <c r="U9">
        <v>0.28000000000000003</v>
      </c>
      <c r="V9">
        <v>0.31</v>
      </c>
      <c r="W9">
        <v>0.32</v>
      </c>
      <c r="X9">
        <v>0.33</v>
      </c>
      <c r="Y9">
        <v>0.27</v>
      </c>
      <c r="Z9">
        <v>0.27</v>
      </c>
      <c r="AA9">
        <v>0.3</v>
      </c>
      <c r="AB9">
        <v>0.31</v>
      </c>
      <c r="AC9">
        <v>0.28999999999999998</v>
      </c>
      <c r="AD9">
        <v>0.33</v>
      </c>
      <c r="AE9">
        <v>0.3</v>
      </c>
      <c r="AF9">
        <v>0.33</v>
      </c>
      <c r="AG9">
        <v>0.31</v>
      </c>
      <c r="AH9">
        <v>0.31</v>
      </c>
    </row>
    <row r="10" spans="1:34" x14ac:dyDescent="0.3">
      <c r="A10" s="1">
        <v>5</v>
      </c>
      <c r="B10" s="1">
        <v>1</v>
      </c>
      <c r="C10">
        <v>0.27</v>
      </c>
      <c r="D10">
        <v>0.25</v>
      </c>
      <c r="E10">
        <v>0.3</v>
      </c>
      <c r="F10">
        <v>0.28999999999999998</v>
      </c>
      <c r="G10">
        <v>0.28000000000000003</v>
      </c>
      <c r="H10">
        <v>0.24</v>
      </c>
      <c r="I10">
        <v>0.27</v>
      </c>
      <c r="J10">
        <v>0.26</v>
      </c>
      <c r="K10">
        <v>0.28000000000000003</v>
      </c>
      <c r="L10">
        <v>0.25</v>
      </c>
      <c r="M10">
        <v>0.3</v>
      </c>
      <c r="N10">
        <v>0.3</v>
      </c>
      <c r="O10">
        <v>0.28999999999999998</v>
      </c>
      <c r="P10">
        <v>0.25</v>
      </c>
      <c r="Q10">
        <v>0.24</v>
      </c>
      <c r="R10">
        <v>0.28000000000000003</v>
      </c>
      <c r="S10">
        <v>0.26</v>
      </c>
      <c r="T10">
        <v>0.25</v>
      </c>
      <c r="U10">
        <v>0.28000000000000003</v>
      </c>
      <c r="V10">
        <v>0.3</v>
      </c>
      <c r="W10">
        <v>0.3</v>
      </c>
      <c r="X10">
        <v>0.27</v>
      </c>
      <c r="Y10">
        <v>0.26</v>
      </c>
      <c r="Z10">
        <v>0.28000000000000003</v>
      </c>
      <c r="AA10">
        <v>0.26</v>
      </c>
      <c r="AB10">
        <v>0.27</v>
      </c>
      <c r="AC10">
        <v>0.28999999999999998</v>
      </c>
      <c r="AD10">
        <v>0.28000000000000003</v>
      </c>
      <c r="AE10">
        <v>0.27</v>
      </c>
      <c r="AF10">
        <v>0.27</v>
      </c>
      <c r="AG10">
        <v>0.28000000000000003</v>
      </c>
      <c r="AH10">
        <v>0.26</v>
      </c>
    </row>
    <row r="11" spans="1:34" x14ac:dyDescent="0.3">
      <c r="A11" s="1">
        <v>6</v>
      </c>
      <c r="B11" s="1">
        <v>1</v>
      </c>
      <c r="C11">
        <v>0.4</v>
      </c>
      <c r="D11">
        <v>0.43</v>
      </c>
      <c r="E11">
        <v>0.4</v>
      </c>
      <c r="F11">
        <v>0.42</v>
      </c>
      <c r="G11">
        <v>0.4</v>
      </c>
      <c r="H11">
        <v>0.38</v>
      </c>
      <c r="I11">
        <v>0.41</v>
      </c>
      <c r="J11">
        <v>0.43</v>
      </c>
      <c r="K11">
        <v>0.4</v>
      </c>
      <c r="L11">
        <v>0.41</v>
      </c>
      <c r="M11">
        <v>0.4</v>
      </c>
      <c r="N11">
        <v>0.37</v>
      </c>
      <c r="O11">
        <v>0.4</v>
      </c>
      <c r="P11">
        <v>0.4</v>
      </c>
      <c r="Q11">
        <v>0.42</v>
      </c>
      <c r="R11">
        <v>0.42</v>
      </c>
      <c r="S11">
        <v>0.4</v>
      </c>
      <c r="T11">
        <v>0.42</v>
      </c>
      <c r="U11">
        <v>0.39</v>
      </c>
      <c r="V11">
        <v>0.37</v>
      </c>
      <c r="W11">
        <v>0.38</v>
      </c>
      <c r="X11">
        <v>0.39</v>
      </c>
      <c r="Y11">
        <v>0.41</v>
      </c>
      <c r="Z11">
        <v>0.39</v>
      </c>
      <c r="AA11">
        <v>0.39</v>
      </c>
      <c r="AB11">
        <v>0.38</v>
      </c>
      <c r="AC11">
        <v>0.42</v>
      </c>
      <c r="AD11">
        <v>0.42</v>
      </c>
      <c r="AE11">
        <v>0.42</v>
      </c>
      <c r="AF11">
        <v>0.39</v>
      </c>
      <c r="AG11">
        <v>0.4</v>
      </c>
      <c r="AH11">
        <v>0.38</v>
      </c>
    </row>
    <row r="12" spans="1:34" x14ac:dyDescent="0.3">
      <c r="A12" s="1">
        <v>7</v>
      </c>
      <c r="B12" s="1">
        <v>1</v>
      </c>
      <c r="C12">
        <v>0.38</v>
      </c>
      <c r="D12">
        <v>0.35</v>
      </c>
      <c r="E12">
        <v>0.39</v>
      </c>
      <c r="F12">
        <v>0.36</v>
      </c>
      <c r="G12">
        <v>0.37</v>
      </c>
      <c r="H12">
        <v>0.37</v>
      </c>
      <c r="I12">
        <v>0.35</v>
      </c>
      <c r="J12">
        <v>0.36</v>
      </c>
      <c r="K12">
        <v>0.41</v>
      </c>
      <c r="L12">
        <v>0.4</v>
      </c>
      <c r="M12">
        <v>0.37</v>
      </c>
      <c r="N12">
        <v>0.39</v>
      </c>
      <c r="O12">
        <v>0.38</v>
      </c>
      <c r="P12">
        <v>0.38</v>
      </c>
      <c r="Q12">
        <v>0.39</v>
      </c>
      <c r="R12">
        <v>0.35</v>
      </c>
      <c r="S12">
        <v>0.39</v>
      </c>
      <c r="T12">
        <v>0.39</v>
      </c>
      <c r="U12">
        <v>0.39</v>
      </c>
      <c r="V12">
        <v>0.38</v>
      </c>
      <c r="W12">
        <v>0.39</v>
      </c>
      <c r="X12">
        <v>0.35</v>
      </c>
      <c r="Y12">
        <v>0.39</v>
      </c>
      <c r="Z12">
        <v>0.39</v>
      </c>
      <c r="AA12">
        <v>0.38</v>
      </c>
      <c r="AB12">
        <v>0.41</v>
      </c>
      <c r="AC12">
        <v>0.35</v>
      </c>
      <c r="AD12">
        <v>0.4</v>
      </c>
      <c r="AE12">
        <v>0.37</v>
      </c>
      <c r="AF12">
        <v>0.38</v>
      </c>
      <c r="AG12">
        <v>0.35</v>
      </c>
      <c r="AH12">
        <v>0.35</v>
      </c>
    </row>
    <row r="13" spans="1:34" x14ac:dyDescent="0.3">
      <c r="A13" s="1">
        <v>8</v>
      </c>
      <c r="B13" s="1">
        <v>1</v>
      </c>
      <c r="C13">
        <v>0.7</v>
      </c>
      <c r="D13">
        <v>0.7</v>
      </c>
      <c r="E13">
        <v>0.67</v>
      </c>
      <c r="F13">
        <v>0.7</v>
      </c>
      <c r="G13">
        <v>0.73</v>
      </c>
      <c r="H13">
        <v>0.73</v>
      </c>
      <c r="I13">
        <v>0.68</v>
      </c>
      <c r="J13">
        <v>0.72</v>
      </c>
      <c r="K13">
        <v>0.69</v>
      </c>
      <c r="L13">
        <v>0.73</v>
      </c>
      <c r="M13">
        <v>0.73</v>
      </c>
      <c r="N13">
        <v>0.69</v>
      </c>
      <c r="O13">
        <v>0.68</v>
      </c>
      <c r="P13">
        <v>0.73</v>
      </c>
      <c r="Q13">
        <v>0.68</v>
      </c>
      <c r="R13">
        <v>0.72</v>
      </c>
      <c r="S13">
        <v>0.73</v>
      </c>
      <c r="T13">
        <v>0.71</v>
      </c>
      <c r="U13">
        <v>0.71</v>
      </c>
      <c r="V13">
        <v>0.73</v>
      </c>
      <c r="W13">
        <v>0.7</v>
      </c>
      <c r="X13">
        <v>0.7</v>
      </c>
      <c r="Y13">
        <v>0.73</v>
      </c>
      <c r="Z13">
        <v>0.71</v>
      </c>
      <c r="AA13">
        <v>0.71</v>
      </c>
      <c r="AB13">
        <v>0.72</v>
      </c>
      <c r="AC13">
        <v>0.71</v>
      </c>
      <c r="AD13">
        <v>0.72</v>
      </c>
      <c r="AE13">
        <v>0.67</v>
      </c>
      <c r="AF13">
        <v>0.69</v>
      </c>
      <c r="AG13">
        <v>0.7</v>
      </c>
      <c r="AH13">
        <v>0.69</v>
      </c>
    </row>
    <row r="14" spans="1:34" x14ac:dyDescent="0.3">
      <c r="A14" s="1">
        <v>9</v>
      </c>
      <c r="B14" s="1">
        <v>1</v>
      </c>
      <c r="C14">
        <v>0.88</v>
      </c>
      <c r="D14">
        <v>0.87</v>
      </c>
      <c r="E14">
        <v>0.88</v>
      </c>
      <c r="F14">
        <v>0.85</v>
      </c>
      <c r="G14">
        <v>0.87</v>
      </c>
      <c r="H14">
        <v>0.87</v>
      </c>
      <c r="I14">
        <v>0.86</v>
      </c>
      <c r="J14">
        <v>0.87</v>
      </c>
      <c r="K14">
        <v>0.91</v>
      </c>
      <c r="L14">
        <v>0.85</v>
      </c>
      <c r="M14">
        <v>0.86</v>
      </c>
      <c r="N14">
        <v>0.91</v>
      </c>
      <c r="O14">
        <v>0.9</v>
      </c>
      <c r="P14">
        <v>0.91</v>
      </c>
      <c r="Q14">
        <v>0.88</v>
      </c>
      <c r="R14">
        <v>0.91</v>
      </c>
      <c r="S14">
        <v>0.88</v>
      </c>
      <c r="T14">
        <v>0.9</v>
      </c>
      <c r="U14">
        <v>0.86</v>
      </c>
      <c r="V14">
        <v>0.89</v>
      </c>
      <c r="W14">
        <v>0.86</v>
      </c>
      <c r="X14">
        <v>0.89</v>
      </c>
      <c r="Y14">
        <v>0.86</v>
      </c>
      <c r="Z14">
        <v>0.88</v>
      </c>
      <c r="AA14">
        <v>0.91</v>
      </c>
      <c r="AB14">
        <v>0.86</v>
      </c>
      <c r="AC14">
        <v>0.88</v>
      </c>
      <c r="AD14">
        <v>0.91</v>
      </c>
      <c r="AE14">
        <v>0.87</v>
      </c>
      <c r="AF14">
        <v>0.88</v>
      </c>
      <c r="AG14">
        <v>0.86</v>
      </c>
      <c r="AH14">
        <v>0.85</v>
      </c>
    </row>
    <row r="15" spans="1:34" x14ac:dyDescent="0.3">
      <c r="A15" s="1">
        <v>10</v>
      </c>
      <c r="B15" s="1">
        <v>1</v>
      </c>
      <c r="C15">
        <v>1</v>
      </c>
      <c r="D15">
        <v>1</v>
      </c>
      <c r="E15">
        <v>0.98</v>
      </c>
      <c r="F15">
        <v>1</v>
      </c>
      <c r="G15">
        <v>0.98</v>
      </c>
      <c r="H15">
        <v>0.97</v>
      </c>
      <c r="I15">
        <v>0.98</v>
      </c>
      <c r="J15">
        <v>0.98</v>
      </c>
      <c r="K15">
        <v>1</v>
      </c>
      <c r="L15">
        <v>0.99</v>
      </c>
      <c r="M15">
        <v>1</v>
      </c>
      <c r="N15">
        <v>0.98</v>
      </c>
      <c r="O15">
        <v>0.99</v>
      </c>
      <c r="P15">
        <v>1</v>
      </c>
      <c r="Q15">
        <v>0.98</v>
      </c>
      <c r="R15">
        <v>0.98</v>
      </c>
      <c r="S15">
        <v>0.99</v>
      </c>
      <c r="T15">
        <v>0.99</v>
      </c>
      <c r="U15">
        <v>1</v>
      </c>
      <c r="V15">
        <v>1</v>
      </c>
      <c r="W15">
        <v>1</v>
      </c>
      <c r="X15">
        <v>1</v>
      </c>
      <c r="Y15">
        <v>0.99</v>
      </c>
      <c r="Z15">
        <v>0.99</v>
      </c>
      <c r="AA15">
        <v>1</v>
      </c>
      <c r="AB15">
        <v>1</v>
      </c>
      <c r="AC15">
        <v>1</v>
      </c>
      <c r="AD15">
        <v>0.99</v>
      </c>
      <c r="AE15">
        <v>1</v>
      </c>
      <c r="AF15">
        <v>1</v>
      </c>
      <c r="AG15">
        <v>0.97</v>
      </c>
      <c r="AH15">
        <v>1</v>
      </c>
    </row>
    <row r="16" spans="1:34" x14ac:dyDescent="0.3">
      <c r="A16" s="1">
        <v>11</v>
      </c>
      <c r="B16" s="1">
        <v>1</v>
      </c>
      <c r="C16">
        <v>0.95</v>
      </c>
      <c r="D16">
        <v>0.94</v>
      </c>
      <c r="E16">
        <v>0.94</v>
      </c>
      <c r="F16">
        <v>0.93</v>
      </c>
      <c r="G16">
        <v>0.95</v>
      </c>
      <c r="H16">
        <v>0.94</v>
      </c>
      <c r="I16">
        <v>0.97</v>
      </c>
      <c r="J16">
        <v>0.97</v>
      </c>
      <c r="K16">
        <v>0.93</v>
      </c>
      <c r="L16">
        <v>0.96</v>
      </c>
      <c r="M16">
        <v>0.96</v>
      </c>
      <c r="N16">
        <v>0.93</v>
      </c>
      <c r="O16">
        <v>0.92</v>
      </c>
      <c r="P16">
        <v>0.98</v>
      </c>
      <c r="Q16">
        <v>0.92</v>
      </c>
      <c r="R16">
        <v>0.93</v>
      </c>
      <c r="S16">
        <v>0.96</v>
      </c>
      <c r="T16">
        <v>0.97</v>
      </c>
      <c r="U16">
        <v>0.96</v>
      </c>
      <c r="V16">
        <v>0.96</v>
      </c>
      <c r="W16">
        <v>0.93</v>
      </c>
      <c r="X16">
        <v>0.93</v>
      </c>
      <c r="Y16">
        <v>0.94</v>
      </c>
      <c r="Z16">
        <v>0.97</v>
      </c>
      <c r="AA16">
        <v>0.92</v>
      </c>
      <c r="AB16">
        <v>0.96</v>
      </c>
      <c r="AC16">
        <v>0.98</v>
      </c>
      <c r="AD16">
        <v>0.97</v>
      </c>
      <c r="AE16">
        <v>0.96</v>
      </c>
      <c r="AF16">
        <v>0.94</v>
      </c>
      <c r="AG16">
        <v>0.95</v>
      </c>
      <c r="AH16">
        <v>0.95</v>
      </c>
    </row>
    <row r="17" spans="1:34" x14ac:dyDescent="0.3">
      <c r="A17" s="1">
        <v>12</v>
      </c>
      <c r="B17" s="1">
        <v>1</v>
      </c>
      <c r="C17">
        <v>0.68</v>
      </c>
      <c r="D17">
        <v>0.66</v>
      </c>
      <c r="E17">
        <v>0.68</v>
      </c>
      <c r="F17">
        <v>0.69</v>
      </c>
      <c r="G17">
        <v>0.69</v>
      </c>
      <c r="H17">
        <v>0.66</v>
      </c>
      <c r="I17">
        <v>0.67</v>
      </c>
      <c r="J17">
        <v>0.67</v>
      </c>
      <c r="K17">
        <v>0.65</v>
      </c>
      <c r="L17">
        <v>0.66</v>
      </c>
      <c r="M17">
        <v>0.7</v>
      </c>
      <c r="N17">
        <v>0.67</v>
      </c>
      <c r="O17">
        <v>0.7</v>
      </c>
      <c r="P17">
        <v>0.66</v>
      </c>
      <c r="Q17">
        <v>0.65</v>
      </c>
      <c r="R17">
        <v>0.7</v>
      </c>
      <c r="S17">
        <v>0.7</v>
      </c>
      <c r="T17">
        <v>0.7</v>
      </c>
      <c r="U17">
        <v>0.66</v>
      </c>
      <c r="V17">
        <v>0.69</v>
      </c>
      <c r="W17">
        <v>0.66</v>
      </c>
      <c r="X17">
        <v>0.67</v>
      </c>
      <c r="Y17">
        <v>0.68</v>
      </c>
      <c r="Z17">
        <v>0.68</v>
      </c>
      <c r="AA17">
        <v>0.68</v>
      </c>
      <c r="AB17">
        <v>0.67</v>
      </c>
      <c r="AC17">
        <v>0.67</v>
      </c>
      <c r="AD17">
        <v>0.65</v>
      </c>
      <c r="AE17">
        <v>0.7</v>
      </c>
      <c r="AF17">
        <v>0.68</v>
      </c>
      <c r="AG17">
        <v>0.71</v>
      </c>
      <c r="AH17">
        <v>0.65</v>
      </c>
    </row>
    <row r="18" spans="1:34" x14ac:dyDescent="0.3">
      <c r="A18" s="1">
        <v>13</v>
      </c>
      <c r="B18" s="1">
        <v>1</v>
      </c>
      <c r="C18">
        <v>0.82</v>
      </c>
      <c r="D18">
        <v>0.85</v>
      </c>
      <c r="E18">
        <v>0.83</v>
      </c>
      <c r="F18">
        <v>0.84</v>
      </c>
      <c r="G18">
        <v>0.81</v>
      </c>
      <c r="H18">
        <v>0.81</v>
      </c>
      <c r="I18">
        <v>0.84</v>
      </c>
      <c r="J18">
        <v>0.8</v>
      </c>
      <c r="K18">
        <v>0.79</v>
      </c>
      <c r="L18">
        <v>0.83</v>
      </c>
      <c r="M18">
        <v>0.85</v>
      </c>
      <c r="N18">
        <v>0.82</v>
      </c>
      <c r="O18">
        <v>0.8</v>
      </c>
      <c r="P18">
        <v>0.79</v>
      </c>
      <c r="Q18">
        <v>0.79</v>
      </c>
      <c r="R18">
        <v>0.79</v>
      </c>
      <c r="S18">
        <v>0.84</v>
      </c>
      <c r="T18">
        <v>0.84</v>
      </c>
      <c r="U18">
        <v>0.85</v>
      </c>
      <c r="V18">
        <v>0.83</v>
      </c>
      <c r="W18">
        <v>0.85</v>
      </c>
      <c r="X18">
        <v>0.8</v>
      </c>
      <c r="Y18">
        <v>0.82</v>
      </c>
      <c r="Z18">
        <v>0.81</v>
      </c>
      <c r="AA18">
        <v>0.8</v>
      </c>
      <c r="AB18">
        <v>0.81</v>
      </c>
      <c r="AC18">
        <v>0.79</v>
      </c>
      <c r="AD18">
        <v>0.81</v>
      </c>
      <c r="AE18">
        <v>0.79</v>
      </c>
      <c r="AF18">
        <v>0.79</v>
      </c>
      <c r="AG18">
        <v>0.85</v>
      </c>
      <c r="AH18">
        <v>0.82</v>
      </c>
    </row>
    <row r="19" spans="1:34" x14ac:dyDescent="0.3">
      <c r="A19" s="1">
        <v>14</v>
      </c>
      <c r="B19" s="1">
        <v>1</v>
      </c>
      <c r="C19">
        <v>0.95</v>
      </c>
      <c r="D19">
        <v>0.95</v>
      </c>
      <c r="E19">
        <v>0.97</v>
      </c>
      <c r="F19">
        <v>0.92</v>
      </c>
      <c r="G19">
        <v>0.97</v>
      </c>
      <c r="H19">
        <v>0.94</v>
      </c>
      <c r="I19">
        <v>0.93</v>
      </c>
      <c r="J19">
        <v>0.92</v>
      </c>
      <c r="K19">
        <v>0.94</v>
      </c>
      <c r="L19">
        <v>0.98</v>
      </c>
      <c r="M19">
        <v>0.95</v>
      </c>
      <c r="N19">
        <v>0.96</v>
      </c>
      <c r="O19">
        <v>0.95</v>
      </c>
      <c r="P19">
        <v>0.94</v>
      </c>
      <c r="Q19">
        <v>0.98</v>
      </c>
      <c r="R19">
        <v>0.95</v>
      </c>
      <c r="S19">
        <v>0.97</v>
      </c>
      <c r="T19">
        <v>0.96</v>
      </c>
      <c r="U19">
        <v>0.94</v>
      </c>
      <c r="V19">
        <v>0.92</v>
      </c>
      <c r="W19">
        <v>0.96</v>
      </c>
      <c r="X19">
        <v>0.95</v>
      </c>
      <c r="Y19">
        <v>0.95</v>
      </c>
      <c r="Z19">
        <v>0.95</v>
      </c>
      <c r="AA19">
        <v>0.98</v>
      </c>
      <c r="AB19">
        <v>0.92</v>
      </c>
      <c r="AC19">
        <v>0.96</v>
      </c>
      <c r="AD19">
        <v>0.95</v>
      </c>
      <c r="AE19">
        <v>0.95</v>
      </c>
      <c r="AF19">
        <v>0.95</v>
      </c>
      <c r="AG19">
        <v>0.93</v>
      </c>
      <c r="AH19">
        <v>0.95</v>
      </c>
    </row>
    <row r="20" spans="1:34" x14ac:dyDescent="0.3">
      <c r="A20" s="1">
        <v>15</v>
      </c>
      <c r="B20" s="1">
        <v>1</v>
      </c>
      <c r="C20">
        <v>1</v>
      </c>
      <c r="D20">
        <v>0.97</v>
      </c>
      <c r="E20">
        <v>0.99</v>
      </c>
      <c r="F20">
        <v>0.97</v>
      </c>
      <c r="G20">
        <v>0.97</v>
      </c>
      <c r="H20">
        <v>0.97</v>
      </c>
      <c r="I20">
        <v>0.98</v>
      </c>
      <c r="J20">
        <v>0.98</v>
      </c>
      <c r="K20">
        <v>0.99</v>
      </c>
      <c r="L20">
        <v>0.97</v>
      </c>
      <c r="M20">
        <v>0.97</v>
      </c>
      <c r="N20">
        <v>0.97</v>
      </c>
      <c r="O20">
        <v>0.98</v>
      </c>
      <c r="P20">
        <v>0.98</v>
      </c>
      <c r="Q20">
        <v>0.98</v>
      </c>
      <c r="R20">
        <v>0.98</v>
      </c>
      <c r="S20">
        <v>0.97</v>
      </c>
      <c r="T20">
        <v>0.99</v>
      </c>
      <c r="U20">
        <v>1</v>
      </c>
      <c r="V20">
        <v>1</v>
      </c>
      <c r="W20">
        <v>0.99</v>
      </c>
      <c r="X20">
        <v>0.99</v>
      </c>
      <c r="Y20">
        <v>0.98</v>
      </c>
      <c r="Z20">
        <v>0.97</v>
      </c>
      <c r="AA20">
        <v>0.98</v>
      </c>
      <c r="AB20">
        <v>0.98</v>
      </c>
      <c r="AC20">
        <v>0.98</v>
      </c>
      <c r="AD20">
        <v>0.99</v>
      </c>
      <c r="AE20">
        <v>1</v>
      </c>
      <c r="AF20">
        <v>0.99</v>
      </c>
      <c r="AG20">
        <v>0.97</v>
      </c>
      <c r="AH20">
        <v>0.99</v>
      </c>
    </row>
    <row r="21" spans="1:34" x14ac:dyDescent="0.3">
      <c r="A21" s="1">
        <v>16</v>
      </c>
      <c r="B21" s="1">
        <v>1</v>
      </c>
      <c r="C21">
        <v>0.98</v>
      </c>
      <c r="D21">
        <v>0.99</v>
      </c>
      <c r="E21">
        <v>0.98</v>
      </c>
      <c r="F21">
        <v>0.96</v>
      </c>
      <c r="G21">
        <v>1</v>
      </c>
      <c r="H21">
        <v>1</v>
      </c>
      <c r="I21">
        <v>0.95</v>
      </c>
      <c r="J21">
        <v>0.97</v>
      </c>
      <c r="K21">
        <v>0.96</v>
      </c>
      <c r="L21">
        <v>1</v>
      </c>
      <c r="M21">
        <v>0.98</v>
      </c>
      <c r="N21">
        <v>0.95</v>
      </c>
      <c r="O21">
        <v>0.99</v>
      </c>
      <c r="P21">
        <v>0.99</v>
      </c>
      <c r="Q21">
        <v>0.98</v>
      </c>
      <c r="R21">
        <v>0.99</v>
      </c>
      <c r="S21">
        <v>1</v>
      </c>
      <c r="T21">
        <v>0.98</v>
      </c>
      <c r="U21">
        <v>0.96</v>
      </c>
      <c r="V21">
        <v>0.95</v>
      </c>
      <c r="W21">
        <v>1</v>
      </c>
      <c r="X21">
        <v>0.95</v>
      </c>
      <c r="Y21">
        <v>0.99</v>
      </c>
      <c r="Z21">
        <v>0.97</v>
      </c>
      <c r="AA21">
        <v>0.98</v>
      </c>
      <c r="AB21">
        <v>0.96</v>
      </c>
      <c r="AC21">
        <v>0.96</v>
      </c>
      <c r="AD21">
        <v>0.96</v>
      </c>
      <c r="AE21">
        <v>0.95</v>
      </c>
      <c r="AF21">
        <v>0.99</v>
      </c>
      <c r="AG21">
        <v>0.96</v>
      </c>
      <c r="AH21">
        <v>1</v>
      </c>
    </row>
    <row r="22" spans="1:34" x14ac:dyDescent="0.3">
      <c r="A22" s="1">
        <v>17</v>
      </c>
      <c r="B22" s="1">
        <v>1</v>
      </c>
      <c r="C22">
        <v>0.83</v>
      </c>
      <c r="D22">
        <v>0.86</v>
      </c>
      <c r="E22">
        <v>0.8</v>
      </c>
      <c r="F22">
        <v>0.86</v>
      </c>
      <c r="G22">
        <v>0.82</v>
      </c>
      <c r="H22">
        <v>0.84</v>
      </c>
      <c r="I22">
        <v>0.8</v>
      </c>
      <c r="J22">
        <v>0.82</v>
      </c>
      <c r="K22">
        <v>0.84</v>
      </c>
      <c r="L22">
        <v>0.8</v>
      </c>
      <c r="M22">
        <v>0.86</v>
      </c>
      <c r="N22">
        <v>0.83</v>
      </c>
      <c r="O22">
        <v>0.84</v>
      </c>
      <c r="P22">
        <v>0.86</v>
      </c>
      <c r="Q22">
        <v>0.86</v>
      </c>
      <c r="R22">
        <v>0.8</v>
      </c>
      <c r="S22">
        <v>0.8</v>
      </c>
      <c r="T22">
        <v>0.83</v>
      </c>
      <c r="U22">
        <v>0.8</v>
      </c>
      <c r="V22">
        <v>0.84</v>
      </c>
      <c r="W22">
        <v>0.85</v>
      </c>
      <c r="X22">
        <v>0.85</v>
      </c>
      <c r="Y22">
        <v>0.8</v>
      </c>
      <c r="Z22">
        <v>0.84</v>
      </c>
      <c r="AA22">
        <v>0.82</v>
      </c>
      <c r="AB22">
        <v>0.82</v>
      </c>
      <c r="AC22">
        <v>0.82</v>
      </c>
      <c r="AD22">
        <v>0.8</v>
      </c>
      <c r="AE22">
        <v>0.82</v>
      </c>
      <c r="AF22">
        <v>0.86</v>
      </c>
      <c r="AG22">
        <v>0.81</v>
      </c>
      <c r="AH22">
        <v>0.85</v>
      </c>
    </row>
    <row r="23" spans="1:34" x14ac:dyDescent="0.3">
      <c r="A23" s="1">
        <v>18</v>
      </c>
      <c r="B23" s="1">
        <v>1</v>
      </c>
      <c r="C23">
        <v>0.8</v>
      </c>
      <c r="D23">
        <v>0.79</v>
      </c>
      <c r="E23">
        <v>0.82</v>
      </c>
      <c r="F23">
        <v>0.78</v>
      </c>
      <c r="G23">
        <v>0.82</v>
      </c>
      <c r="H23">
        <v>0.77</v>
      </c>
      <c r="I23">
        <v>0.83</v>
      </c>
      <c r="J23">
        <v>0.79</v>
      </c>
      <c r="K23">
        <v>0.83</v>
      </c>
      <c r="L23">
        <v>0.83</v>
      </c>
      <c r="M23">
        <v>0.81</v>
      </c>
      <c r="N23">
        <v>0.83</v>
      </c>
      <c r="O23">
        <v>0.77</v>
      </c>
      <c r="P23">
        <v>0.78</v>
      </c>
      <c r="Q23">
        <v>0.77</v>
      </c>
      <c r="R23">
        <v>0.79</v>
      </c>
      <c r="S23">
        <v>0.78</v>
      </c>
      <c r="T23">
        <v>0.79</v>
      </c>
      <c r="U23">
        <v>0.78</v>
      </c>
      <c r="V23">
        <v>0.83</v>
      </c>
      <c r="W23">
        <v>0.77</v>
      </c>
      <c r="X23">
        <v>0.8</v>
      </c>
      <c r="Y23">
        <v>0.77</v>
      </c>
      <c r="Z23">
        <v>0.79</v>
      </c>
      <c r="AA23">
        <v>0.8</v>
      </c>
      <c r="AB23">
        <v>0.83</v>
      </c>
      <c r="AC23">
        <v>0.83</v>
      </c>
      <c r="AD23">
        <v>0.78</v>
      </c>
      <c r="AE23">
        <v>0.78</v>
      </c>
      <c r="AF23">
        <v>0.79</v>
      </c>
      <c r="AG23">
        <v>0.8</v>
      </c>
      <c r="AH23">
        <v>0.83</v>
      </c>
    </row>
    <row r="24" spans="1:34" x14ac:dyDescent="0.3">
      <c r="A24" s="1">
        <v>19</v>
      </c>
      <c r="B24" s="1">
        <v>1</v>
      </c>
      <c r="C24">
        <v>0.86</v>
      </c>
      <c r="D24">
        <v>0.89</v>
      </c>
      <c r="E24">
        <v>0.88</v>
      </c>
      <c r="F24">
        <v>0.89</v>
      </c>
      <c r="G24">
        <v>0.83</v>
      </c>
      <c r="H24">
        <v>0.88</v>
      </c>
      <c r="I24">
        <v>0.88</v>
      </c>
      <c r="J24">
        <v>0.89</v>
      </c>
      <c r="K24">
        <v>0.84</v>
      </c>
      <c r="L24">
        <v>0.86</v>
      </c>
      <c r="M24">
        <v>0.87</v>
      </c>
      <c r="N24">
        <v>0.84</v>
      </c>
      <c r="O24">
        <v>0.88</v>
      </c>
      <c r="P24">
        <v>0.83</v>
      </c>
      <c r="Q24">
        <v>0.87</v>
      </c>
      <c r="R24">
        <v>0.86</v>
      </c>
      <c r="S24">
        <v>0.85</v>
      </c>
      <c r="T24">
        <v>0.85</v>
      </c>
      <c r="U24">
        <v>0.85</v>
      </c>
      <c r="V24">
        <v>0.86</v>
      </c>
      <c r="W24">
        <v>0.84</v>
      </c>
      <c r="X24">
        <v>0.86</v>
      </c>
      <c r="Y24">
        <v>0.85</v>
      </c>
      <c r="Z24">
        <v>0.85</v>
      </c>
      <c r="AA24">
        <v>0.86</v>
      </c>
      <c r="AB24">
        <v>0.83</v>
      </c>
      <c r="AC24">
        <v>0.84</v>
      </c>
      <c r="AD24">
        <v>0.88</v>
      </c>
      <c r="AE24">
        <v>0.85</v>
      </c>
      <c r="AF24">
        <v>0.89</v>
      </c>
      <c r="AG24">
        <v>0.87</v>
      </c>
      <c r="AH24">
        <v>0.85</v>
      </c>
    </row>
    <row r="25" spans="1:34" x14ac:dyDescent="0.3">
      <c r="A25" s="1">
        <v>20</v>
      </c>
      <c r="B25" s="1">
        <v>1</v>
      </c>
      <c r="C25">
        <v>0.85</v>
      </c>
      <c r="D25">
        <v>0.82</v>
      </c>
      <c r="E25">
        <v>0.88</v>
      </c>
      <c r="F25">
        <v>0.87</v>
      </c>
      <c r="G25">
        <v>0.88</v>
      </c>
      <c r="H25">
        <v>0.82</v>
      </c>
      <c r="I25">
        <v>0.84</v>
      </c>
      <c r="J25">
        <v>0.84</v>
      </c>
      <c r="K25">
        <v>0.87</v>
      </c>
      <c r="L25">
        <v>0.88</v>
      </c>
      <c r="M25">
        <v>0.87</v>
      </c>
      <c r="N25">
        <v>0.84</v>
      </c>
      <c r="O25">
        <v>0.83</v>
      </c>
      <c r="P25">
        <v>0.84</v>
      </c>
      <c r="Q25">
        <v>0.83</v>
      </c>
      <c r="R25">
        <v>0.83</v>
      </c>
      <c r="S25">
        <v>0.84</v>
      </c>
      <c r="T25">
        <v>0.84</v>
      </c>
      <c r="U25">
        <v>0.86</v>
      </c>
      <c r="V25">
        <v>0.83</v>
      </c>
      <c r="W25">
        <v>0.84</v>
      </c>
      <c r="X25">
        <v>0.87</v>
      </c>
      <c r="Y25">
        <v>0.86</v>
      </c>
      <c r="Z25">
        <v>0.84</v>
      </c>
      <c r="AA25">
        <v>0.82</v>
      </c>
      <c r="AB25">
        <v>0.86</v>
      </c>
      <c r="AC25">
        <v>0.85</v>
      </c>
      <c r="AD25">
        <v>0.84</v>
      </c>
      <c r="AE25">
        <v>0.87</v>
      </c>
      <c r="AF25">
        <v>0.84</v>
      </c>
      <c r="AG25">
        <v>0.86</v>
      </c>
      <c r="AH25">
        <v>0.82</v>
      </c>
    </row>
    <row r="26" spans="1:34" x14ac:dyDescent="0.3">
      <c r="A26" s="1">
        <v>21</v>
      </c>
      <c r="B26" s="1">
        <v>1</v>
      </c>
      <c r="C26">
        <v>0.89</v>
      </c>
      <c r="D26">
        <v>0.87</v>
      </c>
      <c r="E26">
        <v>0.91</v>
      </c>
      <c r="F26">
        <v>0.89</v>
      </c>
      <c r="G26">
        <v>0.87</v>
      </c>
      <c r="H26">
        <v>0.89</v>
      </c>
      <c r="I26">
        <v>0.9</v>
      </c>
      <c r="J26">
        <v>0.87</v>
      </c>
      <c r="K26">
        <v>0.92</v>
      </c>
      <c r="L26">
        <v>0.86</v>
      </c>
      <c r="M26">
        <v>0.89</v>
      </c>
      <c r="N26">
        <v>0.87</v>
      </c>
      <c r="O26">
        <v>0.88</v>
      </c>
      <c r="P26">
        <v>0.9</v>
      </c>
      <c r="Q26">
        <v>0.91</v>
      </c>
      <c r="R26">
        <v>0.86</v>
      </c>
      <c r="S26">
        <v>0.87</v>
      </c>
      <c r="T26">
        <v>0.89</v>
      </c>
      <c r="U26">
        <v>0.9</v>
      </c>
      <c r="V26">
        <v>0.86</v>
      </c>
      <c r="W26">
        <v>0.92</v>
      </c>
      <c r="X26">
        <v>0.89</v>
      </c>
      <c r="Y26">
        <v>0.92</v>
      </c>
      <c r="Z26">
        <v>0.9</v>
      </c>
      <c r="AA26">
        <v>0.9</v>
      </c>
      <c r="AB26">
        <v>0.9</v>
      </c>
      <c r="AC26">
        <v>0.87</v>
      </c>
      <c r="AD26">
        <v>0.89</v>
      </c>
      <c r="AE26">
        <v>0.86</v>
      </c>
      <c r="AF26">
        <v>0.91</v>
      </c>
      <c r="AG26">
        <v>0.86</v>
      </c>
      <c r="AH26">
        <v>0.92</v>
      </c>
    </row>
    <row r="27" spans="1:34" x14ac:dyDescent="0.3">
      <c r="A27" s="1">
        <v>22</v>
      </c>
      <c r="B27" s="1">
        <v>1</v>
      </c>
      <c r="C27">
        <v>0.75</v>
      </c>
      <c r="D27">
        <v>0.73</v>
      </c>
      <c r="E27">
        <v>0.72</v>
      </c>
      <c r="F27">
        <v>0.73</v>
      </c>
      <c r="G27">
        <v>0.77</v>
      </c>
      <c r="H27">
        <v>0.72</v>
      </c>
      <c r="I27">
        <v>0.74</v>
      </c>
      <c r="J27">
        <v>0.74</v>
      </c>
      <c r="K27">
        <v>0.74</v>
      </c>
      <c r="L27">
        <v>0.72</v>
      </c>
      <c r="M27">
        <v>0.78</v>
      </c>
      <c r="N27">
        <v>0.76</v>
      </c>
      <c r="O27">
        <v>0.76</v>
      </c>
      <c r="P27">
        <v>0.75</v>
      </c>
      <c r="Q27">
        <v>0.75</v>
      </c>
      <c r="R27">
        <v>0.75</v>
      </c>
      <c r="S27">
        <v>0.72</v>
      </c>
      <c r="T27">
        <v>0.72</v>
      </c>
      <c r="U27">
        <v>0.73</v>
      </c>
      <c r="V27">
        <v>0.75</v>
      </c>
      <c r="W27">
        <v>0.77</v>
      </c>
      <c r="X27">
        <v>0.78</v>
      </c>
      <c r="Y27">
        <v>0.73</v>
      </c>
      <c r="Z27">
        <v>0.73</v>
      </c>
      <c r="AA27">
        <v>0.76</v>
      </c>
      <c r="AB27">
        <v>0.72</v>
      </c>
      <c r="AC27">
        <v>0.78</v>
      </c>
      <c r="AD27">
        <v>0.72</v>
      </c>
      <c r="AE27">
        <v>0.73</v>
      </c>
      <c r="AF27">
        <v>0.76</v>
      </c>
      <c r="AG27">
        <v>0.73</v>
      </c>
      <c r="AH27">
        <v>0.76</v>
      </c>
    </row>
    <row r="28" spans="1:34" x14ac:dyDescent="0.3">
      <c r="A28" s="1">
        <v>23</v>
      </c>
      <c r="B28" s="1">
        <v>1</v>
      </c>
      <c r="C28">
        <v>0.6</v>
      </c>
      <c r="D28">
        <v>0.61</v>
      </c>
      <c r="E28">
        <v>0.6</v>
      </c>
      <c r="F28">
        <v>0.56999999999999995</v>
      </c>
      <c r="G28">
        <v>0.57999999999999996</v>
      </c>
      <c r="H28">
        <v>0.62</v>
      </c>
      <c r="I28">
        <v>0.56999999999999995</v>
      </c>
      <c r="J28">
        <v>0.56999999999999995</v>
      </c>
      <c r="K28">
        <v>0.57999999999999996</v>
      </c>
      <c r="L28">
        <v>0.61</v>
      </c>
      <c r="M28">
        <v>0.56999999999999995</v>
      </c>
      <c r="N28">
        <v>0.6</v>
      </c>
      <c r="O28">
        <v>0.59</v>
      </c>
      <c r="P28">
        <v>0.61</v>
      </c>
      <c r="Q28">
        <v>0.56999999999999995</v>
      </c>
      <c r="R28">
        <v>0.62</v>
      </c>
      <c r="S28">
        <v>0.56999999999999995</v>
      </c>
      <c r="T28">
        <v>0.57999999999999996</v>
      </c>
      <c r="U28">
        <v>0.59</v>
      </c>
      <c r="V28">
        <v>0.62</v>
      </c>
      <c r="W28">
        <v>0.57999999999999996</v>
      </c>
      <c r="X28">
        <v>0.61</v>
      </c>
      <c r="Y28">
        <v>0.62</v>
      </c>
      <c r="Z28">
        <v>0.57999999999999996</v>
      </c>
      <c r="AA28">
        <v>0.59</v>
      </c>
      <c r="AB28">
        <v>0.6</v>
      </c>
      <c r="AC28">
        <v>0.61</v>
      </c>
      <c r="AD28">
        <v>0.61</v>
      </c>
      <c r="AE28">
        <v>0.63</v>
      </c>
      <c r="AF28">
        <v>0.56999999999999995</v>
      </c>
      <c r="AG28">
        <v>0.57999999999999996</v>
      </c>
      <c r="AH28">
        <v>0.61</v>
      </c>
    </row>
    <row r="29" spans="1:34" x14ac:dyDescent="0.3">
      <c r="A29" s="1">
        <v>24</v>
      </c>
      <c r="B29" s="1">
        <v>1</v>
      </c>
      <c r="C29">
        <v>0.4</v>
      </c>
      <c r="D29">
        <v>0.37</v>
      </c>
      <c r="E29">
        <v>0.4</v>
      </c>
      <c r="F29">
        <v>0.38</v>
      </c>
      <c r="G29">
        <v>0.43</v>
      </c>
      <c r="H29">
        <v>0.42</v>
      </c>
      <c r="I29">
        <v>0.37</v>
      </c>
      <c r="J29">
        <v>0.39</v>
      </c>
      <c r="K29">
        <v>0.39</v>
      </c>
      <c r="L29">
        <v>0.43</v>
      </c>
      <c r="M29">
        <v>0.4</v>
      </c>
      <c r="N29">
        <v>0.4</v>
      </c>
      <c r="O29">
        <v>0.41</v>
      </c>
      <c r="P29">
        <v>0.42</v>
      </c>
      <c r="Q29">
        <v>0.42</v>
      </c>
      <c r="R29">
        <v>0.41</v>
      </c>
      <c r="S29">
        <v>0.38</v>
      </c>
      <c r="T29">
        <v>0.41</v>
      </c>
      <c r="U29">
        <v>0.37</v>
      </c>
      <c r="V29">
        <v>0.37</v>
      </c>
      <c r="W29">
        <v>0.4</v>
      </c>
      <c r="X29">
        <v>0.42</v>
      </c>
      <c r="Y29">
        <v>0.41</v>
      </c>
      <c r="Z29">
        <v>0.38</v>
      </c>
      <c r="AA29">
        <v>0.38</v>
      </c>
      <c r="AB29">
        <v>0.43</v>
      </c>
      <c r="AC29">
        <v>0.4</v>
      </c>
      <c r="AD29">
        <v>0.37</v>
      </c>
      <c r="AE29">
        <v>0.43</v>
      </c>
      <c r="AF29">
        <v>0.39</v>
      </c>
      <c r="AG29">
        <v>0.41</v>
      </c>
      <c r="AH29">
        <v>0.38</v>
      </c>
    </row>
    <row r="32" spans="1:34" x14ac:dyDescent="0.3">
      <c r="B32" s="1"/>
      <c r="C32" s="1"/>
      <c r="D32" s="1"/>
    </row>
    <row r="33" spans="2:4" x14ac:dyDescent="0.3">
      <c r="B33" s="1"/>
      <c r="C33" s="1"/>
      <c r="D33" s="1"/>
    </row>
    <row r="34" spans="2:4" x14ac:dyDescent="0.3">
      <c r="B34" s="1"/>
      <c r="C34" s="1"/>
      <c r="D34" s="1"/>
    </row>
    <row r="35" spans="2:4" x14ac:dyDescent="0.3">
      <c r="B35" s="1"/>
      <c r="C35" s="1"/>
      <c r="D35" s="1"/>
    </row>
    <row r="36" spans="2:4" x14ac:dyDescent="0.3">
      <c r="B36" s="1"/>
      <c r="C36" s="1"/>
      <c r="D36" s="1"/>
    </row>
    <row r="37" spans="2:4" x14ac:dyDescent="0.3">
      <c r="B37" s="1"/>
      <c r="C37" s="1"/>
      <c r="D37" s="1"/>
    </row>
    <row r="38" spans="2:4" x14ac:dyDescent="0.3">
      <c r="B38" s="1"/>
      <c r="C38" s="1"/>
      <c r="D38" s="1"/>
    </row>
    <row r="39" spans="2:4" x14ac:dyDescent="0.3">
      <c r="B39" s="1"/>
      <c r="C39" s="1"/>
      <c r="D39" s="1"/>
    </row>
    <row r="40" spans="2:4" x14ac:dyDescent="0.3">
      <c r="B40" s="1"/>
      <c r="C40" s="1"/>
      <c r="D40" s="1"/>
    </row>
    <row r="41" spans="2:4" x14ac:dyDescent="0.3">
      <c r="B41" s="1"/>
      <c r="C41" s="1"/>
      <c r="D41" s="1"/>
    </row>
    <row r="42" spans="2:4" x14ac:dyDescent="0.3">
      <c r="B42" s="1"/>
      <c r="C42" s="1"/>
      <c r="D42" s="1"/>
    </row>
    <row r="43" spans="2:4" x14ac:dyDescent="0.3">
      <c r="B43" s="1"/>
      <c r="C43" s="1"/>
      <c r="D43" s="1"/>
    </row>
    <row r="44" spans="2:4" x14ac:dyDescent="0.3">
      <c r="B44" s="1"/>
      <c r="C44" s="1"/>
      <c r="D44" s="1"/>
    </row>
    <row r="45" spans="2:4" x14ac:dyDescent="0.3">
      <c r="B45" s="1"/>
      <c r="C45" s="1"/>
      <c r="D45" s="1"/>
    </row>
    <row r="46" spans="2:4" x14ac:dyDescent="0.3">
      <c r="B46" s="1"/>
      <c r="C46" s="1"/>
      <c r="D46" s="1"/>
    </row>
    <row r="47" spans="2:4" x14ac:dyDescent="0.3">
      <c r="B47" s="1"/>
      <c r="C47" s="1"/>
      <c r="D47" s="1"/>
    </row>
    <row r="48" spans="2:4" x14ac:dyDescent="0.3">
      <c r="B48" s="1"/>
      <c r="C48" s="1"/>
      <c r="D48" s="1"/>
    </row>
    <row r="49" spans="2:4" x14ac:dyDescent="0.3">
      <c r="B49" s="1"/>
      <c r="C49" s="1"/>
      <c r="D49" s="1"/>
    </row>
    <row r="50" spans="2:4" x14ac:dyDescent="0.3">
      <c r="B50" s="1"/>
      <c r="C50" s="1"/>
      <c r="D50" s="1"/>
    </row>
    <row r="51" spans="2:4" x14ac:dyDescent="0.3">
      <c r="B51" s="1"/>
      <c r="C51" s="1"/>
      <c r="D51" s="1"/>
    </row>
    <row r="52" spans="2:4" x14ac:dyDescent="0.3">
      <c r="B52" s="1"/>
      <c r="C52" s="1"/>
      <c r="D52" s="1"/>
    </row>
    <row r="53" spans="2:4" x14ac:dyDescent="0.3">
      <c r="B53" s="1"/>
      <c r="C53" s="1"/>
      <c r="D53" s="1"/>
    </row>
    <row r="54" spans="2:4" x14ac:dyDescent="0.3">
      <c r="B54" s="1"/>
      <c r="C54" s="1"/>
      <c r="D54" s="1"/>
    </row>
    <row r="55" spans="2:4" x14ac:dyDescent="0.3">
      <c r="B55" s="1"/>
      <c r="C55" s="1"/>
      <c r="D55" s="1"/>
    </row>
    <row r="56" spans="2:4" x14ac:dyDescent="0.3">
      <c r="B56" s="1"/>
      <c r="C56" s="1"/>
      <c r="D56" s="1"/>
    </row>
    <row r="57" spans="2:4" x14ac:dyDescent="0.3">
      <c r="B57" s="1"/>
      <c r="C57" s="1"/>
      <c r="D57" s="1"/>
    </row>
    <row r="58" spans="2:4" x14ac:dyDescent="0.3">
      <c r="B58" s="1"/>
      <c r="C58" s="1"/>
      <c r="D58" s="1"/>
    </row>
    <row r="59" spans="2:4" x14ac:dyDescent="0.3">
      <c r="B59" s="1"/>
      <c r="C59" s="1"/>
      <c r="D59" s="1"/>
    </row>
    <row r="60" spans="2:4" x14ac:dyDescent="0.3">
      <c r="B60" s="1"/>
      <c r="C60" s="1"/>
      <c r="D60" s="1"/>
    </row>
    <row r="61" spans="2:4" x14ac:dyDescent="0.3">
      <c r="B61" s="1"/>
      <c r="C61" s="1"/>
      <c r="D61" s="1"/>
    </row>
    <row r="62" spans="2:4" x14ac:dyDescent="0.3">
      <c r="B62" s="1"/>
      <c r="C62" s="1"/>
      <c r="D62" s="1"/>
    </row>
    <row r="63" spans="2:4" x14ac:dyDescent="0.3">
      <c r="B63" s="1"/>
      <c r="C63" s="1"/>
      <c r="D63" s="1"/>
    </row>
    <row r="64" spans="2:4" x14ac:dyDescent="0.3">
      <c r="B64" s="1"/>
      <c r="C64" s="1"/>
      <c r="D64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workbookViewId="0">
      <selection activeCell="B3" sqref="B3"/>
    </sheetView>
  </sheetViews>
  <sheetFormatPr defaultRowHeight="14" x14ac:dyDescent="0.3"/>
  <cols>
    <col min="1" max="1" width="13.1640625" customWidth="1"/>
    <col min="2" max="2" width="9" customWidth="1"/>
  </cols>
  <sheetData>
    <row r="1" spans="1:12" x14ac:dyDescent="0.3">
      <c r="A1" s="2" t="s">
        <v>61</v>
      </c>
      <c r="B1" s="2"/>
    </row>
    <row r="2" spans="1:12" x14ac:dyDescent="0.3">
      <c r="A2" s="1" t="s">
        <v>29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>
        <v>15</v>
      </c>
      <c r="B3" s="1">
        <v>1.02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>
        <v>1</v>
      </c>
      <c r="B5">
        <f>IF(LOADPROFILE!C6&lt;0.6,1.02,IF(LOADPROFILE!C6&gt;0.9,1.05,1.03))</f>
        <v>1.02</v>
      </c>
    </row>
    <row r="6" spans="1:12" x14ac:dyDescent="0.3">
      <c r="A6" s="1">
        <v>2</v>
      </c>
      <c r="B6">
        <f>IF(LOADPROFILE!C7&lt;0.6,1.02,IF(LOADPROFILE!C7&gt;0.9,1.05,1.03))</f>
        <v>1.02</v>
      </c>
    </row>
    <row r="7" spans="1:12" x14ac:dyDescent="0.3">
      <c r="A7" s="1">
        <v>3</v>
      </c>
      <c r="B7">
        <f>IF(LOADPROFILE!C8&lt;0.6,1.02,IF(LOADPROFILE!C8&gt;0.9,1.05,1.03))</f>
        <v>1.02</v>
      </c>
    </row>
    <row r="8" spans="1:12" x14ac:dyDescent="0.3">
      <c r="A8" s="1">
        <v>4</v>
      </c>
      <c r="B8">
        <f>IF(LOADPROFILE!C9&lt;0.6,1.02,IF(LOADPROFILE!C9&gt;0.9,1.05,1.03))</f>
        <v>1.02</v>
      </c>
    </row>
    <row r="9" spans="1:12" x14ac:dyDescent="0.3">
      <c r="A9" s="1">
        <v>5</v>
      </c>
      <c r="B9">
        <f>IF(LOADPROFILE!C10&lt;0.6,1.02,IF(LOADPROFILE!C10&gt;0.9,1.05,1.03))</f>
        <v>1.02</v>
      </c>
    </row>
    <row r="10" spans="1:12" x14ac:dyDescent="0.3">
      <c r="A10" s="1">
        <v>6</v>
      </c>
      <c r="B10">
        <f>IF(LOADPROFILE!C11&lt;0.6,1.02,IF(LOADPROFILE!C11&gt;0.9,1.05,1.03))</f>
        <v>1.02</v>
      </c>
    </row>
    <row r="11" spans="1:12" x14ac:dyDescent="0.3">
      <c r="A11" s="1">
        <v>7</v>
      </c>
      <c r="B11">
        <f>IF(LOADPROFILE!C12&lt;0.6,1.02,IF(LOADPROFILE!C12&gt;0.9,1.05,1.03))</f>
        <v>1.02</v>
      </c>
    </row>
    <row r="12" spans="1:12" x14ac:dyDescent="0.3">
      <c r="A12" s="1">
        <v>8</v>
      </c>
      <c r="B12">
        <f>IF(LOADPROFILE!C13&lt;0.6,1.02,IF(LOADPROFILE!C13&gt;0.9,1.05,1.03))</f>
        <v>1.03</v>
      </c>
    </row>
    <row r="13" spans="1:12" x14ac:dyDescent="0.3">
      <c r="A13" s="1">
        <v>9</v>
      </c>
      <c r="B13">
        <f>IF(LOADPROFILE!C14&lt;0.6,1.02,IF(LOADPROFILE!C14&gt;0.9,1.05,1.03))</f>
        <v>1.03</v>
      </c>
    </row>
    <row r="14" spans="1:12" x14ac:dyDescent="0.3">
      <c r="A14" s="1">
        <v>10</v>
      </c>
      <c r="B14">
        <f>IF(LOADPROFILE!C15&lt;0.6,1.02,IF(LOADPROFILE!C15&gt;0.9,1.05,1.03))</f>
        <v>1.05</v>
      </c>
    </row>
    <row r="15" spans="1:12" x14ac:dyDescent="0.3">
      <c r="A15" s="1">
        <v>11</v>
      </c>
      <c r="B15">
        <f>IF(LOADPROFILE!C16&lt;0.6,1.02,IF(LOADPROFILE!C16&gt;0.9,1.05,1.03))</f>
        <v>1.05</v>
      </c>
    </row>
    <row r="16" spans="1:12" x14ac:dyDescent="0.3">
      <c r="A16" s="1">
        <v>12</v>
      </c>
      <c r="B16">
        <f>IF(LOADPROFILE!C17&lt;0.6,1.02,IF(LOADPROFILE!C17&gt;0.9,1.05,1.03))</f>
        <v>1.03</v>
      </c>
    </row>
    <row r="17" spans="1:2" x14ac:dyDescent="0.3">
      <c r="A17" s="1">
        <v>13</v>
      </c>
      <c r="B17">
        <f>IF(LOADPROFILE!C18&lt;0.6,1.02,IF(LOADPROFILE!C18&gt;0.9,1.05,1.03))</f>
        <v>1.03</v>
      </c>
    </row>
    <row r="18" spans="1:2" x14ac:dyDescent="0.3">
      <c r="A18" s="1">
        <v>14</v>
      </c>
      <c r="B18">
        <f>IF(LOADPROFILE!C19&lt;0.6,1.02,IF(LOADPROFILE!C19&gt;0.9,1.05,1.03))</f>
        <v>1.05</v>
      </c>
    </row>
    <row r="19" spans="1:2" x14ac:dyDescent="0.3">
      <c r="A19" s="1">
        <v>15</v>
      </c>
      <c r="B19">
        <f>IF(LOADPROFILE!C20&lt;0.6,1.02,IF(LOADPROFILE!C20&gt;0.9,1.05,1.03))</f>
        <v>1.05</v>
      </c>
    </row>
    <row r="20" spans="1:2" x14ac:dyDescent="0.3">
      <c r="A20" s="1">
        <v>16</v>
      </c>
      <c r="B20">
        <f>IF(LOADPROFILE!C21&lt;0.6,1.02,IF(LOADPROFILE!C21&gt;0.9,1.05,1.03))</f>
        <v>1.05</v>
      </c>
    </row>
    <row r="21" spans="1:2" x14ac:dyDescent="0.3">
      <c r="A21" s="1">
        <v>17</v>
      </c>
      <c r="B21">
        <f>IF(LOADPROFILE!C22&lt;0.6,1.02,IF(LOADPROFILE!C22&gt;0.9,1.05,1.03))</f>
        <v>1.03</v>
      </c>
    </row>
    <row r="22" spans="1:2" x14ac:dyDescent="0.3">
      <c r="A22" s="1">
        <v>18</v>
      </c>
      <c r="B22">
        <f>IF(LOADPROFILE!C23&lt;0.6,1.02,IF(LOADPROFILE!C23&gt;0.9,1.05,1.03))</f>
        <v>1.03</v>
      </c>
    </row>
    <row r="23" spans="1:2" x14ac:dyDescent="0.3">
      <c r="A23" s="1">
        <v>19</v>
      </c>
      <c r="B23">
        <f>IF(LOADPROFILE!C24&lt;0.6,1.02,IF(LOADPROFILE!C24&gt;0.9,1.05,1.03))</f>
        <v>1.03</v>
      </c>
    </row>
    <row r="24" spans="1:2" x14ac:dyDescent="0.3">
      <c r="A24" s="1">
        <v>20</v>
      </c>
      <c r="B24">
        <f>IF(LOADPROFILE!C25&lt;0.6,1.02,IF(LOADPROFILE!C25&gt;0.9,1.05,1.03))</f>
        <v>1.03</v>
      </c>
    </row>
    <row r="25" spans="1:2" x14ac:dyDescent="0.3">
      <c r="A25" s="1">
        <v>21</v>
      </c>
      <c r="B25">
        <f>IF(LOADPROFILE!C26&lt;0.6,1.02,IF(LOADPROFILE!C26&gt;0.9,1.05,1.03))</f>
        <v>1.03</v>
      </c>
    </row>
    <row r="26" spans="1:2" x14ac:dyDescent="0.3">
      <c r="A26" s="1">
        <v>22</v>
      </c>
      <c r="B26">
        <f>IF(LOADPROFILE!C27&lt;0.6,1.02,IF(LOADPROFILE!C27&gt;0.9,1.05,1.03))</f>
        <v>1.03</v>
      </c>
    </row>
    <row r="27" spans="1:2" x14ac:dyDescent="0.3">
      <c r="A27" s="1">
        <v>23</v>
      </c>
      <c r="B27">
        <f>IF(LOADPROFILE!C28&lt;0.6,1.02,IF(LOADPROFILE!C28&gt;0.9,1.05,1.03))</f>
        <v>1.03</v>
      </c>
    </row>
    <row r="28" spans="1:2" x14ac:dyDescent="0.3">
      <c r="A28" s="1">
        <v>24</v>
      </c>
      <c r="B28">
        <f>IF(LOADPROFILE!C29&lt;0.6,1.02,IF(LOADPROFILE!C29&gt;0.9,1.05,1.03))</f>
        <v>1.02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"/>
  <sheetViews>
    <sheetView topLeftCell="A2" workbookViewId="0">
      <selection activeCell="D10" sqref="D10"/>
    </sheetView>
  </sheetViews>
  <sheetFormatPr defaultRowHeight="14" x14ac:dyDescent="0.3"/>
  <cols>
    <col min="1" max="1" width="22.33203125" bestFit="1" customWidth="1"/>
  </cols>
  <sheetData>
    <row r="1" spans="1:3" x14ac:dyDescent="0.3">
      <c r="A1" s="2" t="s">
        <v>61</v>
      </c>
      <c r="B1" s="2"/>
    </row>
    <row r="2" spans="1:3" x14ac:dyDescent="0.3">
      <c r="A2" s="1" t="s">
        <v>29</v>
      </c>
      <c r="B2" s="1">
        <v>6</v>
      </c>
      <c r="C2" s="1"/>
    </row>
    <row r="3" spans="1:3" x14ac:dyDescent="0.3">
      <c r="A3" s="1">
        <v>15</v>
      </c>
      <c r="B3">
        <v>1</v>
      </c>
    </row>
    <row r="4" spans="1:3" x14ac:dyDescent="0.3">
      <c r="A4" s="1"/>
      <c r="B4" s="1"/>
      <c r="C4" s="1"/>
    </row>
    <row r="5" spans="1:3" x14ac:dyDescent="0.3">
      <c r="A5" s="1">
        <v>1</v>
      </c>
      <c r="B5">
        <v>0</v>
      </c>
    </row>
    <row r="6" spans="1:3" x14ac:dyDescent="0.3">
      <c r="A6" s="1">
        <v>2</v>
      </c>
      <c r="B6">
        <v>0</v>
      </c>
    </row>
    <row r="7" spans="1:3" x14ac:dyDescent="0.3">
      <c r="A7" s="1">
        <v>3</v>
      </c>
      <c r="B7">
        <v>0</v>
      </c>
    </row>
    <row r="8" spans="1:3" x14ac:dyDescent="0.3">
      <c r="A8" s="1">
        <v>4</v>
      </c>
      <c r="B8">
        <v>0</v>
      </c>
    </row>
    <row r="9" spans="1:3" x14ac:dyDescent="0.3">
      <c r="A9" s="1">
        <v>5</v>
      </c>
      <c r="B9">
        <v>0</v>
      </c>
    </row>
    <row r="10" spans="1:3" x14ac:dyDescent="0.3">
      <c r="A10" s="1">
        <v>6</v>
      </c>
      <c r="B10">
        <v>0.8</v>
      </c>
    </row>
    <row r="11" spans="1:3" x14ac:dyDescent="0.3">
      <c r="A11" s="1">
        <v>7</v>
      </c>
      <c r="B11">
        <v>1</v>
      </c>
    </row>
    <row r="12" spans="1:3" x14ac:dyDescent="0.3">
      <c r="A12" s="1">
        <v>8</v>
      </c>
      <c r="B12">
        <v>1</v>
      </c>
    </row>
    <row r="13" spans="1:3" x14ac:dyDescent="0.3">
      <c r="A13" s="1">
        <v>9</v>
      </c>
      <c r="B13">
        <v>1</v>
      </c>
    </row>
    <row r="14" spans="1:3" x14ac:dyDescent="0.3">
      <c r="A14" s="1">
        <v>10</v>
      </c>
      <c r="B14">
        <v>1</v>
      </c>
    </row>
    <row r="15" spans="1:3" x14ac:dyDescent="0.3">
      <c r="A15" s="1">
        <v>11</v>
      </c>
      <c r="B15">
        <v>1</v>
      </c>
    </row>
    <row r="16" spans="1:3" x14ac:dyDescent="0.3">
      <c r="A16" s="1">
        <v>12</v>
      </c>
      <c r="B16">
        <v>1</v>
      </c>
    </row>
    <row r="17" spans="1:2" x14ac:dyDescent="0.3">
      <c r="A17" s="1">
        <v>13</v>
      </c>
      <c r="B17">
        <v>1</v>
      </c>
    </row>
    <row r="18" spans="1:2" x14ac:dyDescent="0.3">
      <c r="A18" s="1">
        <v>14</v>
      </c>
      <c r="B18">
        <v>1</v>
      </c>
    </row>
    <row r="19" spans="1:2" x14ac:dyDescent="0.3">
      <c r="A19" s="1">
        <v>15</v>
      </c>
      <c r="B19">
        <v>1</v>
      </c>
    </row>
    <row r="20" spans="1:2" x14ac:dyDescent="0.3">
      <c r="A20" s="1">
        <v>16</v>
      </c>
      <c r="B20">
        <v>1</v>
      </c>
    </row>
    <row r="21" spans="1:2" x14ac:dyDescent="0.3">
      <c r="A21" s="1">
        <v>17</v>
      </c>
      <c r="B21">
        <v>0.8</v>
      </c>
    </row>
    <row r="22" spans="1:2" x14ac:dyDescent="0.3">
      <c r="A22" s="1">
        <v>18</v>
      </c>
      <c r="B22">
        <v>0.6</v>
      </c>
    </row>
    <row r="23" spans="1:2" x14ac:dyDescent="0.3">
      <c r="A23" s="1">
        <v>19</v>
      </c>
      <c r="B23">
        <v>0</v>
      </c>
    </row>
    <row r="24" spans="1:2" x14ac:dyDescent="0.3">
      <c r="A24" s="1">
        <v>20</v>
      </c>
      <c r="B24">
        <v>0</v>
      </c>
    </row>
    <row r="25" spans="1:2" x14ac:dyDescent="0.3">
      <c r="A25" s="1">
        <v>21</v>
      </c>
      <c r="B25">
        <v>0</v>
      </c>
    </row>
    <row r="26" spans="1:2" x14ac:dyDescent="0.3">
      <c r="A26" s="1">
        <v>22</v>
      </c>
      <c r="B26">
        <v>0</v>
      </c>
    </row>
    <row r="27" spans="1:2" x14ac:dyDescent="0.3">
      <c r="A27" s="1">
        <v>23</v>
      </c>
      <c r="B27">
        <v>0</v>
      </c>
    </row>
    <row r="28" spans="1:2" x14ac:dyDescent="0.3">
      <c r="A28" s="1">
        <v>24</v>
      </c>
      <c r="B28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</vt:lpstr>
      <vt:lpstr>BUS</vt:lpstr>
      <vt:lpstr>LINE</vt:lpstr>
      <vt:lpstr>LOADPROFILE</vt:lpstr>
      <vt:lpstr>GENPROFILE</vt:lpstr>
      <vt:lpstr>DGPROFILE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HTC</cp:lastModifiedBy>
  <dcterms:created xsi:type="dcterms:W3CDTF">2015-06-05T18:17:20Z</dcterms:created>
  <dcterms:modified xsi:type="dcterms:W3CDTF">2023-07-10T20:57:05Z</dcterms:modified>
</cp:coreProperties>
</file>