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19440" windowHeight="6975"/>
  </bookViews>
  <sheets>
    <sheet name="D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Dollars">[1]Sheet1!$D$3</definedName>
    <definedName name="_xlnm.Print_Area" localSheetId="0">DN!$A$1:$M$62</definedName>
  </definedNames>
  <calcPr calcId="124519"/>
</workbook>
</file>

<file path=xl/calcChain.xml><?xml version="1.0" encoding="utf-8"?>
<calcChain xmlns="http://schemas.openxmlformats.org/spreadsheetml/2006/main">
  <c r="L31" i="1"/>
  <c r="L30"/>
  <c r="L29"/>
  <c r="L28"/>
  <c r="L27"/>
  <c r="L32" s="1"/>
  <c r="L26"/>
  <c r="I24"/>
  <c r="I23"/>
  <c r="I22"/>
  <c r="I21"/>
  <c r="I20"/>
  <c r="I19"/>
  <c r="I25" s="1"/>
  <c r="I18"/>
  <c r="I32" l="1"/>
  <c r="K18" l="1"/>
  <c r="K23"/>
  <c r="L23" s="1"/>
  <c r="K22"/>
  <c r="L22" s="1"/>
  <c r="K20"/>
  <c r="L20" s="1"/>
  <c r="K24"/>
  <c r="L24" s="1"/>
  <c r="K21"/>
  <c r="L21" s="1"/>
  <c r="K19"/>
  <c r="L19" s="1"/>
  <c r="K25" l="1"/>
  <c r="L18"/>
  <c r="L25" s="1"/>
  <c r="L33" s="1"/>
</calcChain>
</file>

<file path=xl/sharedStrings.xml><?xml version="1.0" encoding="utf-8"?>
<sst xmlns="http://schemas.openxmlformats.org/spreadsheetml/2006/main" count="89" uniqueCount="58">
  <si>
    <t xml:space="preserve">HTX  DỊCH VỤ HỖ TRỢ VẬN TẢI HÀNG HOÁ LONG HẢI </t>
  </si>
  <si>
    <t>93 B Chi Lăng, Phường Nguyễn Trãi, TP Hải Dương</t>
  </si>
  <si>
    <t>Bank account: 2313201001511 (VND)</t>
  </si>
  <si>
    <t>Phòng Giao Dịch số 2 Ngân hàng NN$ PTNT, CN Thanh Bình , Tỉnh Hải Dương</t>
  </si>
  <si>
    <t>Tax code: 0800207719</t>
  </si>
  <si>
    <t>DEBIT NOTE</t>
  </si>
  <si>
    <t xml:space="preserve">Customer name:  </t>
  </si>
  <si>
    <t>YUSEN LOGISTICS &amp; TRANSPORTATION (VIET NAM) CO.,LTD</t>
  </si>
  <si>
    <t xml:space="preserve">Debit note No.: </t>
  </si>
  <si>
    <t>Address:</t>
  </si>
  <si>
    <t>Rm 806, HITC Building, 239 Xuan Thuy Road, Dich Vong Hau Ward, Cau Giay District, Ha Noi</t>
  </si>
  <si>
    <t xml:space="preserve">Date: </t>
  </si>
  <si>
    <t>Tax code:</t>
  </si>
  <si>
    <t>0106455649</t>
  </si>
  <si>
    <t>Terms of payment (days):</t>
  </si>
  <si>
    <t>Following contract</t>
  </si>
  <si>
    <t>Ref:</t>
  </si>
  <si>
    <t>Customer code:</t>
  </si>
  <si>
    <t xml:space="preserve">Attn: </t>
  </si>
  <si>
    <t>Exchange rate:</t>
  </si>
  <si>
    <t>It.</t>
  </si>
  <si>
    <t>Description</t>
  </si>
  <si>
    <t>Job 
file No.</t>
  </si>
  <si>
    <t>Currency</t>
  </si>
  <si>
    <t>Unit</t>
  </si>
  <si>
    <t>Unit
 price</t>
  </si>
  <si>
    <t>Qty/
Vol</t>
  </si>
  <si>
    <t>Amount</t>
  </si>
  <si>
    <t>VAT rate (%)</t>
  </si>
  <si>
    <t>VAT Amount</t>
  </si>
  <si>
    <t>Total Amount</t>
  </si>
  <si>
    <t>Remarks</t>
  </si>
  <si>
    <t xml:space="preserve">Trucking Fee </t>
  </si>
  <si>
    <t>VND</t>
  </si>
  <si>
    <t>Trip</t>
  </si>
  <si>
    <t>Back to back</t>
  </si>
  <si>
    <t>CUSTOMER'S CONFIRMATION</t>
  </si>
  <si>
    <t>FOR AND ON BEHALF OF LONG HAI</t>
  </si>
  <si>
    <t>Name:…………………………………..</t>
  </si>
  <si>
    <t>Title:…………………………………….</t>
  </si>
  <si>
    <t>Job file No.</t>
  </si>
  <si>
    <t>Sub total</t>
  </si>
  <si>
    <t>TOTAL</t>
  </si>
  <si>
    <t>LINH</t>
  </si>
  <si>
    <t>THƯƠNG</t>
  </si>
  <si>
    <t>TÙNG</t>
  </si>
  <si>
    <t>HƯỜNG</t>
  </si>
  <si>
    <t>MAI</t>
  </si>
  <si>
    <t>TOÀN</t>
  </si>
  <si>
    <t>PHUONG</t>
  </si>
  <si>
    <t>LONGHAI-TV/18-03/FAST</t>
  </si>
  <si>
    <t>LONGHAI-TV/18-03/UMC/FAST</t>
  </si>
  <si>
    <t>LONGHAI-TV/18-03/004/ FAST</t>
  </si>
  <si>
    <t xml:space="preserve">LONGHAI-TV/18-03/KVP/FAST </t>
  </si>
  <si>
    <t xml:space="preserve"> LONGHAI-TV 2018-03 TAISHODO FAST </t>
  </si>
  <si>
    <t>LONGHAI-TV/18-03/OHGITANI - OSK - ATARIH/FAST</t>
  </si>
  <si>
    <t xml:space="preserve">LONGHAI-TV/18-03/TEIKOKU , SUZURAN, YOTSUGI / FAST </t>
  </si>
  <si>
    <t>LONGHAI-TV/18-03/HITACHI-FUJISEIKO/FAST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</si>
</sst>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dd\-mmm\-yy;@"/>
    <numFmt numFmtId="166" formatCode="[$-409]d\-mmm\-yy;@"/>
  </numFmts>
  <fonts count="45">
    <font>
      <sz val="10"/>
      <name val="Arial"/>
    </font>
    <font>
      <b/>
      <sz val="12"/>
      <name val="Times New Roman"/>
      <family val="1"/>
    </font>
    <font>
      <sz val="10"/>
      <name val="Arial"/>
      <family val="2"/>
    </font>
    <font>
      <sz val="10"/>
      <name val="Helv"/>
      <family val="2"/>
    </font>
    <font>
      <sz val="12"/>
      <name val="Arial"/>
      <family val="2"/>
    </font>
    <font>
      <sz val="12"/>
      <name val="Times New Roman"/>
      <family val="1"/>
    </font>
    <font>
      <sz val="11"/>
      <color indexed="8"/>
      <name val="Arial"/>
      <family val="2"/>
    </font>
    <font>
      <b/>
      <sz val="12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</font>
    <font>
      <b/>
      <sz val="22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b/>
      <sz val="9"/>
      <color indexed="12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sz val="12"/>
      <color indexed="12"/>
      <name val="Arial"/>
      <family val="2"/>
    </font>
    <font>
      <sz val="9"/>
      <color indexed="12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sz val="11"/>
      <color indexed="9"/>
      <name val="Arial"/>
      <family val="2"/>
    </font>
    <font>
      <sz val="10"/>
      <name val="Times New Roman"/>
      <family val="1"/>
    </font>
    <font>
      <sz val="14"/>
      <color theme="1"/>
      <name val="Times New Roman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1"/>
    </font>
    <font>
      <b/>
      <sz val="11"/>
      <color indexed="9"/>
      <name val="Arial"/>
      <family val="2"/>
    </font>
    <font>
      <sz val="11"/>
      <color indexed="60"/>
      <name val="Arial"/>
      <family val="2"/>
    </font>
    <font>
      <sz val="11"/>
      <color indexed="52"/>
      <name val="Arial"/>
      <family val="2"/>
    </font>
    <font>
      <sz val="11"/>
      <color indexed="62"/>
      <name val="Arial"/>
      <family val="2"/>
    </font>
    <font>
      <b/>
      <sz val="11"/>
      <color indexed="63"/>
      <name val="Arial"/>
      <family val="2"/>
    </font>
    <font>
      <sz val="11"/>
      <color indexed="20"/>
      <name val="Arial"/>
      <family val="2"/>
    </font>
    <font>
      <sz val="12"/>
      <name val="Osaka"/>
      <family val="3"/>
      <charset val="128"/>
    </font>
    <font>
      <sz val="11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1"/>
      <color indexed="52"/>
      <name val="Arial"/>
      <family val="2"/>
    </font>
    <font>
      <i/>
      <sz val="11"/>
      <color indexed="23"/>
      <name val="Arial"/>
      <family val="2"/>
    </font>
    <font>
      <sz val="11"/>
      <color indexed="10"/>
      <name val="Arial"/>
      <family val="2"/>
    </font>
    <font>
      <b/>
      <sz val="11"/>
      <color indexed="8"/>
      <name val="Arial"/>
      <family val="2"/>
    </font>
    <font>
      <b/>
      <sz val="10"/>
      <name val="Times New Roman"/>
      <family val="1"/>
    </font>
    <font>
      <sz val="7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2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8">
    <xf numFmtId="0" fontId="0" fillId="0" borderId="0"/>
    <xf numFmtId="0" fontId="2" fillId="0" borderId="0"/>
    <xf numFmtId="0" fontId="3" fillId="0" borderId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" fillId="0" borderId="0"/>
    <xf numFmtId="166" fontId="2" fillId="0" borderId="0"/>
    <xf numFmtId="0" fontId="24" fillId="0" borderId="0"/>
    <xf numFmtId="0" fontId="26" fillId="18" borderId="13" applyNumberFormat="0" applyFont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22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23" borderId="14" applyNumberFormat="0" applyAlignment="0" applyProtection="0"/>
    <xf numFmtId="0" fontId="29" fillId="24" borderId="0" applyNumberFormat="0" applyBorder="0" applyAlignment="0" applyProtection="0"/>
    <xf numFmtId="0" fontId="6" fillId="18" borderId="13" applyNumberFormat="0" applyFont="0" applyAlignment="0" applyProtection="0"/>
    <xf numFmtId="0" fontId="30" fillId="0" borderId="15" applyNumberFormat="0" applyFill="0" applyAlignment="0" applyProtection="0"/>
    <xf numFmtId="0" fontId="31" fillId="9" borderId="16" applyNumberFormat="0" applyAlignment="0" applyProtection="0"/>
    <xf numFmtId="0" fontId="32" fillId="25" borderId="17" applyNumberFormat="0" applyAlignment="0" applyProtection="0"/>
    <xf numFmtId="0" fontId="33" fillId="5" borderId="0" applyNumberFormat="0" applyBorder="0" applyAlignment="0" applyProtection="0"/>
    <xf numFmtId="0" fontId="34" fillId="0" borderId="0"/>
    <xf numFmtId="0" fontId="35" fillId="6" borderId="0" applyNumberFormat="0" applyBorder="0" applyAlignment="0" applyProtection="0"/>
    <xf numFmtId="0" fontId="36" fillId="0" borderId="18" applyNumberFormat="0" applyFill="0" applyAlignment="0" applyProtection="0"/>
    <xf numFmtId="0" fontId="37" fillId="0" borderId="19" applyNumberFormat="0" applyFill="0" applyAlignment="0" applyProtection="0"/>
    <xf numFmtId="0" fontId="38" fillId="0" borderId="20" applyNumberFormat="0" applyFill="0" applyAlignment="0" applyProtection="0"/>
    <xf numFmtId="0" fontId="38" fillId="0" borderId="0" applyNumberFormat="0" applyFill="0" applyBorder="0" applyAlignment="0" applyProtection="0"/>
    <xf numFmtId="0" fontId="39" fillId="25" borderId="16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21" applyNumberFormat="0" applyFill="0" applyAlignment="0" applyProtection="0"/>
  </cellStyleXfs>
  <cellXfs count="152">
    <xf numFmtId="0" fontId="0" fillId="0" borderId="0" xfId="0"/>
    <xf numFmtId="0" fontId="3" fillId="0" borderId="0" xfId="1" applyFont="1"/>
    <xf numFmtId="0" fontId="4" fillId="2" borderId="1" xfId="1" applyFont="1" applyFill="1" applyBorder="1"/>
    <xf numFmtId="0" fontId="2" fillId="3" borderId="1" xfId="1" applyFont="1" applyFill="1" applyBorder="1"/>
    <xf numFmtId="0" fontId="2" fillId="3" borderId="0" xfId="1" applyFont="1" applyFill="1" applyBorder="1"/>
    <xf numFmtId="0" fontId="2" fillId="3" borderId="0" xfId="1" applyFont="1" applyFill="1"/>
    <xf numFmtId="0" fontId="2" fillId="3" borderId="3" xfId="1" applyFont="1" applyFill="1" applyBorder="1"/>
    <xf numFmtId="0" fontId="2" fillId="3" borderId="4" xfId="1" applyFont="1" applyFill="1" applyBorder="1"/>
    <xf numFmtId="164" fontId="2" fillId="3" borderId="4" xfId="3" applyNumberFormat="1" applyFont="1" applyFill="1" applyBorder="1"/>
    <xf numFmtId="0" fontId="2" fillId="3" borderId="5" xfId="1" applyFont="1" applyFill="1" applyBorder="1"/>
    <xf numFmtId="0" fontId="11" fillId="3" borderId="0" xfId="1" applyFont="1" applyFill="1"/>
    <xf numFmtId="0" fontId="11" fillId="3" borderId="1" xfId="1" applyFont="1" applyFill="1" applyBorder="1"/>
    <xf numFmtId="0" fontId="11" fillId="3" borderId="0" xfId="1" applyFont="1" applyFill="1" applyBorder="1"/>
    <xf numFmtId="164" fontId="11" fillId="3" borderId="0" xfId="3" applyNumberFormat="1" applyFont="1" applyFill="1" applyBorder="1"/>
    <xf numFmtId="0" fontId="11" fillId="3" borderId="2" xfId="1" applyFont="1" applyFill="1" applyBorder="1"/>
    <xf numFmtId="0" fontId="11" fillId="3" borderId="1" xfId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12" fillId="3" borderId="0" xfId="1" applyFont="1" applyFill="1" applyBorder="1" applyAlignment="1">
      <alignment vertical="center"/>
    </xf>
    <xf numFmtId="164" fontId="13" fillId="0" borderId="0" xfId="3" applyNumberFormat="1" applyFont="1" applyBorder="1" applyAlignment="1"/>
    <xf numFmtId="164" fontId="14" fillId="3" borderId="0" xfId="3" applyNumberFormat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horizontal="left" vertical="center"/>
    </xf>
    <xf numFmtId="0" fontId="11" fillId="3" borderId="0" xfId="1" applyFont="1" applyFill="1" applyAlignment="1">
      <alignment vertical="center"/>
    </xf>
    <xf numFmtId="164" fontId="11" fillId="3" borderId="0" xfId="3" applyNumberFormat="1" applyFont="1" applyFill="1" applyBorder="1" applyAlignment="1">
      <alignment vertical="center"/>
    </xf>
    <xf numFmtId="16" fontId="11" fillId="3" borderId="0" xfId="1" applyNumberFormat="1" applyFont="1" applyFill="1" applyBorder="1" applyAlignment="1">
      <alignment vertical="center"/>
    </xf>
    <xf numFmtId="165" fontId="11" fillId="3" borderId="2" xfId="1" applyNumberFormat="1" applyFont="1" applyFill="1" applyBorder="1" applyAlignment="1">
      <alignment horizontal="left" vertical="center"/>
    </xf>
    <xf numFmtId="0" fontId="16" fillId="3" borderId="2" xfId="1" applyFont="1" applyFill="1" applyBorder="1" applyAlignment="1">
      <alignment horizontal="left" vertical="center"/>
    </xf>
    <xf numFmtId="0" fontId="11" fillId="3" borderId="3" xfId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/>
    </xf>
    <xf numFmtId="164" fontId="11" fillId="3" borderId="4" xfId="3" applyNumberFormat="1" applyFont="1" applyFill="1" applyBorder="1" applyAlignment="1">
      <alignment vertical="center"/>
    </xf>
    <xf numFmtId="39" fontId="11" fillId="3" borderId="5" xfId="3" applyNumberFormat="1" applyFont="1" applyFill="1" applyBorder="1" applyAlignment="1">
      <alignment horizontal="left" vertical="center"/>
    </xf>
    <xf numFmtId="0" fontId="2" fillId="3" borderId="9" xfId="1" applyFont="1" applyFill="1" applyBorder="1" applyAlignment="1">
      <alignment vertical="center"/>
    </xf>
    <xf numFmtId="0" fontId="2" fillId="3" borderId="10" xfId="1" applyFont="1" applyFill="1" applyBorder="1" applyAlignment="1">
      <alignment vertical="center"/>
    </xf>
    <xf numFmtId="164" fontId="2" fillId="3" borderId="10" xfId="3" applyNumberFormat="1" applyFont="1" applyFill="1" applyBorder="1" applyAlignment="1">
      <alignment vertical="center"/>
    </xf>
    <xf numFmtId="0" fontId="2" fillId="3" borderId="11" xfId="1" applyFont="1" applyFill="1" applyBorder="1" applyAlignment="1">
      <alignment vertical="center"/>
    </xf>
    <xf numFmtId="0" fontId="2" fillId="3" borderId="0" xfId="1" applyFont="1" applyFill="1" applyAlignment="1">
      <alignment vertical="center"/>
    </xf>
    <xf numFmtId="0" fontId="17" fillId="3" borderId="0" xfId="1" applyFont="1" applyFill="1" applyAlignment="1">
      <alignment horizontal="center" vertical="center"/>
    </xf>
    <xf numFmtId="44" fontId="17" fillId="3" borderId="0" xfId="6" applyFont="1" applyFill="1" applyAlignment="1">
      <alignment vertical="center"/>
    </xf>
    <xf numFmtId="0" fontId="9" fillId="3" borderId="9" xfId="1" applyFont="1" applyFill="1" applyBorder="1" applyAlignment="1">
      <alignment horizontal="center" vertical="center"/>
    </xf>
    <xf numFmtId="0" fontId="18" fillId="3" borderId="10" xfId="1" applyFont="1" applyFill="1" applyBorder="1" applyAlignment="1">
      <alignment horizontal="center" vertical="center"/>
    </xf>
    <xf numFmtId="0" fontId="17" fillId="3" borderId="0" xfId="1" applyFont="1" applyFill="1" applyAlignment="1">
      <alignment vertical="center"/>
    </xf>
    <xf numFmtId="0" fontId="2" fillId="3" borderId="6" xfId="1" applyFont="1" applyFill="1" applyBorder="1" applyAlignment="1">
      <alignment horizontal="center"/>
    </xf>
    <xf numFmtId="0" fontId="2" fillId="3" borderId="7" xfId="1" applyFont="1" applyFill="1" applyBorder="1"/>
    <xf numFmtId="0" fontId="2" fillId="3" borderId="7" xfId="1" applyFont="1" applyFill="1" applyBorder="1" applyAlignment="1">
      <alignment horizontal="center"/>
    </xf>
    <xf numFmtId="164" fontId="2" fillId="3" borderId="7" xfId="3" applyNumberFormat="1" applyFont="1" applyFill="1" applyBorder="1"/>
    <xf numFmtId="9" fontId="2" fillId="3" borderId="7" xfId="7" applyFont="1" applyFill="1" applyBorder="1" applyAlignment="1">
      <alignment horizontal="center"/>
    </xf>
    <xf numFmtId="0" fontId="2" fillId="3" borderId="8" xfId="1" applyFont="1" applyFill="1" applyBorder="1"/>
    <xf numFmtId="0" fontId="11" fillId="3" borderId="1" xfId="1" applyFont="1" applyFill="1" applyBorder="1" applyAlignment="1">
      <alignment horizontal="center"/>
    </xf>
    <xf numFmtId="0" fontId="11" fillId="3" borderId="0" xfId="1" applyFont="1" applyFill="1" applyBorder="1" applyAlignment="1">
      <alignment horizontal="center"/>
    </xf>
    <xf numFmtId="164" fontId="19" fillId="3" borderId="0" xfId="3" applyNumberFormat="1" applyFont="1" applyFill="1" applyBorder="1" applyAlignment="1">
      <alignment vertical="center"/>
    </xf>
    <xf numFmtId="9" fontId="11" fillId="3" borderId="0" xfId="7" applyFont="1" applyFill="1" applyBorder="1" applyAlignment="1">
      <alignment horizontal="center"/>
    </xf>
    <xf numFmtId="164" fontId="11" fillId="3" borderId="0" xfId="1" applyNumberFormat="1" applyFont="1" applyFill="1"/>
    <xf numFmtId="0" fontId="20" fillId="3" borderId="1" xfId="1" quotePrefix="1" applyFont="1" applyFill="1" applyBorder="1" applyAlignment="1">
      <alignment horizontal="left"/>
    </xf>
    <xf numFmtId="0" fontId="20" fillId="3" borderId="0" xfId="1" applyFont="1" applyFill="1" applyBorder="1"/>
    <xf numFmtId="0" fontId="20" fillId="3" borderId="0" xfId="1" applyFont="1" applyFill="1" applyBorder="1" applyAlignment="1">
      <alignment horizontal="center"/>
    </xf>
    <xf numFmtId="164" fontId="20" fillId="3" borderId="0" xfId="3" applyNumberFormat="1" applyFont="1" applyFill="1" applyBorder="1"/>
    <xf numFmtId="9" fontId="20" fillId="3" borderId="0" xfId="7" applyFont="1" applyFill="1" applyBorder="1" applyAlignment="1">
      <alignment horizontal="center"/>
    </xf>
    <xf numFmtId="0" fontId="20" fillId="3" borderId="2" xfId="1" applyFont="1" applyFill="1" applyBorder="1"/>
    <xf numFmtId="0" fontId="20" fillId="3" borderId="0" xfId="1" applyFont="1" applyFill="1"/>
    <xf numFmtId="0" fontId="20" fillId="3" borderId="1" xfId="1" applyFont="1" applyFill="1" applyBorder="1" applyAlignment="1">
      <alignment horizontal="left"/>
    </xf>
    <xf numFmtId="164" fontId="2" fillId="3" borderId="0" xfId="3" applyNumberFormat="1" applyFont="1" applyFill="1" applyBorder="1"/>
    <xf numFmtId="0" fontId="2" fillId="3" borderId="2" xfId="1" applyFont="1" applyFill="1" applyBorder="1"/>
    <xf numFmtId="164" fontId="12" fillId="3" borderId="0" xfId="3" applyNumberFormat="1" applyFont="1" applyFill="1" applyBorder="1" applyAlignment="1"/>
    <xf numFmtId="164" fontId="12" fillId="3" borderId="0" xfId="3" applyNumberFormat="1" applyFont="1" applyFill="1" applyBorder="1" applyAlignment="1">
      <alignment horizontal="center"/>
    </xf>
    <xf numFmtId="164" fontId="12" fillId="3" borderId="2" xfId="3" applyNumberFormat="1" applyFont="1" applyFill="1" applyBorder="1" applyAlignment="1">
      <alignment horizontal="center"/>
    </xf>
    <xf numFmtId="164" fontId="2" fillId="3" borderId="2" xfId="3" applyNumberFormat="1" applyFont="1" applyFill="1" applyBorder="1" applyAlignment="1">
      <alignment horizontal="center"/>
    </xf>
    <xf numFmtId="0" fontId="21" fillId="3" borderId="1" xfId="1" applyFont="1" applyFill="1" applyBorder="1"/>
    <xf numFmtId="0" fontId="21" fillId="3" borderId="0" xfId="1" applyFont="1" applyFill="1" applyBorder="1"/>
    <xf numFmtId="164" fontId="18" fillId="3" borderId="0" xfId="3" applyNumberFormat="1" applyFont="1" applyFill="1" applyBorder="1" applyAlignment="1">
      <alignment horizontal="center"/>
    </xf>
    <xf numFmtId="164" fontId="18" fillId="3" borderId="0" xfId="3" applyNumberFormat="1" applyFont="1" applyFill="1" applyBorder="1" applyAlignment="1"/>
    <xf numFmtId="164" fontId="18" fillId="3" borderId="2" xfId="3" applyNumberFormat="1" applyFont="1" applyFill="1" applyBorder="1" applyAlignment="1">
      <alignment horizontal="center"/>
    </xf>
    <xf numFmtId="0" fontId="22" fillId="3" borderId="0" xfId="1" applyFont="1" applyFill="1"/>
    <xf numFmtId="0" fontId="21" fillId="3" borderId="3" xfId="1" applyFont="1" applyFill="1" applyBorder="1"/>
    <xf numFmtId="0" fontId="21" fillId="3" borderId="4" xfId="1" applyFont="1" applyFill="1" applyBorder="1"/>
    <xf numFmtId="164" fontId="18" fillId="3" borderId="4" xfId="3" applyNumberFormat="1" applyFont="1" applyFill="1" applyBorder="1" applyAlignment="1">
      <alignment horizontal="center"/>
    </xf>
    <xf numFmtId="164" fontId="18" fillId="3" borderId="4" xfId="3" applyNumberFormat="1" applyFont="1" applyFill="1" applyBorder="1" applyAlignment="1"/>
    <xf numFmtId="164" fontId="18" fillId="3" borderId="5" xfId="3" applyNumberFormat="1" applyFont="1" applyFill="1" applyBorder="1" applyAlignment="1">
      <alignment horizontal="center"/>
    </xf>
    <xf numFmtId="164" fontId="2" fillId="3" borderId="0" xfId="3" applyNumberFormat="1" applyFont="1" applyFill="1"/>
    <xf numFmtId="0" fontId="9" fillId="3" borderId="0" xfId="1" applyFont="1" applyFill="1" applyAlignment="1">
      <alignment vertical="center"/>
    </xf>
    <xf numFmtId="0" fontId="2" fillId="3" borderId="0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0" fontId="11" fillId="3" borderId="0" xfId="1" applyFont="1" applyFill="1" applyBorder="1" applyAlignment="1">
      <alignment horizontal="center" vertical="center"/>
    </xf>
    <xf numFmtId="0" fontId="21" fillId="3" borderId="0" xfId="1" applyFont="1" applyFill="1" applyBorder="1" applyAlignment="1">
      <alignment horizontal="center"/>
    </xf>
    <xf numFmtId="0" fontId="21" fillId="3" borderId="4" xfId="1" applyFont="1" applyFill="1" applyBorder="1" applyAlignment="1">
      <alignment horizontal="center"/>
    </xf>
    <xf numFmtId="0" fontId="2" fillId="3" borderId="0" xfId="1" applyFont="1" applyFill="1" applyAlignment="1">
      <alignment horizontal="center"/>
    </xf>
    <xf numFmtId="164" fontId="2" fillId="3" borderId="0" xfId="3" applyNumberFormat="1" applyFont="1" applyFill="1" applyBorder="1" applyAlignment="1">
      <alignment horizontal="center"/>
    </xf>
    <xf numFmtId="2" fontId="44" fillId="0" borderId="12" xfId="2" applyNumberFormat="1" applyFont="1" applyFill="1" applyBorder="1" applyAlignment="1" applyProtection="1">
      <alignment horizontal="center" vertical="center"/>
      <protection locked="0"/>
    </xf>
    <xf numFmtId="0" fontId="9" fillId="0" borderId="12" xfId="1" applyFont="1" applyFill="1" applyBorder="1" applyAlignment="1">
      <alignment horizontal="center" vertical="center"/>
    </xf>
    <xf numFmtId="0" fontId="9" fillId="0" borderId="12" xfId="1" applyFont="1" applyFill="1" applyBorder="1" applyAlignment="1">
      <alignment horizontal="center" vertical="center" wrapText="1"/>
    </xf>
    <xf numFmtId="164" fontId="9" fillId="0" borderId="12" xfId="3" applyNumberFormat="1" applyFont="1" applyFill="1" applyBorder="1" applyAlignment="1">
      <alignment horizontal="center" vertical="center" wrapText="1"/>
    </xf>
    <xf numFmtId="164" fontId="9" fillId="0" borderId="12" xfId="3" applyNumberFormat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24" fillId="0" borderId="12" xfId="1" applyFont="1" applyFill="1" applyBorder="1" applyAlignment="1">
      <alignment horizontal="center" vertical="center"/>
    </xf>
    <xf numFmtId="2" fontId="44" fillId="0" borderId="12" xfId="1" applyNumberFormat="1" applyFont="1" applyFill="1" applyBorder="1" applyAlignment="1">
      <alignment horizontal="center" vertical="center"/>
    </xf>
    <xf numFmtId="164" fontId="24" fillId="0" borderId="12" xfId="4" applyNumberFormat="1" applyFont="1" applyFill="1" applyBorder="1" applyAlignment="1">
      <alignment vertical="center"/>
    </xf>
    <xf numFmtId="164" fontId="24" fillId="0" borderId="12" xfId="4" applyNumberFormat="1" applyFont="1" applyFill="1" applyBorder="1" applyAlignment="1">
      <alignment horizontal="left" vertical="center"/>
    </xf>
    <xf numFmtId="164" fontId="2" fillId="0" borderId="12" xfId="4" quotePrefix="1" applyNumberFormat="1" applyFont="1" applyFill="1" applyBorder="1" applyAlignment="1">
      <alignment horizontal="left" vertical="center"/>
    </xf>
    <xf numFmtId="9" fontId="2" fillId="0" borderId="12" xfId="5" applyFont="1" applyFill="1" applyBorder="1" applyAlignment="1">
      <alignment horizontal="center" vertical="center"/>
    </xf>
    <xf numFmtId="164" fontId="2" fillId="0" borderId="12" xfId="4" applyNumberFormat="1" applyFont="1" applyFill="1" applyBorder="1" applyAlignment="1">
      <alignment vertical="center"/>
    </xf>
    <xf numFmtId="0" fontId="2" fillId="0" borderId="12" xfId="1" applyFont="1" applyFill="1" applyBorder="1" applyAlignment="1">
      <alignment horizontal="center" vertical="center" wrapText="1"/>
    </xf>
    <xf numFmtId="164" fontId="2" fillId="0" borderId="12" xfId="4" applyNumberFormat="1" applyFont="1" applyFill="1" applyBorder="1" applyAlignment="1">
      <alignment horizontal="left" vertical="center"/>
    </xf>
    <xf numFmtId="0" fontId="2" fillId="0" borderId="23" xfId="1" applyFont="1" applyFill="1" applyBorder="1" applyAlignment="1">
      <alignment horizontal="center" vertical="center"/>
    </xf>
    <xf numFmtId="164" fontId="9" fillId="0" borderId="23" xfId="4" applyNumberFormat="1" applyFont="1" applyFill="1" applyBorder="1" applyAlignment="1">
      <alignment horizontal="left" vertical="center"/>
    </xf>
    <xf numFmtId="0" fontId="9" fillId="0" borderId="23" xfId="1" applyFont="1" applyFill="1" applyBorder="1" applyAlignment="1">
      <alignment horizontal="center" vertical="center" wrapText="1"/>
    </xf>
    <xf numFmtId="37" fontId="2" fillId="0" borderId="12" xfId="4" applyNumberFormat="1" applyFont="1" applyFill="1" applyBorder="1" applyAlignment="1">
      <alignment vertical="center"/>
    </xf>
    <xf numFmtId="164" fontId="9" fillId="0" borderId="12" xfId="4" applyNumberFormat="1" applyFont="1" applyFill="1" applyBorder="1" applyAlignment="1">
      <alignment horizontal="left" vertical="center"/>
    </xf>
    <xf numFmtId="44" fontId="9" fillId="0" borderId="12" xfId="6" applyFont="1" applyFill="1" applyBorder="1" applyAlignment="1">
      <alignment horizontal="center" vertical="center"/>
    </xf>
    <xf numFmtId="164" fontId="9" fillId="0" borderId="12" xfId="4" applyNumberFormat="1" applyFont="1" applyFill="1" applyBorder="1" applyAlignment="1">
      <alignment vertical="center"/>
    </xf>
    <xf numFmtId="164" fontId="9" fillId="0" borderId="12" xfId="4" applyNumberFormat="1" applyFont="1" applyFill="1" applyBorder="1" applyAlignment="1">
      <alignment horizontal="center" vertical="center"/>
    </xf>
    <xf numFmtId="44" fontId="9" fillId="0" borderId="12" xfId="6" applyFont="1" applyFill="1" applyBorder="1" applyAlignment="1">
      <alignment vertical="center"/>
    </xf>
    <xf numFmtId="0" fontId="24" fillId="0" borderId="23" xfId="1" applyFont="1" applyFill="1" applyBorder="1" applyAlignment="1">
      <alignment horizontal="center" vertical="center" wrapText="1"/>
    </xf>
    <xf numFmtId="0" fontId="24" fillId="0" borderId="23" xfId="1" applyFont="1" applyFill="1" applyBorder="1" applyAlignment="1">
      <alignment horizontal="center" vertical="center" wrapText="1"/>
    </xf>
    <xf numFmtId="0" fontId="12" fillId="3" borderId="4" xfId="1" applyFont="1" applyFill="1" applyBorder="1" applyAlignment="1">
      <alignment horizontal="left" vertical="center" wrapText="1"/>
    </xf>
    <xf numFmtId="49" fontId="1" fillId="2" borderId="6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5" fillId="2" borderId="0" xfId="2" applyNumberFormat="1" applyFont="1" applyFill="1" applyBorder="1" applyAlignment="1" applyProtection="1">
      <alignment horizontal="center"/>
      <protection locked="0"/>
    </xf>
    <xf numFmtId="49" fontId="5" fillId="2" borderId="2" xfId="2" applyNumberFormat="1" applyFont="1" applyFill="1" applyBorder="1" applyAlignment="1" applyProtection="1">
      <alignment horizontal="center"/>
      <protection locked="0"/>
    </xf>
    <xf numFmtId="164" fontId="4" fillId="2" borderId="1" xfId="3" applyNumberFormat="1" applyFont="1" applyFill="1" applyBorder="1" applyAlignment="1">
      <alignment horizontal="center"/>
    </xf>
    <xf numFmtId="164" fontId="4" fillId="2" borderId="0" xfId="3" applyNumberFormat="1" applyFont="1" applyFill="1" applyBorder="1" applyAlignment="1">
      <alignment horizontal="center"/>
    </xf>
    <xf numFmtId="164" fontId="4" fillId="2" borderId="2" xfId="3" applyNumberFormat="1" applyFont="1" applyFill="1" applyBorder="1" applyAlignment="1">
      <alignment horizontal="center"/>
    </xf>
    <xf numFmtId="164" fontId="7" fillId="2" borderId="1" xfId="3" applyNumberFormat="1" applyFont="1" applyFill="1" applyBorder="1" applyAlignment="1">
      <alignment horizontal="center"/>
    </xf>
    <xf numFmtId="164" fontId="7" fillId="2" borderId="0" xfId="3" applyNumberFormat="1" applyFont="1" applyFill="1" applyBorder="1" applyAlignment="1">
      <alignment horizontal="center"/>
    </xf>
    <xf numFmtId="164" fontId="7" fillId="2" borderId="2" xfId="3" applyNumberFormat="1" applyFont="1" applyFill="1" applyBorder="1" applyAlignment="1">
      <alignment horizontal="center"/>
    </xf>
    <xf numFmtId="164" fontId="8" fillId="0" borderId="1" xfId="3" applyNumberFormat="1" applyFont="1" applyBorder="1" applyAlignment="1">
      <alignment horizontal="center"/>
    </xf>
    <xf numFmtId="164" fontId="8" fillId="0" borderId="0" xfId="3" applyNumberFormat="1" applyFont="1" applyBorder="1" applyAlignment="1">
      <alignment horizontal="center"/>
    </xf>
    <xf numFmtId="164" fontId="8" fillId="0" borderId="2" xfId="3" applyNumberFormat="1" applyFont="1" applyBorder="1" applyAlignment="1">
      <alignment horizontal="center"/>
    </xf>
    <xf numFmtId="164" fontId="9" fillId="3" borderId="0" xfId="3" applyNumberFormat="1" applyFont="1" applyFill="1" applyBorder="1" applyAlignment="1">
      <alignment horizontal="center"/>
    </xf>
    <xf numFmtId="164" fontId="9" fillId="3" borderId="2" xfId="3" applyNumberFormat="1" applyFont="1" applyFill="1" applyBorder="1" applyAlignment="1">
      <alignment horizontal="center"/>
    </xf>
    <xf numFmtId="0" fontId="10" fillId="3" borderId="6" xfId="1" applyFont="1" applyFill="1" applyBorder="1" applyAlignment="1">
      <alignment horizontal="center"/>
    </xf>
    <xf numFmtId="0" fontId="10" fillId="3" borderId="7" xfId="1" applyFont="1" applyFill="1" applyBorder="1" applyAlignment="1">
      <alignment horizontal="center"/>
    </xf>
    <xf numFmtId="0" fontId="10" fillId="3" borderId="8" xfId="1" applyFont="1" applyFill="1" applyBorder="1" applyAlignment="1">
      <alignment horizontal="center"/>
    </xf>
    <xf numFmtId="0" fontId="15" fillId="3" borderId="0" xfId="1" applyFont="1" applyFill="1" applyBorder="1" applyAlignment="1">
      <alignment horizontal="left" vertical="center" wrapText="1"/>
    </xf>
    <xf numFmtId="0" fontId="12" fillId="3" borderId="0" xfId="1" quotePrefix="1" applyFont="1" applyFill="1" applyBorder="1" applyAlignment="1">
      <alignment horizontal="center" vertical="center" wrapText="1"/>
    </xf>
    <xf numFmtId="0" fontId="12" fillId="3" borderId="0" xfId="1" applyFont="1" applyFill="1" applyBorder="1" applyAlignment="1">
      <alignment horizontal="center" vertical="center" wrapText="1"/>
    </xf>
    <xf numFmtId="0" fontId="12" fillId="3" borderId="0" xfId="1" applyFont="1" applyFill="1" applyBorder="1" applyAlignment="1">
      <alignment horizontal="left" vertical="center" wrapText="1"/>
    </xf>
    <xf numFmtId="0" fontId="2" fillId="3" borderId="10" xfId="1" applyFont="1" applyFill="1" applyBorder="1" applyAlignment="1">
      <alignment horizontal="left" vertical="center"/>
    </xf>
    <xf numFmtId="44" fontId="9" fillId="0" borderId="9" xfId="6" applyFont="1" applyFill="1" applyBorder="1" applyAlignment="1">
      <alignment horizontal="center" vertical="center"/>
    </xf>
    <xf numFmtId="44" fontId="9" fillId="0" borderId="10" xfId="6" applyFont="1" applyFill="1" applyBorder="1" applyAlignment="1">
      <alignment horizontal="center" vertical="center"/>
    </xf>
    <xf numFmtId="44" fontId="9" fillId="0" borderId="11" xfId="6" applyFont="1" applyFill="1" applyBorder="1" applyAlignment="1">
      <alignment horizontal="center" vertical="center"/>
    </xf>
    <xf numFmtId="0" fontId="9" fillId="3" borderId="10" xfId="1" applyFont="1" applyFill="1" applyBorder="1" applyAlignment="1">
      <alignment horizontal="left" vertical="center" wrapText="1"/>
    </xf>
    <xf numFmtId="0" fontId="9" fillId="3" borderId="11" xfId="1" applyFont="1" applyFill="1" applyBorder="1" applyAlignment="1">
      <alignment horizontal="left" vertical="center" wrapText="1"/>
    </xf>
    <xf numFmtId="0" fontId="20" fillId="0" borderId="1" xfId="1" quotePrefix="1" applyFont="1" applyBorder="1" applyAlignment="1">
      <alignment horizontal="left" wrapText="1"/>
    </xf>
    <xf numFmtId="0" fontId="20" fillId="0" borderId="0" xfId="1" quotePrefix="1" applyFont="1" applyBorder="1" applyAlignment="1">
      <alignment horizontal="left" wrapText="1"/>
    </xf>
    <xf numFmtId="0" fontId="20" fillId="0" borderId="2" xfId="1" quotePrefix="1" applyFont="1" applyBorder="1" applyAlignment="1">
      <alignment horizontal="left" wrapText="1"/>
    </xf>
    <xf numFmtId="164" fontId="2" fillId="3" borderId="0" xfId="3" applyNumberFormat="1" applyFont="1" applyFill="1" applyBorder="1" applyAlignment="1">
      <alignment horizontal="center"/>
    </xf>
    <xf numFmtId="0" fontId="43" fillId="0" borderId="1" xfId="1" applyFont="1" applyFill="1" applyBorder="1" applyAlignment="1">
      <alignment horizontal="center" vertical="center" wrapText="1"/>
    </xf>
    <xf numFmtId="0" fontId="43" fillId="0" borderId="0" xfId="1" applyFont="1" applyFill="1" applyBorder="1" applyAlignment="1">
      <alignment horizontal="center" vertical="center" wrapText="1"/>
    </xf>
    <xf numFmtId="0" fontId="43" fillId="0" borderId="2" xfId="1" applyFont="1" applyFill="1" applyBorder="1" applyAlignment="1">
      <alignment horizontal="center" vertical="center" wrapText="1"/>
    </xf>
    <xf numFmtId="0" fontId="9" fillId="0" borderId="12" xfId="1" applyFont="1" applyFill="1" applyBorder="1" applyAlignment="1">
      <alignment horizontal="center" vertical="center" wrapText="1"/>
    </xf>
    <xf numFmtId="0" fontId="24" fillId="0" borderId="12" xfId="1" applyFont="1" applyFill="1" applyBorder="1" applyAlignment="1">
      <alignment horizontal="center" vertical="center" wrapText="1"/>
    </xf>
    <xf numFmtId="0" fontId="24" fillId="0" borderId="22" xfId="1" applyFont="1" applyFill="1" applyBorder="1" applyAlignment="1">
      <alignment horizontal="center" vertical="center" wrapText="1"/>
    </xf>
    <xf numFmtId="0" fontId="24" fillId="0" borderId="23" xfId="1" applyFont="1" applyFill="1" applyBorder="1" applyAlignment="1">
      <alignment horizontal="center" vertical="center" wrapText="1"/>
    </xf>
  </cellXfs>
  <cellStyles count="68">
    <cellStyle name="20% - アクセント 1" xfId="8"/>
    <cellStyle name="20% - アクセント 2" xfId="9"/>
    <cellStyle name="20% - アクセント 3" xfId="10"/>
    <cellStyle name="20% - アクセント 4" xfId="11"/>
    <cellStyle name="20% - アクセント 5" xfId="12"/>
    <cellStyle name="20% - アクセント 6" xfId="13"/>
    <cellStyle name="40% - アクセント 1" xfId="14"/>
    <cellStyle name="40% - アクセント 2" xfId="15"/>
    <cellStyle name="40% - アクセント 3" xfId="16"/>
    <cellStyle name="40% - アクセント 4" xfId="17"/>
    <cellStyle name="40% - アクセント 5" xfId="18"/>
    <cellStyle name="40% - アクセント 6" xfId="19"/>
    <cellStyle name="60% - アクセント 1" xfId="20"/>
    <cellStyle name="60% - アクセント 2" xfId="21"/>
    <cellStyle name="60% - アクセント 3" xfId="22"/>
    <cellStyle name="60% - アクセント 4" xfId="23"/>
    <cellStyle name="60% - アクセント 5" xfId="24"/>
    <cellStyle name="60% - アクセント 6" xfId="25"/>
    <cellStyle name="Comma 2" xfId="3"/>
    <cellStyle name="Comma 3" xfId="4"/>
    <cellStyle name="Comma 4" xfId="26"/>
    <cellStyle name="Comma 5" xfId="27"/>
    <cellStyle name="Comma 6" xfId="28"/>
    <cellStyle name="Currency 2" xfId="29"/>
    <cellStyle name="Currency 3" xfId="6"/>
    <cellStyle name="Normal" xfId="0" builtinId="0"/>
    <cellStyle name="Normal 2" xfId="1"/>
    <cellStyle name="Normal 2 6" xfId="30"/>
    <cellStyle name="Normal 3" xfId="31"/>
    <cellStyle name="Normal 4" xfId="32"/>
    <cellStyle name="Normal 5" xfId="33"/>
    <cellStyle name="Normal 6" xfId="34"/>
    <cellStyle name="Normal 7" xfId="35"/>
    <cellStyle name="Normal 7 3" xfId="36"/>
    <cellStyle name="Normal 8" xfId="37"/>
    <cellStyle name="Note 2" xfId="38"/>
    <cellStyle name="Percent 2" xfId="7"/>
    <cellStyle name="Percent 2 2" xfId="5"/>
    <cellStyle name="Percent 2 2 2" xfId="39"/>
    <cellStyle name="Percent 3" xfId="40"/>
    <cellStyle name="Percent 4" xfId="41"/>
    <cellStyle name="Percent 5" xfId="42"/>
    <cellStyle name="Percent 6" xfId="43"/>
    <cellStyle name="Style 1" xfId="2"/>
    <cellStyle name="アクセント 1" xfId="44"/>
    <cellStyle name="アクセント 2" xfId="45"/>
    <cellStyle name="アクセント 3" xfId="46"/>
    <cellStyle name="アクセント 4" xfId="47"/>
    <cellStyle name="アクセント 5" xfId="48"/>
    <cellStyle name="アクセント 6" xfId="49"/>
    <cellStyle name="タイトル" xfId="50"/>
    <cellStyle name="チェック セル" xfId="51"/>
    <cellStyle name="どちらでもない" xfId="52"/>
    <cellStyle name="メモ" xfId="53"/>
    <cellStyle name="リンク セル" xfId="54"/>
    <cellStyle name="入力" xfId="55"/>
    <cellStyle name="出力" xfId="56"/>
    <cellStyle name="悪い" xfId="57"/>
    <cellStyle name="標準_P1020 220V 8月 ETD" xfId="58"/>
    <cellStyle name="良い" xfId="59"/>
    <cellStyle name="見出し 1" xfId="60"/>
    <cellStyle name="見出し 2" xfId="61"/>
    <cellStyle name="見出し 3" xfId="62"/>
    <cellStyle name="見出し 4" xfId="63"/>
    <cellStyle name="計算" xfId="64"/>
    <cellStyle name="説明文" xfId="65"/>
    <cellStyle name="警告文" xfId="66"/>
    <cellStyle name="集計" xfId="6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49</xdr:row>
      <xdr:rowOff>47625</xdr:rowOff>
    </xdr:from>
    <xdr:to>
      <xdr:col>12</xdr:col>
      <xdr:colOff>847725</xdr:colOff>
      <xdr:row>60</xdr:row>
      <xdr:rowOff>171450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4914486" y="12165082"/>
          <a:ext cx="4638261" cy="1995694"/>
          <a:chOff x="2152650" y="8153217"/>
          <a:chExt cx="4533900" cy="1924416"/>
        </a:xfrm>
      </xdr:grpSpPr>
      <xdr:grpSp>
        <xdr:nvGrpSpPr>
          <xdr:cNvPr id="3" name="Group 1"/>
          <xdr:cNvGrpSpPr>
            <a:grpSpLocks/>
          </xdr:cNvGrpSpPr>
        </xdr:nvGrpSpPr>
        <xdr:grpSpPr bwMode="auto">
          <a:xfrm>
            <a:off x="2152652" y="8153401"/>
            <a:ext cx="1357342" cy="1924049"/>
            <a:chOff x="7400925" y="12954007"/>
            <a:chExt cx="1414373" cy="1694424"/>
          </a:xfrm>
        </xdr:grpSpPr>
        <xdr:sp macro="" textlink="">
          <xdr:nvSpPr>
            <xdr:cNvPr id="10" name="Text Box 33"/>
            <xdr:cNvSpPr txBox="1">
              <a:spLocks noChangeArrowheads="1"/>
            </xdr:cNvSpPr>
          </xdr:nvSpPr>
          <xdr:spPr bwMode="auto">
            <a:xfrm>
              <a:off x="7400923" y="12953845"/>
              <a:ext cx="1416350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APPROVED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11" name="Text Box 34"/>
            <xdr:cNvSpPr txBox="1">
              <a:spLocks noChangeArrowheads="1"/>
            </xdr:cNvSpPr>
          </xdr:nvSpPr>
          <xdr:spPr bwMode="auto">
            <a:xfrm>
              <a:off x="7400923" y="14319515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4" name="Group 4"/>
          <xdr:cNvGrpSpPr>
            <a:grpSpLocks/>
          </xdr:cNvGrpSpPr>
        </xdr:nvGrpSpPr>
        <xdr:grpSpPr bwMode="auto">
          <a:xfrm>
            <a:off x="3745643" y="8153399"/>
            <a:ext cx="1357342" cy="1924050"/>
            <a:chOff x="7403499" y="12954168"/>
            <a:chExt cx="1414373" cy="1694425"/>
          </a:xfrm>
        </xdr:grpSpPr>
        <xdr:sp macro="" textlink="">
          <xdr:nvSpPr>
            <xdr:cNvPr id="8" name="Text Box 33"/>
            <xdr:cNvSpPr txBox="1">
              <a:spLocks noChangeArrowheads="1"/>
            </xdr:cNvSpPr>
          </xdr:nvSpPr>
          <xdr:spPr bwMode="auto">
            <a:xfrm>
              <a:off x="7402449" y="12954007"/>
              <a:ext cx="1416350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CHECKED</a:t>
              </a:r>
              <a:r>
                <a:rPr lang="en-US" sz="1000" b="1" i="0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9" name="Text Box 34"/>
            <xdr:cNvSpPr txBox="1">
              <a:spLocks noChangeArrowheads="1"/>
            </xdr:cNvSpPr>
          </xdr:nvSpPr>
          <xdr:spPr bwMode="auto">
            <a:xfrm>
              <a:off x="7401084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5" name="Group 7"/>
          <xdr:cNvGrpSpPr>
            <a:grpSpLocks/>
          </xdr:cNvGrpSpPr>
        </xdr:nvGrpSpPr>
        <xdr:grpSpPr bwMode="auto">
          <a:xfrm>
            <a:off x="5329210" y="8153399"/>
            <a:ext cx="1357342" cy="1924050"/>
            <a:chOff x="7405777" y="12954168"/>
            <a:chExt cx="1414373" cy="1694425"/>
          </a:xfrm>
        </xdr:grpSpPr>
        <xdr:sp macro="" textlink="">
          <xdr:nvSpPr>
            <xdr:cNvPr id="6" name="Text Box 33"/>
            <xdr:cNvSpPr txBox="1">
              <a:spLocks noChangeArrowheads="1"/>
            </xdr:cNvSpPr>
          </xdr:nvSpPr>
          <xdr:spPr bwMode="auto">
            <a:xfrm>
              <a:off x="7403798" y="12954007"/>
              <a:ext cx="1416350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PREPARED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7" name="Text Box 34"/>
            <xdr:cNvSpPr txBox="1">
              <a:spLocks noChangeArrowheads="1"/>
            </xdr:cNvSpPr>
          </xdr:nvSpPr>
          <xdr:spPr bwMode="auto">
            <a:xfrm>
              <a:off x="7400843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6</xdr:col>
      <xdr:colOff>85725</xdr:colOff>
      <xdr:row>49</xdr:row>
      <xdr:rowOff>47625</xdr:rowOff>
    </xdr:from>
    <xdr:to>
      <xdr:col>12</xdr:col>
      <xdr:colOff>847725</xdr:colOff>
      <xdr:row>60</xdr:row>
      <xdr:rowOff>171450</xdr:rowOff>
    </xdr:to>
    <xdr:grpSp>
      <xdr:nvGrpSpPr>
        <xdr:cNvPr id="12" name="Group 1"/>
        <xdr:cNvGrpSpPr>
          <a:grpSpLocks/>
        </xdr:cNvGrpSpPr>
      </xdr:nvGrpSpPr>
      <xdr:grpSpPr bwMode="auto">
        <a:xfrm>
          <a:off x="4914486" y="12165082"/>
          <a:ext cx="4638261" cy="1995694"/>
          <a:chOff x="2152650" y="8153217"/>
          <a:chExt cx="4533900" cy="1924416"/>
        </a:xfrm>
      </xdr:grpSpPr>
      <xdr:grpSp>
        <xdr:nvGrpSpPr>
          <xdr:cNvPr id="13" name="Group 1"/>
          <xdr:cNvGrpSpPr>
            <a:grpSpLocks/>
          </xdr:cNvGrpSpPr>
        </xdr:nvGrpSpPr>
        <xdr:grpSpPr bwMode="auto">
          <a:xfrm>
            <a:off x="2152649" y="8153219"/>
            <a:ext cx="1362075" cy="1924416"/>
            <a:chOff x="7400923" y="12953845"/>
            <a:chExt cx="1419305" cy="1694747"/>
          </a:xfrm>
        </xdr:grpSpPr>
        <xdr:sp macro="" textlink="">
          <xdr:nvSpPr>
            <xdr:cNvPr id="20" name="Text Box 33"/>
            <xdr:cNvSpPr txBox="1">
              <a:spLocks noChangeArrowheads="1"/>
            </xdr:cNvSpPr>
          </xdr:nvSpPr>
          <xdr:spPr bwMode="auto">
            <a:xfrm>
              <a:off x="7400924" y="12953843"/>
              <a:ext cx="1416349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APPROVED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21" name="Text Box 34"/>
            <xdr:cNvSpPr txBox="1">
              <a:spLocks noChangeArrowheads="1"/>
            </xdr:cNvSpPr>
          </xdr:nvSpPr>
          <xdr:spPr bwMode="auto">
            <a:xfrm>
              <a:off x="7400923" y="14319515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4" name="Group 4"/>
          <xdr:cNvGrpSpPr>
            <a:grpSpLocks/>
          </xdr:cNvGrpSpPr>
        </xdr:nvGrpSpPr>
        <xdr:grpSpPr bwMode="auto">
          <a:xfrm>
            <a:off x="3743324" y="8153219"/>
            <a:ext cx="1362075" cy="1924416"/>
            <a:chOff x="7401084" y="12954007"/>
            <a:chExt cx="1419305" cy="1694747"/>
          </a:xfrm>
        </xdr:grpSpPr>
        <xdr:sp macro="" textlink="">
          <xdr:nvSpPr>
            <xdr:cNvPr id="18" name="Text Box 33"/>
            <xdr:cNvSpPr txBox="1">
              <a:spLocks noChangeArrowheads="1"/>
            </xdr:cNvSpPr>
          </xdr:nvSpPr>
          <xdr:spPr bwMode="auto">
            <a:xfrm>
              <a:off x="7412152" y="12954005"/>
              <a:ext cx="1396947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CHECKED</a:t>
              </a:r>
              <a:r>
                <a:rPr lang="en-US" sz="1000" b="1" i="0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19" name="Text Box 34"/>
            <xdr:cNvSpPr txBox="1">
              <a:spLocks noChangeArrowheads="1"/>
            </xdr:cNvSpPr>
          </xdr:nvSpPr>
          <xdr:spPr bwMode="auto">
            <a:xfrm>
              <a:off x="7401084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5" name="Group 7"/>
          <xdr:cNvGrpSpPr>
            <a:grpSpLocks/>
          </xdr:cNvGrpSpPr>
        </xdr:nvGrpSpPr>
        <xdr:grpSpPr bwMode="auto">
          <a:xfrm>
            <a:off x="5324474" y="8153219"/>
            <a:ext cx="1362075" cy="1924416"/>
            <a:chOff x="7400843" y="12954007"/>
            <a:chExt cx="1419305" cy="1694747"/>
          </a:xfrm>
        </xdr:grpSpPr>
        <xdr:sp macro="" textlink="">
          <xdr:nvSpPr>
            <xdr:cNvPr id="16" name="Text Box 33"/>
            <xdr:cNvSpPr txBox="1">
              <a:spLocks noChangeArrowheads="1"/>
            </xdr:cNvSpPr>
          </xdr:nvSpPr>
          <xdr:spPr bwMode="auto">
            <a:xfrm>
              <a:off x="7403800" y="12954005"/>
              <a:ext cx="1416349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PREPARED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17" name="Text Box 34"/>
            <xdr:cNvSpPr txBox="1">
              <a:spLocks noChangeArrowheads="1"/>
            </xdr:cNvSpPr>
          </xdr:nvSpPr>
          <xdr:spPr bwMode="auto">
            <a:xfrm>
              <a:off x="7400843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6</xdr:col>
      <xdr:colOff>85725</xdr:colOff>
      <xdr:row>49</xdr:row>
      <xdr:rowOff>47625</xdr:rowOff>
    </xdr:from>
    <xdr:to>
      <xdr:col>12</xdr:col>
      <xdr:colOff>847725</xdr:colOff>
      <xdr:row>60</xdr:row>
      <xdr:rowOff>171450</xdr:rowOff>
    </xdr:to>
    <xdr:grpSp>
      <xdr:nvGrpSpPr>
        <xdr:cNvPr id="22" name="Group 1"/>
        <xdr:cNvGrpSpPr>
          <a:grpSpLocks/>
        </xdr:cNvGrpSpPr>
      </xdr:nvGrpSpPr>
      <xdr:grpSpPr bwMode="auto">
        <a:xfrm>
          <a:off x="4914486" y="12165082"/>
          <a:ext cx="4638261" cy="1995694"/>
          <a:chOff x="2152650" y="8153217"/>
          <a:chExt cx="4533900" cy="1924416"/>
        </a:xfrm>
      </xdr:grpSpPr>
      <xdr:grpSp>
        <xdr:nvGrpSpPr>
          <xdr:cNvPr id="23" name="Group 1"/>
          <xdr:cNvGrpSpPr>
            <a:grpSpLocks/>
          </xdr:cNvGrpSpPr>
        </xdr:nvGrpSpPr>
        <xdr:grpSpPr bwMode="auto">
          <a:xfrm>
            <a:off x="2152649" y="8153219"/>
            <a:ext cx="1362075" cy="1924416"/>
            <a:chOff x="7400923" y="12953845"/>
            <a:chExt cx="1419305" cy="1694747"/>
          </a:xfrm>
        </xdr:grpSpPr>
        <xdr:sp macro="" textlink="">
          <xdr:nvSpPr>
            <xdr:cNvPr id="30" name="Text Box 33"/>
            <xdr:cNvSpPr txBox="1">
              <a:spLocks noChangeArrowheads="1"/>
            </xdr:cNvSpPr>
          </xdr:nvSpPr>
          <xdr:spPr bwMode="auto">
            <a:xfrm>
              <a:off x="7400924" y="12953843"/>
              <a:ext cx="1416349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APPROVED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31" name="Text Box 34"/>
            <xdr:cNvSpPr txBox="1">
              <a:spLocks noChangeArrowheads="1"/>
            </xdr:cNvSpPr>
          </xdr:nvSpPr>
          <xdr:spPr bwMode="auto">
            <a:xfrm>
              <a:off x="7400923" y="14319515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24" name="Group 4"/>
          <xdr:cNvGrpSpPr>
            <a:grpSpLocks/>
          </xdr:cNvGrpSpPr>
        </xdr:nvGrpSpPr>
        <xdr:grpSpPr bwMode="auto">
          <a:xfrm>
            <a:off x="3743324" y="8153219"/>
            <a:ext cx="1362075" cy="1924416"/>
            <a:chOff x="7401084" y="12954007"/>
            <a:chExt cx="1419305" cy="1694747"/>
          </a:xfrm>
        </xdr:grpSpPr>
        <xdr:sp macro="" textlink="">
          <xdr:nvSpPr>
            <xdr:cNvPr id="28" name="Text Box 33"/>
            <xdr:cNvSpPr txBox="1">
              <a:spLocks noChangeArrowheads="1"/>
            </xdr:cNvSpPr>
          </xdr:nvSpPr>
          <xdr:spPr bwMode="auto">
            <a:xfrm>
              <a:off x="7412152" y="12954005"/>
              <a:ext cx="1396947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CHECKED</a:t>
              </a:r>
              <a:r>
                <a:rPr lang="en-US" sz="1000" b="1" i="0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29" name="Text Box 34"/>
            <xdr:cNvSpPr txBox="1">
              <a:spLocks noChangeArrowheads="1"/>
            </xdr:cNvSpPr>
          </xdr:nvSpPr>
          <xdr:spPr bwMode="auto">
            <a:xfrm>
              <a:off x="7401084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25" name="Group 7"/>
          <xdr:cNvGrpSpPr>
            <a:grpSpLocks/>
          </xdr:cNvGrpSpPr>
        </xdr:nvGrpSpPr>
        <xdr:grpSpPr bwMode="auto">
          <a:xfrm>
            <a:off x="5324474" y="8153219"/>
            <a:ext cx="1362075" cy="1924416"/>
            <a:chOff x="7400843" y="12954007"/>
            <a:chExt cx="1419305" cy="1694747"/>
          </a:xfrm>
        </xdr:grpSpPr>
        <xdr:sp macro="" textlink="">
          <xdr:nvSpPr>
            <xdr:cNvPr id="26" name="Text Box 33"/>
            <xdr:cNvSpPr txBox="1">
              <a:spLocks noChangeArrowheads="1"/>
            </xdr:cNvSpPr>
          </xdr:nvSpPr>
          <xdr:spPr bwMode="auto">
            <a:xfrm>
              <a:off x="7403800" y="12954005"/>
              <a:ext cx="1416349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PREPARED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27" name="Text Box 34"/>
            <xdr:cNvSpPr txBox="1">
              <a:spLocks noChangeArrowheads="1"/>
            </xdr:cNvSpPr>
          </xdr:nvSpPr>
          <xdr:spPr bwMode="auto">
            <a:xfrm>
              <a:off x="7400843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01021013f135\g\DOCUME~1\huyent\LOCALS~1\Temp\notes2CBB50\huyenTT\General%20debit\CN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ONGHAI-TV%2018-03%20UMC%20FAST%20(final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ONGHAI-TV18-03004%20FAST%20thuo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ONHHAITV%2018-03-KVP%20FAST%20-TUNG-%20CHI%20(final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ONGHAI-TV%202018-03%20TAISHODO%20FAS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S%20MAI%20-T3-2018%20FAS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H.FAST.%20TOA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S%20PHUONG%20T3-2018%20%20HITACHI%20FA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M7.08"/>
      <sheetName val="EX7.08"/>
      <sheetName val="Sheet1"/>
    </sheetNames>
    <sheetDataSet>
      <sheetData sheetId="0" refreshError="1"/>
      <sheetData sheetId="1" refreshError="1"/>
      <sheetData sheetId="2">
        <row r="3">
          <cell r="D3" t="b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N"/>
      <sheetName val="att list"/>
      <sheetName val="Back to back"/>
    </sheetNames>
    <sheetDataSet>
      <sheetData sheetId="0"/>
      <sheetData sheetId="1">
        <row r="176">
          <cell r="J176">
            <v>175565000</v>
          </cell>
        </row>
      </sheetData>
      <sheetData sheetId="2">
        <row r="66">
          <cell r="H66">
            <v>84121435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N"/>
      <sheetName val="att list"/>
      <sheetName val="BTB"/>
      <sheetName val="Sheet1"/>
    </sheetNames>
    <sheetDataSet>
      <sheetData sheetId="0" refreshError="1"/>
      <sheetData sheetId="1">
        <row r="91">
          <cell r="M91">
            <v>75457000</v>
          </cell>
        </row>
      </sheetData>
      <sheetData sheetId="2">
        <row r="29">
          <cell r="H29">
            <v>6106231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N"/>
      <sheetName val="att list "/>
      <sheetName val="BTB "/>
    </sheetNames>
    <sheetDataSet>
      <sheetData sheetId="0"/>
      <sheetData sheetId="1">
        <row r="75">
          <cell r="J75">
            <v>44721000</v>
          </cell>
        </row>
      </sheetData>
      <sheetData sheetId="2">
        <row r="55">
          <cell r="H55">
            <v>41010315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N"/>
      <sheetName val="att list"/>
    </sheetNames>
    <sheetDataSet>
      <sheetData sheetId="0"/>
      <sheetData sheetId="1">
        <row r="44">
          <cell r="L44">
            <v>19284000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N"/>
      <sheetName val="att list"/>
      <sheetName val="BTB"/>
    </sheetNames>
    <sheetDataSet>
      <sheetData sheetId="0"/>
      <sheetData sheetId="1">
        <row r="36">
          <cell r="J36">
            <v>18235000</v>
          </cell>
        </row>
      </sheetData>
      <sheetData sheetId="2">
        <row r="40">
          <cell r="H40">
            <v>21635719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N"/>
      <sheetName val="EXCEL "/>
      <sheetName val="BTB"/>
    </sheetNames>
    <sheetDataSet>
      <sheetData sheetId="0"/>
      <sheetData sheetId="1">
        <row r="28">
          <cell r="L28">
            <v>5035000</v>
          </cell>
        </row>
      </sheetData>
      <sheetData sheetId="2">
        <row r="24">
          <cell r="H24">
            <v>408100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DN"/>
      <sheetName val="att list"/>
      <sheetName val="Back to back"/>
    </sheetNames>
    <sheetDataSet>
      <sheetData sheetId="0"/>
      <sheetData sheetId="1">
        <row r="44">
          <cell r="J44">
            <v>17998000</v>
          </cell>
        </row>
      </sheetData>
      <sheetData sheetId="2">
        <row r="58">
          <cell r="H58">
            <v>79725517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2"/>
  <sheetViews>
    <sheetView tabSelected="1" view="pageBreakPreview" topLeftCell="A16" zoomScale="115" zoomScaleSheetLayoutView="115" workbookViewId="0">
      <selection activeCell="I26" sqref="I26"/>
    </sheetView>
  </sheetViews>
  <sheetFormatPr defaultRowHeight="12.75"/>
  <cols>
    <col min="1" max="1" width="2.7109375" style="5" customWidth="1"/>
    <col min="2" max="2" width="13.28515625" style="5" customWidth="1"/>
    <col min="3" max="3" width="1" style="5" hidden="1" customWidth="1"/>
    <col min="4" max="4" width="9.140625" style="5"/>
    <col min="5" max="5" width="6.140625" style="5" bestFit="1" customWidth="1"/>
    <col min="6" max="6" width="41.140625" style="83" customWidth="1"/>
    <col min="7" max="7" width="7.28515625" style="76" customWidth="1"/>
    <col min="8" max="8" width="5.7109375" style="76" customWidth="1"/>
    <col min="9" max="9" width="12.42578125" style="76" customWidth="1"/>
    <col min="10" max="10" width="6.140625" style="5" customWidth="1"/>
    <col min="11" max="11" width="13.140625" style="5" customWidth="1"/>
    <col min="12" max="13" width="13.42578125" style="5" customWidth="1"/>
    <col min="14" max="18" width="9.140625" style="5"/>
    <col min="19" max="19" width="10.85546875" style="5" bestFit="1" customWidth="1"/>
    <col min="20" max="16384" width="9.140625" style="5"/>
  </cols>
  <sheetData>
    <row r="1" spans="1:13" s="1" customFormat="1" ht="20.25" customHeight="1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 s="1" customFormat="1" ht="15.75" customHeight="1">
      <c r="A2" s="2"/>
      <c r="B2" s="115" t="s">
        <v>1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s="1" customFormat="1" ht="15.75" customHeight="1">
      <c r="A3" s="117" t="s">
        <v>2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9"/>
    </row>
    <row r="4" spans="1:13" s="1" customFormat="1" ht="15.75" customHeight="1">
      <c r="A4" s="117" t="s">
        <v>3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9"/>
    </row>
    <row r="5" spans="1:13" s="1" customFormat="1" ht="15.75" customHeight="1">
      <c r="A5" s="120" t="s">
        <v>4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2"/>
    </row>
    <row r="6" spans="1:13" s="1" customFormat="1" ht="18" customHeight="1">
      <c r="A6" s="123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5"/>
    </row>
    <row r="7" spans="1:13" ht="6" customHeight="1">
      <c r="A7" s="3"/>
      <c r="B7" s="4"/>
      <c r="C7" s="4"/>
      <c r="D7" s="4"/>
      <c r="E7" s="4"/>
      <c r="F7" s="78"/>
      <c r="G7" s="126"/>
      <c r="H7" s="126"/>
      <c r="I7" s="126"/>
      <c r="J7" s="126"/>
      <c r="K7" s="126"/>
      <c r="L7" s="126"/>
      <c r="M7" s="127"/>
    </row>
    <row r="8" spans="1:13" ht="9" customHeight="1">
      <c r="A8" s="6"/>
      <c r="B8" s="7"/>
      <c r="C8" s="7"/>
      <c r="D8" s="7"/>
      <c r="E8" s="7"/>
      <c r="F8" s="79"/>
      <c r="G8" s="8"/>
      <c r="H8" s="8"/>
      <c r="I8" s="8"/>
      <c r="J8" s="7"/>
      <c r="K8" s="7"/>
      <c r="L8" s="7"/>
      <c r="M8" s="9"/>
    </row>
    <row r="9" spans="1:13" s="10" customFormat="1" ht="30.75" customHeight="1">
      <c r="A9" s="128" t="s">
        <v>5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30"/>
    </row>
    <row r="10" spans="1:13" s="10" customFormat="1" ht="10.5" customHeight="1">
      <c r="A10" s="11"/>
      <c r="B10" s="12"/>
      <c r="C10" s="12"/>
      <c r="D10" s="12"/>
      <c r="E10" s="12"/>
      <c r="F10" s="47"/>
      <c r="G10" s="13"/>
      <c r="H10" s="13"/>
      <c r="I10" s="13"/>
      <c r="J10" s="12"/>
      <c r="K10" s="12"/>
      <c r="L10" s="12"/>
      <c r="M10" s="14"/>
    </row>
    <row r="11" spans="1:13" s="21" customFormat="1" ht="15.75" customHeight="1">
      <c r="A11" s="15"/>
      <c r="B11" s="16" t="s">
        <v>6</v>
      </c>
      <c r="C11" s="17"/>
      <c r="D11" s="18" t="s">
        <v>7</v>
      </c>
      <c r="E11" s="16"/>
      <c r="F11" s="80"/>
      <c r="G11" s="17"/>
      <c r="H11" s="17"/>
      <c r="I11" s="17"/>
      <c r="J11" s="17"/>
      <c r="K11" s="19" t="s">
        <v>8</v>
      </c>
      <c r="L11" s="17" t="s">
        <v>50</v>
      </c>
      <c r="M11" s="20"/>
    </row>
    <row r="12" spans="1:13" s="21" customFormat="1" ht="27" customHeight="1">
      <c r="A12" s="15"/>
      <c r="B12" s="16" t="s">
        <v>9</v>
      </c>
      <c r="C12" s="131" t="s">
        <v>10</v>
      </c>
      <c r="D12" s="131"/>
      <c r="E12" s="131"/>
      <c r="F12" s="131"/>
      <c r="G12" s="131"/>
      <c r="H12" s="131"/>
      <c r="I12" s="131"/>
      <c r="J12" s="131"/>
      <c r="K12" s="22" t="s">
        <v>11</v>
      </c>
      <c r="L12" s="23"/>
      <c r="M12" s="24"/>
    </row>
    <row r="13" spans="1:13" s="21" customFormat="1" ht="15.75" customHeight="1">
      <c r="A13" s="15"/>
      <c r="B13" s="16" t="s">
        <v>12</v>
      </c>
      <c r="C13" s="132" t="s">
        <v>13</v>
      </c>
      <c r="D13" s="133"/>
      <c r="E13" s="133"/>
      <c r="F13" s="133"/>
      <c r="G13" s="133"/>
      <c r="H13" s="133"/>
      <c r="I13" s="133"/>
      <c r="J13" s="133"/>
      <c r="K13" s="22" t="s">
        <v>14</v>
      </c>
      <c r="L13" s="16"/>
      <c r="M13" s="25" t="s">
        <v>15</v>
      </c>
    </row>
    <row r="14" spans="1:13" s="21" customFormat="1" ht="15" customHeight="1">
      <c r="A14" s="15"/>
      <c r="B14" s="16" t="s">
        <v>16</v>
      </c>
      <c r="C14" s="134"/>
      <c r="D14" s="134"/>
      <c r="E14" s="134"/>
      <c r="F14" s="134"/>
      <c r="G14" s="134"/>
      <c r="H14" s="134"/>
      <c r="I14" s="134"/>
      <c r="J14" s="134"/>
      <c r="K14" s="22" t="s">
        <v>17</v>
      </c>
      <c r="L14" s="16"/>
      <c r="M14" s="20"/>
    </row>
    <row r="15" spans="1:13" s="21" customFormat="1" ht="15.75" customHeight="1">
      <c r="A15" s="26"/>
      <c r="B15" s="27" t="s">
        <v>18</v>
      </c>
      <c r="C15" s="111"/>
      <c r="D15" s="111"/>
      <c r="E15" s="111"/>
      <c r="F15" s="111"/>
      <c r="G15" s="111"/>
      <c r="H15" s="111"/>
      <c r="I15" s="111"/>
      <c r="J15" s="111"/>
      <c r="K15" s="28" t="s">
        <v>19</v>
      </c>
      <c r="L15" s="27"/>
      <c r="M15" s="29"/>
    </row>
    <row r="16" spans="1:13" s="34" customFormat="1" ht="12.75" customHeight="1">
      <c r="A16" s="30"/>
      <c r="B16" s="31"/>
      <c r="C16" s="135"/>
      <c r="D16" s="135"/>
      <c r="E16" s="135"/>
      <c r="F16" s="135"/>
      <c r="G16" s="135"/>
      <c r="H16" s="135"/>
      <c r="I16" s="32"/>
      <c r="J16" s="31"/>
      <c r="K16" s="31"/>
      <c r="L16" s="31"/>
      <c r="M16" s="33"/>
    </row>
    <row r="17" spans="1:13" s="35" customFormat="1" ht="60" customHeight="1">
      <c r="A17" s="86" t="s">
        <v>20</v>
      </c>
      <c r="B17" s="86" t="s">
        <v>21</v>
      </c>
      <c r="C17" s="87" t="s">
        <v>22</v>
      </c>
      <c r="D17" s="86" t="s">
        <v>23</v>
      </c>
      <c r="E17" s="86" t="s">
        <v>24</v>
      </c>
      <c r="F17" s="86" t="s">
        <v>40</v>
      </c>
      <c r="G17" s="88" t="s">
        <v>25</v>
      </c>
      <c r="H17" s="88" t="s">
        <v>26</v>
      </c>
      <c r="I17" s="89" t="s">
        <v>27</v>
      </c>
      <c r="J17" s="87" t="s">
        <v>28</v>
      </c>
      <c r="K17" s="87" t="s">
        <v>29</v>
      </c>
      <c r="L17" s="87" t="s">
        <v>30</v>
      </c>
      <c r="M17" s="86" t="s">
        <v>31</v>
      </c>
    </row>
    <row r="18" spans="1:13" s="34" customFormat="1" ht="25.5" customHeight="1">
      <c r="A18" s="90">
        <v>1</v>
      </c>
      <c r="B18" s="149" t="s">
        <v>32</v>
      </c>
      <c r="C18" s="91"/>
      <c r="D18" s="91" t="s">
        <v>33</v>
      </c>
      <c r="E18" s="91" t="s">
        <v>34</v>
      </c>
      <c r="F18" s="92" t="s">
        <v>51</v>
      </c>
      <c r="G18" s="93"/>
      <c r="H18" s="94"/>
      <c r="I18" s="95">
        <f>+'[2]att list'!$J$176</f>
        <v>175565000</v>
      </c>
      <c r="J18" s="96">
        <v>0.1</v>
      </c>
      <c r="K18" s="97">
        <f>+I18*J18</f>
        <v>17556500</v>
      </c>
      <c r="L18" s="97">
        <f>ROUND(I18+K18,2)</f>
        <v>193121500</v>
      </c>
      <c r="M18" s="98" t="s">
        <v>46</v>
      </c>
    </row>
    <row r="19" spans="1:13" s="34" customFormat="1" ht="25.5" customHeight="1">
      <c r="A19" s="90">
        <v>2</v>
      </c>
      <c r="B19" s="149"/>
      <c r="C19" s="91"/>
      <c r="D19" s="91" t="s">
        <v>33</v>
      </c>
      <c r="E19" s="91" t="s">
        <v>34</v>
      </c>
      <c r="F19" s="92" t="s">
        <v>52</v>
      </c>
      <c r="G19" s="93"/>
      <c r="H19" s="94"/>
      <c r="I19" s="99">
        <f>+'[3]att list'!$M$91</f>
        <v>75457000</v>
      </c>
      <c r="J19" s="96">
        <v>0.1</v>
      </c>
      <c r="K19" s="97">
        <f t="shared" ref="K19:K24" si="0">+I19*J19</f>
        <v>7545700</v>
      </c>
      <c r="L19" s="97">
        <f t="shared" ref="L19:L24" si="1">ROUND(I19+K19,2)</f>
        <v>83002700</v>
      </c>
      <c r="M19" s="98" t="s">
        <v>44</v>
      </c>
    </row>
    <row r="20" spans="1:13" s="34" customFormat="1" ht="25.5" customHeight="1">
      <c r="A20" s="90">
        <v>3</v>
      </c>
      <c r="B20" s="149"/>
      <c r="C20" s="91"/>
      <c r="D20" s="91" t="s">
        <v>33</v>
      </c>
      <c r="E20" s="91" t="s">
        <v>34</v>
      </c>
      <c r="F20" s="85" t="s">
        <v>53</v>
      </c>
      <c r="G20" s="93"/>
      <c r="H20" s="94"/>
      <c r="I20" s="99">
        <f>+'[4]att list '!$J$75</f>
        <v>44721000</v>
      </c>
      <c r="J20" s="96">
        <v>0.1</v>
      </c>
      <c r="K20" s="97">
        <f t="shared" si="0"/>
        <v>4472100</v>
      </c>
      <c r="L20" s="97">
        <f t="shared" si="1"/>
        <v>49193100</v>
      </c>
      <c r="M20" s="98" t="s">
        <v>45</v>
      </c>
    </row>
    <row r="21" spans="1:13" s="34" customFormat="1" ht="25.5" customHeight="1">
      <c r="A21" s="90">
        <v>4</v>
      </c>
      <c r="B21" s="149"/>
      <c r="C21" s="91"/>
      <c r="D21" s="91" t="s">
        <v>33</v>
      </c>
      <c r="E21" s="91" t="s">
        <v>34</v>
      </c>
      <c r="F21" s="92" t="s">
        <v>54</v>
      </c>
      <c r="G21" s="93"/>
      <c r="H21" s="94"/>
      <c r="I21" s="99">
        <f>+'[5]att list'!$L$44</f>
        <v>19284000</v>
      </c>
      <c r="J21" s="96">
        <v>0.1</v>
      </c>
      <c r="K21" s="97">
        <f t="shared" si="0"/>
        <v>1928400</v>
      </c>
      <c r="L21" s="97">
        <f t="shared" si="1"/>
        <v>21212400</v>
      </c>
      <c r="M21" s="98" t="s">
        <v>43</v>
      </c>
    </row>
    <row r="22" spans="1:13" s="34" customFormat="1" ht="25.5" customHeight="1">
      <c r="A22" s="90">
        <v>5</v>
      </c>
      <c r="B22" s="149"/>
      <c r="C22" s="91"/>
      <c r="D22" s="91" t="s">
        <v>33</v>
      </c>
      <c r="E22" s="91" t="s">
        <v>34</v>
      </c>
      <c r="F22" s="92" t="s">
        <v>55</v>
      </c>
      <c r="G22" s="93"/>
      <c r="H22" s="94"/>
      <c r="I22" s="99">
        <f>+'[6]att list'!$J$36</f>
        <v>18235000</v>
      </c>
      <c r="J22" s="96">
        <v>0.1</v>
      </c>
      <c r="K22" s="97">
        <f t="shared" si="0"/>
        <v>1823500</v>
      </c>
      <c r="L22" s="97">
        <f t="shared" si="1"/>
        <v>20058500</v>
      </c>
      <c r="M22" s="98" t="s">
        <v>47</v>
      </c>
    </row>
    <row r="23" spans="1:13" s="34" customFormat="1" ht="25.5" customHeight="1">
      <c r="A23" s="90">
        <v>6</v>
      </c>
      <c r="B23" s="149"/>
      <c r="C23" s="91"/>
      <c r="D23" s="91" t="s">
        <v>33</v>
      </c>
      <c r="E23" s="91" t="s">
        <v>34</v>
      </c>
      <c r="F23" s="85" t="s">
        <v>56</v>
      </c>
      <c r="G23" s="93"/>
      <c r="H23" s="94"/>
      <c r="I23" s="99">
        <f>+'[7]EXCEL '!$L$28</f>
        <v>5035000</v>
      </c>
      <c r="J23" s="96">
        <v>0.1</v>
      </c>
      <c r="K23" s="97">
        <f t="shared" si="0"/>
        <v>503500</v>
      </c>
      <c r="L23" s="97">
        <f t="shared" si="1"/>
        <v>5538500</v>
      </c>
      <c r="M23" s="98" t="s">
        <v>48</v>
      </c>
    </row>
    <row r="24" spans="1:13" s="34" customFormat="1" ht="25.5" customHeight="1">
      <c r="A24" s="90">
        <v>7</v>
      </c>
      <c r="B24" s="149"/>
      <c r="C24" s="91"/>
      <c r="D24" s="91" t="s">
        <v>33</v>
      </c>
      <c r="E24" s="91" t="s">
        <v>34</v>
      </c>
      <c r="F24" s="92" t="s">
        <v>57</v>
      </c>
      <c r="G24" s="93"/>
      <c r="H24" s="94"/>
      <c r="I24" s="99">
        <f>+'[8]att list'!$J$44</f>
        <v>17998000</v>
      </c>
      <c r="J24" s="96">
        <v>0.1</v>
      </c>
      <c r="K24" s="97">
        <f t="shared" si="0"/>
        <v>1799800</v>
      </c>
      <c r="L24" s="97">
        <f t="shared" si="1"/>
        <v>19797800</v>
      </c>
      <c r="M24" s="98" t="s">
        <v>49</v>
      </c>
    </row>
    <row r="25" spans="1:13" s="77" customFormat="1" ht="25.5" customHeight="1">
      <c r="A25" s="100"/>
      <c r="B25" s="145" t="s">
        <v>41</v>
      </c>
      <c r="C25" s="146"/>
      <c r="D25" s="146"/>
      <c r="E25" s="146"/>
      <c r="F25" s="146"/>
      <c r="G25" s="146"/>
      <c r="H25" s="147"/>
      <c r="I25" s="101">
        <f>SUM(I18:I24)</f>
        <v>356295000</v>
      </c>
      <c r="J25" s="101"/>
      <c r="K25" s="101">
        <f>SUM(K18:K24)</f>
        <v>35629500</v>
      </c>
      <c r="L25" s="101">
        <f>SUM(L18:L22)+SUM(L23:L24)</f>
        <v>391924500</v>
      </c>
      <c r="M25" s="102"/>
    </row>
    <row r="26" spans="1:13" s="34" customFormat="1" ht="25.5" customHeight="1">
      <c r="A26" s="90">
        <v>1</v>
      </c>
      <c r="B26" s="150" t="s">
        <v>35</v>
      </c>
      <c r="C26" s="91"/>
      <c r="D26" s="91" t="s">
        <v>33</v>
      </c>
      <c r="E26" s="91"/>
      <c r="F26" s="92" t="s">
        <v>51</v>
      </c>
      <c r="G26" s="93"/>
      <c r="H26" s="94"/>
      <c r="I26" s="95"/>
      <c r="J26" s="96"/>
      <c r="K26" s="97"/>
      <c r="L26" s="97">
        <f>+'[2]Back to back'!$H$66</f>
        <v>84121435</v>
      </c>
      <c r="M26" s="98" t="s">
        <v>46</v>
      </c>
    </row>
    <row r="27" spans="1:13" s="34" customFormat="1" ht="25.5" customHeight="1">
      <c r="A27" s="90">
        <v>2</v>
      </c>
      <c r="B27" s="151"/>
      <c r="C27" s="91"/>
      <c r="D27" s="91" t="s">
        <v>33</v>
      </c>
      <c r="E27" s="91"/>
      <c r="F27" s="92" t="s">
        <v>52</v>
      </c>
      <c r="G27" s="93"/>
      <c r="H27" s="94"/>
      <c r="I27" s="99"/>
      <c r="J27" s="96"/>
      <c r="K27" s="103"/>
      <c r="L27" s="97">
        <f>+[3]BTB!$H$29</f>
        <v>6106231</v>
      </c>
      <c r="M27" s="98" t="s">
        <v>44</v>
      </c>
    </row>
    <row r="28" spans="1:13" s="34" customFormat="1" ht="25.5" customHeight="1">
      <c r="A28" s="90">
        <v>3</v>
      </c>
      <c r="B28" s="151"/>
      <c r="C28" s="91"/>
      <c r="D28" s="91" t="s">
        <v>33</v>
      </c>
      <c r="E28" s="91"/>
      <c r="F28" s="85" t="s">
        <v>53</v>
      </c>
      <c r="G28" s="93"/>
      <c r="H28" s="94"/>
      <c r="I28" s="99"/>
      <c r="J28" s="96"/>
      <c r="K28" s="103"/>
      <c r="L28" s="97">
        <f>+'[4]BTB '!$H$55</f>
        <v>41010315</v>
      </c>
      <c r="M28" s="98" t="s">
        <v>45</v>
      </c>
    </row>
    <row r="29" spans="1:13" s="34" customFormat="1" ht="25.5" customHeight="1">
      <c r="A29" s="90">
        <v>4</v>
      </c>
      <c r="B29" s="151"/>
      <c r="C29" s="91"/>
      <c r="D29" s="91" t="s">
        <v>33</v>
      </c>
      <c r="E29" s="91"/>
      <c r="F29" s="92" t="s">
        <v>55</v>
      </c>
      <c r="G29" s="93"/>
      <c r="H29" s="94"/>
      <c r="I29" s="99"/>
      <c r="J29" s="96"/>
      <c r="K29" s="103"/>
      <c r="L29" s="97">
        <f>+[6]BTB!$H$40</f>
        <v>21635719</v>
      </c>
      <c r="M29" s="98" t="s">
        <v>47</v>
      </c>
    </row>
    <row r="30" spans="1:13" s="34" customFormat="1" ht="25.5" customHeight="1">
      <c r="A30" s="90">
        <v>5</v>
      </c>
      <c r="B30" s="110"/>
      <c r="C30" s="91"/>
      <c r="D30" s="91" t="s">
        <v>33</v>
      </c>
      <c r="E30" s="91"/>
      <c r="F30" s="85" t="s">
        <v>56</v>
      </c>
      <c r="G30" s="93"/>
      <c r="H30" s="94"/>
      <c r="I30" s="99"/>
      <c r="J30" s="96"/>
      <c r="K30" s="103"/>
      <c r="L30" s="97">
        <f>+[7]BTB!$H$24</f>
        <v>408100</v>
      </c>
      <c r="M30" s="98" t="s">
        <v>48</v>
      </c>
    </row>
    <row r="31" spans="1:13" s="34" customFormat="1" ht="25.5" customHeight="1">
      <c r="A31" s="90">
        <v>6</v>
      </c>
      <c r="B31" s="109"/>
      <c r="C31" s="91"/>
      <c r="D31" s="91" t="s">
        <v>33</v>
      </c>
      <c r="E31" s="91"/>
      <c r="F31" s="92" t="s">
        <v>57</v>
      </c>
      <c r="G31" s="93"/>
      <c r="H31" s="94"/>
      <c r="I31" s="99"/>
      <c r="J31" s="96"/>
      <c r="K31" s="103"/>
      <c r="L31" s="97">
        <f>+'[8]Back to back'!$H$58</f>
        <v>79725517</v>
      </c>
      <c r="M31" s="98" t="s">
        <v>49</v>
      </c>
    </row>
    <row r="32" spans="1:13" s="77" customFormat="1" ht="25.5" customHeight="1">
      <c r="A32" s="86"/>
      <c r="B32" s="148" t="s">
        <v>41</v>
      </c>
      <c r="C32" s="148"/>
      <c r="D32" s="148"/>
      <c r="E32" s="148"/>
      <c r="F32" s="148"/>
      <c r="G32" s="148"/>
      <c r="H32" s="148"/>
      <c r="I32" s="104">
        <f>+SUM(I26:I29)</f>
        <v>0</v>
      </c>
      <c r="J32" s="104"/>
      <c r="K32" s="104"/>
      <c r="L32" s="104">
        <f>+SUM(L26:L31)</f>
        <v>233007317</v>
      </c>
      <c r="M32" s="87"/>
    </row>
    <row r="33" spans="1:19" s="36" customFormat="1" ht="27" customHeight="1">
      <c r="A33" s="105"/>
      <c r="B33" s="136" t="s">
        <v>42</v>
      </c>
      <c r="C33" s="137"/>
      <c r="D33" s="137"/>
      <c r="E33" s="137"/>
      <c r="F33" s="137"/>
      <c r="G33" s="137"/>
      <c r="H33" s="138"/>
      <c r="I33" s="106"/>
      <c r="J33" s="107"/>
      <c r="K33" s="106"/>
      <c r="L33" s="106">
        <f>+L25+L32</f>
        <v>624931817</v>
      </c>
      <c r="M33" s="108"/>
    </row>
    <row r="34" spans="1:19" s="39" customFormat="1" ht="24" customHeight="1">
      <c r="A34" s="37"/>
      <c r="B34" s="38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40"/>
    </row>
    <row r="35" spans="1:19" ht="7.5" customHeight="1">
      <c r="A35" s="40"/>
      <c r="B35" s="41"/>
      <c r="C35" s="42"/>
      <c r="D35" s="42"/>
      <c r="E35" s="42"/>
      <c r="F35" s="42"/>
      <c r="G35" s="43"/>
      <c r="H35" s="43"/>
      <c r="I35" s="43"/>
      <c r="J35" s="44"/>
      <c r="K35" s="41"/>
      <c r="L35" s="41"/>
      <c r="M35" s="45"/>
    </row>
    <row r="36" spans="1:19" s="10" customFormat="1" ht="25.5" customHeight="1">
      <c r="A36" s="46"/>
      <c r="B36" s="12"/>
      <c r="C36" s="47"/>
      <c r="D36" s="47"/>
      <c r="E36" s="47"/>
      <c r="F36" s="47"/>
      <c r="G36" s="48"/>
      <c r="H36" s="13"/>
      <c r="I36" s="13"/>
      <c r="J36" s="49"/>
      <c r="K36" s="12"/>
      <c r="L36" s="12"/>
      <c r="M36" s="14"/>
      <c r="S36" s="50"/>
    </row>
    <row r="37" spans="1:19" s="57" customFormat="1" ht="12">
      <c r="A37" s="51"/>
      <c r="B37" s="52"/>
      <c r="C37" s="53"/>
      <c r="D37" s="53"/>
      <c r="E37" s="53"/>
      <c r="F37" s="53"/>
      <c r="G37" s="54"/>
      <c r="H37" s="54"/>
      <c r="I37" s="54"/>
      <c r="J37" s="55"/>
      <c r="K37" s="52"/>
      <c r="L37" s="52"/>
      <c r="M37" s="56"/>
    </row>
    <row r="38" spans="1:19" s="57" customFormat="1" ht="12">
      <c r="A38" s="51"/>
      <c r="B38" s="52"/>
      <c r="C38" s="53"/>
      <c r="D38" s="53"/>
      <c r="E38" s="53"/>
      <c r="F38" s="53"/>
      <c r="G38" s="54"/>
      <c r="H38" s="54"/>
      <c r="I38" s="54"/>
      <c r="J38" s="55"/>
      <c r="K38" s="52"/>
      <c r="L38" s="52"/>
      <c r="M38" s="56"/>
    </row>
    <row r="39" spans="1:19" s="57" customFormat="1" ht="12">
      <c r="A39" s="58"/>
      <c r="B39" s="52"/>
      <c r="C39" s="53"/>
      <c r="D39" s="53"/>
      <c r="E39" s="53"/>
      <c r="F39" s="53"/>
      <c r="G39" s="54"/>
      <c r="H39" s="54"/>
      <c r="I39" s="54"/>
      <c r="J39" s="55"/>
      <c r="K39" s="52"/>
      <c r="L39" s="52"/>
      <c r="M39" s="56"/>
    </row>
    <row r="40" spans="1:19" s="57" customFormat="1" ht="12">
      <c r="A40" s="58"/>
      <c r="B40" s="52"/>
      <c r="C40" s="53"/>
      <c r="D40" s="53"/>
      <c r="E40" s="53"/>
      <c r="F40" s="53"/>
      <c r="G40" s="54"/>
      <c r="H40" s="54"/>
      <c r="I40" s="54"/>
      <c r="J40" s="55"/>
      <c r="K40" s="52"/>
      <c r="L40" s="52"/>
      <c r="M40" s="56"/>
    </row>
    <row r="41" spans="1:19" s="57" customFormat="1" ht="12">
      <c r="A41" s="58"/>
      <c r="B41" s="52"/>
      <c r="C41" s="52"/>
      <c r="D41" s="52"/>
      <c r="E41" s="52"/>
      <c r="F41" s="53"/>
      <c r="G41" s="54"/>
      <c r="H41" s="54"/>
      <c r="I41" s="54"/>
      <c r="J41" s="52"/>
      <c r="K41" s="52"/>
      <c r="L41" s="52"/>
      <c r="M41" s="56"/>
    </row>
    <row r="42" spans="1:19" s="57" customFormat="1" ht="12">
      <c r="A42" s="58"/>
      <c r="B42" s="52"/>
      <c r="C42" s="52"/>
      <c r="D42" s="52"/>
      <c r="E42" s="52"/>
      <c r="F42" s="53"/>
      <c r="G42" s="54"/>
      <c r="H42" s="54"/>
      <c r="I42" s="54"/>
      <c r="J42" s="52"/>
      <c r="K42" s="52"/>
      <c r="L42" s="52"/>
      <c r="M42" s="56"/>
    </row>
    <row r="43" spans="1:19" s="57" customFormat="1" ht="12">
      <c r="A43" s="58"/>
      <c r="B43" s="52"/>
      <c r="C43" s="52"/>
      <c r="D43" s="52"/>
      <c r="E43" s="52"/>
      <c r="F43" s="53"/>
      <c r="G43" s="54"/>
      <c r="H43" s="54"/>
      <c r="I43" s="54"/>
      <c r="J43" s="52"/>
      <c r="K43" s="52"/>
      <c r="L43" s="52"/>
      <c r="M43" s="56"/>
    </row>
    <row r="44" spans="1:19" s="57" customFormat="1" ht="12">
      <c r="A44" s="58"/>
      <c r="B44" s="52"/>
      <c r="C44" s="52"/>
      <c r="D44" s="52"/>
      <c r="E44" s="52"/>
      <c r="F44" s="53"/>
      <c r="G44" s="54"/>
      <c r="H44" s="54"/>
      <c r="I44" s="54"/>
      <c r="J44" s="52"/>
      <c r="K44" s="52"/>
      <c r="L44" s="52"/>
      <c r="M44" s="56"/>
    </row>
    <row r="45" spans="1:19" s="57" customFormat="1" ht="26.25" customHeight="1">
      <c r="A45" s="141"/>
      <c r="B45" s="142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3"/>
    </row>
    <row r="46" spans="1:19" s="57" customFormat="1" ht="12">
      <c r="A46" s="58"/>
      <c r="B46" s="52"/>
      <c r="C46" s="52"/>
      <c r="D46" s="52"/>
      <c r="E46" s="52"/>
      <c r="F46" s="53"/>
      <c r="G46" s="54"/>
      <c r="H46" s="54"/>
      <c r="I46" s="54"/>
      <c r="J46" s="52"/>
      <c r="K46" s="52"/>
      <c r="L46" s="52"/>
      <c r="M46" s="56"/>
    </row>
    <row r="47" spans="1:19" s="57" customFormat="1" ht="12">
      <c r="A47" s="51"/>
      <c r="B47" s="52"/>
      <c r="C47" s="52"/>
      <c r="D47" s="52"/>
      <c r="E47" s="52"/>
      <c r="F47" s="53"/>
      <c r="G47" s="54"/>
      <c r="H47" s="54"/>
      <c r="I47" s="54"/>
      <c r="J47" s="52"/>
      <c r="K47" s="52"/>
      <c r="L47" s="52"/>
      <c r="M47" s="56"/>
    </row>
    <row r="48" spans="1:19">
      <c r="A48" s="3"/>
      <c r="B48" s="4"/>
      <c r="C48" s="4"/>
      <c r="D48" s="4"/>
      <c r="E48" s="4"/>
      <c r="F48" s="78"/>
      <c r="G48" s="59"/>
      <c r="H48" s="59"/>
      <c r="I48" s="59"/>
      <c r="J48" s="4"/>
      <c r="K48" s="4"/>
      <c r="L48" s="4"/>
      <c r="M48" s="60"/>
    </row>
    <row r="49" spans="1:13" s="10" customFormat="1">
      <c r="A49" s="11"/>
      <c r="B49" s="61"/>
      <c r="C49" s="62" t="s">
        <v>36</v>
      </c>
      <c r="D49" s="61"/>
      <c r="E49" s="61"/>
      <c r="F49" s="62"/>
      <c r="G49" s="61"/>
      <c r="H49" s="61"/>
      <c r="I49" s="62"/>
      <c r="J49" s="62" t="s">
        <v>37</v>
      </c>
      <c r="K49" s="12"/>
      <c r="L49" s="61"/>
      <c r="M49" s="63"/>
    </row>
    <row r="50" spans="1:13">
      <c r="A50" s="3"/>
      <c r="B50" s="4"/>
      <c r="C50" s="4"/>
      <c r="D50" s="4"/>
      <c r="E50" s="4"/>
      <c r="F50" s="78"/>
      <c r="G50" s="144"/>
      <c r="H50" s="144"/>
      <c r="I50" s="144"/>
      <c r="J50" s="144"/>
      <c r="K50" s="84"/>
      <c r="L50" s="84"/>
      <c r="M50" s="64"/>
    </row>
    <row r="51" spans="1:13">
      <c r="A51" s="3"/>
      <c r="B51" s="4"/>
      <c r="C51" s="4"/>
      <c r="D51" s="4"/>
      <c r="E51" s="4"/>
      <c r="F51" s="78"/>
      <c r="G51" s="59"/>
      <c r="H51" s="4"/>
      <c r="I51" s="4"/>
      <c r="J51" s="4"/>
      <c r="K51" s="59"/>
      <c r="L51" s="4"/>
      <c r="M51" s="60"/>
    </row>
    <row r="52" spans="1:13">
      <c r="A52" s="3"/>
      <c r="B52" s="4"/>
      <c r="C52" s="4"/>
      <c r="D52" s="4"/>
      <c r="E52" s="4"/>
      <c r="F52" s="78"/>
      <c r="G52" s="59"/>
      <c r="H52" s="4"/>
      <c r="I52" s="4"/>
      <c r="J52" s="4"/>
      <c r="K52" s="59"/>
      <c r="L52" s="4"/>
      <c r="M52" s="60"/>
    </row>
    <row r="53" spans="1:13">
      <c r="A53" s="3"/>
      <c r="B53" s="4"/>
      <c r="C53" s="4"/>
      <c r="D53" s="4"/>
      <c r="E53" s="4"/>
      <c r="F53" s="78"/>
      <c r="G53" s="59"/>
      <c r="H53" s="4"/>
      <c r="I53" s="4"/>
      <c r="J53" s="4"/>
      <c r="K53" s="59"/>
      <c r="L53" s="4"/>
      <c r="M53" s="60"/>
    </row>
    <row r="54" spans="1:13">
      <c r="A54" s="3"/>
      <c r="B54" s="4"/>
      <c r="C54" s="4"/>
      <c r="D54" s="4"/>
      <c r="E54" s="4"/>
      <c r="F54" s="78"/>
      <c r="G54" s="59"/>
      <c r="H54" s="4"/>
      <c r="I54" s="4"/>
      <c r="J54" s="4"/>
      <c r="K54" s="59"/>
      <c r="L54" s="4"/>
      <c r="M54" s="60"/>
    </row>
    <row r="55" spans="1:13">
      <c r="A55" s="3"/>
      <c r="B55" s="4"/>
      <c r="C55" s="4"/>
      <c r="D55" s="4"/>
      <c r="E55" s="4"/>
      <c r="F55" s="78"/>
      <c r="G55" s="59"/>
      <c r="H55" s="4"/>
      <c r="I55" s="4"/>
      <c r="J55" s="4"/>
      <c r="K55" s="59"/>
      <c r="L55" s="4"/>
      <c r="M55" s="60"/>
    </row>
    <row r="56" spans="1:13">
      <c r="A56" s="3"/>
      <c r="B56" s="4"/>
      <c r="C56" s="4"/>
      <c r="D56" s="4"/>
      <c r="E56" s="4"/>
      <c r="F56" s="78"/>
      <c r="G56" s="59"/>
      <c r="H56" s="4"/>
      <c r="I56" s="4"/>
      <c r="J56" s="4"/>
      <c r="K56" s="59"/>
      <c r="L56" s="4"/>
      <c r="M56" s="60"/>
    </row>
    <row r="57" spans="1:13">
      <c r="A57" s="3"/>
      <c r="B57" s="4"/>
      <c r="C57" s="4"/>
      <c r="D57" s="4"/>
      <c r="E57" s="4"/>
      <c r="F57" s="78"/>
      <c r="G57" s="59"/>
      <c r="H57" s="4"/>
      <c r="I57" s="4"/>
      <c r="J57" s="4"/>
      <c r="K57" s="59"/>
      <c r="L57" s="4"/>
      <c r="M57" s="60"/>
    </row>
    <row r="58" spans="1:13" ht="17.25" customHeight="1">
      <c r="A58" s="3"/>
      <c r="B58" s="4"/>
      <c r="C58" s="4"/>
      <c r="D58" s="4"/>
      <c r="E58" s="4"/>
      <c r="F58" s="78"/>
      <c r="G58" s="59"/>
      <c r="H58" s="4"/>
      <c r="I58" s="4"/>
      <c r="J58" s="4"/>
      <c r="K58" s="59"/>
      <c r="L58" s="4"/>
      <c r="M58" s="60"/>
    </row>
    <row r="59" spans="1:13">
      <c r="A59" s="3"/>
      <c r="B59" s="4"/>
      <c r="C59" s="4"/>
      <c r="D59" s="4"/>
      <c r="E59" s="4"/>
      <c r="F59" s="78"/>
      <c r="G59" s="59"/>
      <c r="H59" s="4"/>
      <c r="I59" s="4"/>
      <c r="J59" s="4"/>
      <c r="K59" s="59"/>
      <c r="L59" s="4"/>
      <c r="M59" s="60"/>
    </row>
    <row r="60" spans="1:13" s="70" customFormat="1" ht="12.75" customHeight="1">
      <c r="A60" s="65"/>
      <c r="B60" s="66"/>
      <c r="C60" s="67" t="s">
        <v>38</v>
      </c>
      <c r="D60" s="66"/>
      <c r="E60" s="66"/>
      <c r="F60" s="81"/>
      <c r="G60" s="68"/>
      <c r="H60" s="68"/>
      <c r="I60" s="67"/>
      <c r="J60" s="68"/>
      <c r="K60" s="67"/>
      <c r="L60" s="68"/>
      <c r="M60" s="69"/>
    </row>
    <row r="61" spans="1:13" s="70" customFormat="1" ht="16.5" customHeight="1">
      <c r="A61" s="71"/>
      <c r="B61" s="72"/>
      <c r="C61" s="73" t="s">
        <v>39</v>
      </c>
      <c r="D61" s="72"/>
      <c r="E61" s="72"/>
      <c r="F61" s="82"/>
      <c r="G61" s="74"/>
      <c r="H61" s="74"/>
      <c r="I61" s="73"/>
      <c r="J61" s="74"/>
      <c r="K61" s="73"/>
      <c r="L61" s="74"/>
      <c r="M61" s="75"/>
    </row>
    <row r="62" spans="1:13">
      <c r="A62" s="6"/>
      <c r="B62" s="7"/>
      <c r="C62" s="7"/>
      <c r="D62" s="7"/>
      <c r="E62" s="7"/>
      <c r="F62" s="79"/>
      <c r="G62" s="8"/>
      <c r="H62" s="8"/>
      <c r="I62" s="8"/>
      <c r="J62" s="7"/>
      <c r="K62" s="7"/>
      <c r="L62" s="7"/>
      <c r="M62" s="9"/>
    </row>
  </sheetData>
  <mergeCells count="21">
    <mergeCell ref="C16:H16"/>
    <mergeCell ref="B33:H33"/>
    <mergeCell ref="C34:M34"/>
    <mergeCell ref="A45:M45"/>
    <mergeCell ref="G50:J50"/>
    <mergeCell ref="B25:H25"/>
    <mergeCell ref="B32:H32"/>
    <mergeCell ref="B18:B24"/>
    <mergeCell ref="B26:B29"/>
    <mergeCell ref="C15:J15"/>
    <mergeCell ref="A1:M1"/>
    <mergeCell ref="B2:M2"/>
    <mergeCell ref="A3:M3"/>
    <mergeCell ref="A4:M4"/>
    <mergeCell ref="A5:M5"/>
    <mergeCell ref="A6:M6"/>
    <mergeCell ref="G7:M7"/>
    <mergeCell ref="A9:M9"/>
    <mergeCell ref="C12:J12"/>
    <mergeCell ref="C13:J13"/>
    <mergeCell ref="C14:J14"/>
  </mergeCells>
  <pageMargins left="0.38" right="0.17" top="0.25" bottom="0.17" header="0.27" footer="0.19"/>
  <pageSetup paperSize="9" scale="6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DN</vt:lpstr>
      <vt:lpstr>DN!Print_Area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yusen</dc:creator>
  <cp:lastModifiedBy>ADMIN</cp:lastModifiedBy>
  <cp:lastPrinted>2018-04-03T07:34:20Z</cp:lastPrinted>
  <dcterms:created xsi:type="dcterms:W3CDTF">2017-10-11T07:57:31Z</dcterms:created>
  <dcterms:modified xsi:type="dcterms:W3CDTF">2018-04-03T07:34:23Z</dcterms:modified>
</cp:coreProperties>
</file>