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cTn\Desktop\luong\"/>
    </mc:Choice>
  </mc:AlternateContent>
  <xr:revisionPtr revIDLastSave="0" documentId="13_ncr:1_{ADAF8DA9-1A53-493C-8203-A5B8E4B0889B}" xr6:coauthVersionLast="40" xr6:coauthVersionMax="40" xr10:uidLastSave="{00000000-0000-0000-0000-000000000000}"/>
  <bookViews>
    <workbookView xWindow="-120" yWindow="-120" windowWidth="20730" windowHeight="11310" xr2:uid="{00000000-000D-0000-FFFF-FFFF00000000}"/>
  </bookViews>
  <sheets>
    <sheet name="12.2018" sheetId="2" r:id="rId1"/>
  </sheets>
  <calcPr calcId="181029"/>
</workbook>
</file>

<file path=xl/calcChain.xml><?xml version="1.0" encoding="utf-8"?>
<calcChain xmlns="http://schemas.openxmlformats.org/spreadsheetml/2006/main">
  <c r="L33" i="2" l="1"/>
  <c r="H33" i="2"/>
  <c r="D33" i="2"/>
  <c r="C33" i="2"/>
  <c r="D32" i="2"/>
  <c r="H32" i="2"/>
  <c r="G32" i="2"/>
  <c r="L32" i="2"/>
  <c r="D31" i="2"/>
  <c r="H31" i="2"/>
  <c r="H30" i="2" l="1"/>
  <c r="D28" i="2"/>
  <c r="D26" i="2" l="1"/>
  <c r="C26" i="2"/>
  <c r="K26" i="2"/>
  <c r="C25" i="2"/>
  <c r="C23" i="2"/>
  <c r="K23" i="2"/>
  <c r="J23" i="2"/>
  <c r="K22" i="2"/>
  <c r="G20" i="2" l="1"/>
  <c r="C20" i="2"/>
  <c r="K20" i="2" l="1"/>
  <c r="K17" i="2"/>
  <c r="C16" i="2"/>
  <c r="L15" i="2"/>
  <c r="K15" i="2"/>
  <c r="C15" i="2"/>
  <c r="K14" i="2"/>
  <c r="K12" i="2"/>
  <c r="G12" i="2"/>
  <c r="G11" i="2"/>
  <c r="D10" i="2" l="1"/>
  <c r="C10" i="2"/>
  <c r="K10" i="2"/>
  <c r="H10" i="2"/>
  <c r="G10" i="2"/>
  <c r="D9" i="2"/>
  <c r="C9" i="2"/>
  <c r="K9" i="2"/>
  <c r="K8" i="2"/>
  <c r="C8" i="2"/>
  <c r="K7" i="2"/>
  <c r="C7" i="2"/>
  <c r="G6" i="2"/>
  <c r="K6" i="2"/>
  <c r="J5" i="2"/>
  <c r="C4" i="2" l="1"/>
  <c r="D4" i="2"/>
  <c r="G4" i="2"/>
</calcChain>
</file>

<file path=xl/sharedStrings.xml><?xml version="1.0" encoding="utf-8"?>
<sst xmlns="http://schemas.openxmlformats.org/spreadsheetml/2006/main" count="9" uniqueCount="9">
  <si>
    <t>ns 01593</t>
  </si>
  <si>
    <t>no 01593</t>
  </si>
  <si>
    <t>thu no 01593</t>
  </si>
  <si>
    <t>ns 03166</t>
  </si>
  <si>
    <t>no 03166</t>
  </si>
  <si>
    <t>thu no 03166</t>
  </si>
  <si>
    <t>ns 05605</t>
  </si>
  <si>
    <t>no 05605</t>
  </si>
  <si>
    <t>thu no 05605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</si>
</sst>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0" xfId="0" applyNumberFormat="1" applyFont="1"/>
    <xf numFmtId="164" fontId="2" fillId="0" borderId="0" xfId="0" applyNumberFormat="1" applyFont="1"/>
    <xf numFmtId="0" fontId="2" fillId="0" borderId="0" xfId="0" applyFont="1"/>
    <xf numFmtId="0" fontId="3" fillId="0" borderId="0" xfId="0" applyFont="1"/>
    <xf numFmtId="164" fontId="4" fillId="0" borderId="0" xfId="0" applyNumberFormat="1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2F86F-2683-42AE-B166-279818F42B88}">
  <dimension ref="A1:L36"/>
  <sheetViews>
    <sheetView tabSelected="1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M33" sqref="M33"/>
    </sheetView>
  </sheetViews>
  <sheetFormatPr defaultRowHeight="12.75" x14ac:dyDescent="0.2"/>
  <cols>
    <col min="1" max="1" width="10.140625" bestFit="1" customWidth="1"/>
    <col min="4" max="4" width="12.28515625" bestFit="1" customWidth="1"/>
    <col min="8" max="8" width="12.28515625" bestFit="1" customWidth="1"/>
    <col min="12" max="12" width="12.28515625" bestFit="1" customWidth="1"/>
  </cols>
  <sheetData>
    <row r="1" spans="1:12" x14ac:dyDescent="0.2">
      <c r="A1" s="1"/>
      <c r="B1" s="4" t="s">
        <v>0</v>
      </c>
      <c r="C1" s="4" t="s">
        <v>1</v>
      </c>
      <c r="D1" s="4" t="s">
        <v>2</v>
      </c>
      <c r="E1" s="4"/>
      <c r="F1" s="4" t="s">
        <v>3</v>
      </c>
      <c r="G1" s="4" t="s">
        <v>4</v>
      </c>
      <c r="H1" s="4" t="s">
        <v>5</v>
      </c>
      <c r="I1" s="4"/>
      <c r="J1" s="4" t="s">
        <v>6</v>
      </c>
      <c r="K1" s="4" t="s">
        <v>7</v>
      </c>
      <c r="L1" s="4" t="s">
        <v>8</v>
      </c>
    </row>
    <row r="2" spans="1:12" s="7" customFormat="1" x14ac:dyDescent="0.2">
      <c r="A2" s="5">
        <v>43435</v>
      </c>
      <c r="B2" s="6"/>
      <c r="C2" s="6">
        <v>13400</v>
      </c>
      <c r="D2" s="6"/>
      <c r="E2" s="6"/>
      <c r="F2" s="6"/>
      <c r="G2" s="6"/>
      <c r="H2" s="6"/>
      <c r="I2" s="6"/>
      <c r="J2" s="6"/>
      <c r="K2" s="6"/>
      <c r="L2" s="6"/>
    </row>
    <row r="3" spans="1:12" x14ac:dyDescent="0.2">
      <c r="A3" s="2">
        <v>43466</v>
      </c>
      <c r="B3" s="3"/>
      <c r="C3" s="3"/>
      <c r="D3" s="3"/>
      <c r="E3" s="3"/>
      <c r="F3" s="3">
        <v>32500</v>
      </c>
      <c r="G3" s="3"/>
      <c r="H3">
        <v>2790</v>
      </c>
      <c r="I3" s="3"/>
      <c r="J3" s="3"/>
      <c r="L3" s="3"/>
    </row>
    <row r="4" spans="1:12" x14ac:dyDescent="0.2">
      <c r="A4" s="2">
        <v>43467</v>
      </c>
      <c r="B4" s="3">
        <v>36160</v>
      </c>
      <c r="C4" s="3">
        <f>3780+520+530</f>
        <v>4830</v>
      </c>
      <c r="D4" s="3">
        <f>150+130</f>
        <v>280</v>
      </c>
      <c r="E4" s="3"/>
      <c r="F4" s="3">
        <v>27160</v>
      </c>
      <c r="G4" s="3">
        <f>2915</f>
        <v>2915</v>
      </c>
      <c r="H4">
        <v>1560</v>
      </c>
      <c r="I4" s="3"/>
      <c r="J4" s="3">
        <v>31590</v>
      </c>
      <c r="K4" s="6">
        <v>3100</v>
      </c>
      <c r="L4" s="3"/>
    </row>
    <row r="5" spans="1:12" x14ac:dyDescent="0.2">
      <c r="A5" s="2">
        <v>43468</v>
      </c>
      <c r="B5" s="3">
        <v>25050</v>
      </c>
      <c r="C5" s="3">
        <v>1350</v>
      </c>
      <c r="D5" s="3">
        <v>1150</v>
      </c>
      <c r="E5" s="3"/>
      <c r="F5" s="3">
        <v>29650</v>
      </c>
      <c r="G5" s="3"/>
      <c r="I5" s="3"/>
      <c r="J5" s="3">
        <f>23490+1660+900</f>
        <v>26050</v>
      </c>
      <c r="K5">
        <v>4610</v>
      </c>
      <c r="L5" s="3"/>
    </row>
    <row r="6" spans="1:12" x14ac:dyDescent="0.2">
      <c r="A6" s="2">
        <v>43469</v>
      </c>
      <c r="B6" s="3">
        <v>23180</v>
      </c>
      <c r="C6" s="3"/>
      <c r="D6" s="3">
        <v>1350</v>
      </c>
      <c r="E6" s="3"/>
      <c r="F6" s="3">
        <v>32580</v>
      </c>
      <c r="G6" s="3">
        <f>525</f>
        <v>525</v>
      </c>
      <c r="I6" s="3"/>
      <c r="J6" s="3">
        <v>18400</v>
      </c>
      <c r="K6">
        <f>105+790+565+1090+1385+1890</f>
        <v>5825</v>
      </c>
      <c r="L6" s="3"/>
    </row>
    <row r="7" spans="1:12" x14ac:dyDescent="0.2">
      <c r="A7" s="2">
        <v>43470</v>
      </c>
      <c r="B7" s="3">
        <v>31070</v>
      </c>
      <c r="C7" s="3">
        <f>1300</f>
        <v>1300</v>
      </c>
      <c r="D7" s="3">
        <v>3650</v>
      </c>
      <c r="E7" s="3"/>
      <c r="F7" s="3">
        <v>30310</v>
      </c>
      <c r="G7" s="3"/>
      <c r="I7" s="3"/>
      <c r="J7" s="3">
        <v>28975</v>
      </c>
      <c r="K7">
        <f>1240+2000+16000</f>
        <v>19240</v>
      </c>
      <c r="L7" s="3"/>
    </row>
    <row r="8" spans="1:12" x14ac:dyDescent="0.2">
      <c r="A8" s="2">
        <v>43471</v>
      </c>
      <c r="B8" s="3">
        <v>19980</v>
      </c>
      <c r="C8" s="3">
        <f>1280+5200</f>
        <v>6480</v>
      </c>
      <c r="D8" s="3">
        <v>500</v>
      </c>
      <c r="E8" s="3"/>
      <c r="F8" s="3"/>
      <c r="G8" s="3"/>
      <c r="I8" s="3"/>
      <c r="J8" s="3">
        <v>16720</v>
      </c>
      <c r="K8">
        <f>756+3890</f>
        <v>4646</v>
      </c>
      <c r="L8" s="3">
        <v>1090</v>
      </c>
    </row>
    <row r="9" spans="1:12" x14ac:dyDescent="0.2">
      <c r="A9" s="2">
        <v>43472</v>
      </c>
      <c r="B9" s="3">
        <v>22500</v>
      </c>
      <c r="C9" s="3">
        <f>500</f>
        <v>500</v>
      </c>
      <c r="D9" s="3">
        <f>1280+3500+465</f>
        <v>5245</v>
      </c>
      <c r="E9" s="3"/>
      <c r="F9" s="3">
        <v>45440</v>
      </c>
      <c r="G9" s="3">
        <v>2600</v>
      </c>
      <c r="I9" s="3"/>
      <c r="J9" s="3">
        <v>18600</v>
      </c>
      <c r="K9">
        <f>4771+4131</f>
        <v>8902</v>
      </c>
      <c r="L9" s="3"/>
    </row>
    <row r="10" spans="1:12" x14ac:dyDescent="0.2">
      <c r="A10" s="2">
        <v>43473</v>
      </c>
      <c r="B10" s="3">
        <v>22030</v>
      </c>
      <c r="C10" s="3">
        <f>1640+1260</f>
        <v>2900</v>
      </c>
      <c r="D10" s="3">
        <f>1300</f>
        <v>1300</v>
      </c>
      <c r="E10" s="3"/>
      <c r="F10" s="3">
        <v>56000</v>
      </c>
      <c r="G10" s="3">
        <f>1000+640</f>
        <v>1640</v>
      </c>
      <c r="H10">
        <f>2600+2260</f>
        <v>4860</v>
      </c>
      <c r="I10" s="3"/>
      <c r="J10" s="3">
        <v>32380</v>
      </c>
      <c r="K10">
        <f>1500</f>
        <v>1500</v>
      </c>
      <c r="L10" s="3">
        <v>4610</v>
      </c>
    </row>
    <row r="11" spans="1:12" x14ac:dyDescent="0.2">
      <c r="A11" s="2">
        <v>43474</v>
      </c>
      <c r="B11" s="3">
        <v>20940</v>
      </c>
      <c r="C11" s="3"/>
      <c r="D11" s="3">
        <v>1640</v>
      </c>
      <c r="E11" s="3"/>
      <c r="F11" s="3">
        <v>49600</v>
      </c>
      <c r="G11" s="3">
        <f>5250+2060</f>
        <v>7310</v>
      </c>
      <c r="I11" s="3"/>
      <c r="J11" s="3">
        <v>18120</v>
      </c>
      <c r="L11" s="3"/>
    </row>
    <row r="12" spans="1:12" x14ac:dyDescent="0.2">
      <c r="A12" s="2">
        <v>43475</v>
      </c>
      <c r="B12" s="3">
        <v>23790</v>
      </c>
      <c r="C12" s="3"/>
      <c r="D12" s="3"/>
      <c r="E12" s="3"/>
      <c r="F12" s="3">
        <v>21110</v>
      </c>
      <c r="G12" s="3">
        <f>1070</f>
        <v>1070</v>
      </c>
      <c r="H12">
        <v>640</v>
      </c>
      <c r="I12" s="3"/>
      <c r="J12" s="3">
        <v>2190</v>
      </c>
      <c r="K12">
        <f>3200+2300+30000</f>
        <v>35500</v>
      </c>
      <c r="L12" s="3"/>
    </row>
    <row r="13" spans="1:12" x14ac:dyDescent="0.2">
      <c r="A13" s="2">
        <v>43476</v>
      </c>
      <c r="B13" s="3">
        <v>29840</v>
      </c>
      <c r="C13" s="3"/>
      <c r="D13" s="3"/>
      <c r="E13" s="3"/>
      <c r="F13" s="3">
        <v>35680</v>
      </c>
      <c r="G13" s="3"/>
      <c r="I13" s="3"/>
      <c r="J13" s="3">
        <v>10280</v>
      </c>
      <c r="L13" s="3"/>
    </row>
    <row r="14" spans="1:12" x14ac:dyDescent="0.2">
      <c r="A14" s="2">
        <v>43477</v>
      </c>
      <c r="B14" s="3">
        <v>35210</v>
      </c>
      <c r="C14" s="3"/>
      <c r="D14" s="3"/>
      <c r="E14" s="3"/>
      <c r="F14" s="3">
        <v>35960</v>
      </c>
      <c r="G14" s="3"/>
      <c r="I14" s="3"/>
      <c r="J14" s="3">
        <v>25910</v>
      </c>
      <c r="K14">
        <f>1000+2947+5200</f>
        <v>9147</v>
      </c>
      <c r="L14" s="3"/>
    </row>
    <row r="15" spans="1:12" x14ac:dyDescent="0.2">
      <c r="A15" s="2">
        <v>43478</v>
      </c>
      <c r="B15" s="3">
        <v>13320</v>
      </c>
      <c r="C15" s="3">
        <f>400+1980</f>
        <v>2380</v>
      </c>
      <c r="D15" s="3"/>
      <c r="E15" s="3"/>
      <c r="F15" s="3">
        <v>62930</v>
      </c>
      <c r="G15" s="3">
        <v>2700</v>
      </c>
      <c r="I15" s="3"/>
      <c r="J15" s="3">
        <v>25500</v>
      </c>
      <c r="K15">
        <f>2120</f>
        <v>2120</v>
      </c>
      <c r="L15" s="3">
        <f>1240+500</f>
        <v>1740</v>
      </c>
    </row>
    <row r="16" spans="1:12" x14ac:dyDescent="0.2">
      <c r="A16" s="2">
        <v>43479</v>
      </c>
      <c r="B16" s="3">
        <v>46690</v>
      </c>
      <c r="C16" s="3">
        <f>3368</f>
        <v>3368</v>
      </c>
      <c r="D16" s="3"/>
      <c r="E16" s="3"/>
      <c r="F16" s="3">
        <v>23190</v>
      </c>
      <c r="G16" s="3"/>
      <c r="I16" s="3"/>
      <c r="J16" s="3">
        <v>8080</v>
      </c>
      <c r="L16" s="3"/>
    </row>
    <row r="17" spans="1:12" x14ac:dyDescent="0.2">
      <c r="A17" s="2">
        <v>43480</v>
      </c>
      <c r="B17" s="3">
        <v>8280</v>
      </c>
      <c r="C17" s="3">
        <v>250</v>
      </c>
      <c r="D17" s="3"/>
      <c r="E17" s="3"/>
      <c r="F17" s="3">
        <v>19800</v>
      </c>
      <c r="G17" s="3">
        <v>3600</v>
      </c>
      <c r="I17" s="3"/>
      <c r="J17" s="3">
        <v>14605</v>
      </c>
      <c r="K17">
        <f>1660</f>
        <v>1660</v>
      </c>
      <c r="L17" s="3"/>
    </row>
    <row r="18" spans="1:12" x14ac:dyDescent="0.2">
      <c r="A18" s="2">
        <v>43481</v>
      </c>
      <c r="B18" s="3">
        <v>9420</v>
      </c>
      <c r="C18" s="3">
        <v>200</v>
      </c>
      <c r="D18" s="3">
        <v>250</v>
      </c>
      <c r="E18" s="3"/>
      <c r="F18" s="3">
        <v>35110</v>
      </c>
      <c r="G18" s="3"/>
      <c r="I18" s="3"/>
      <c r="J18" s="3">
        <v>29280</v>
      </c>
      <c r="K18">
        <v>295</v>
      </c>
      <c r="L18" s="3">
        <v>10000</v>
      </c>
    </row>
    <row r="19" spans="1:12" x14ac:dyDescent="0.2">
      <c r="A19" s="2">
        <v>43482</v>
      </c>
      <c r="B19" s="3">
        <v>15945</v>
      </c>
      <c r="C19" s="3"/>
      <c r="D19" s="3">
        <v>200</v>
      </c>
      <c r="E19" s="3"/>
      <c r="F19" s="3">
        <v>33580</v>
      </c>
      <c r="G19" s="3">
        <v>5080</v>
      </c>
      <c r="H19">
        <v>2700</v>
      </c>
      <c r="I19" s="3"/>
      <c r="J19" s="3">
        <v>10300</v>
      </c>
      <c r="L19" s="3">
        <v>1185</v>
      </c>
    </row>
    <row r="20" spans="1:12" x14ac:dyDescent="0.2">
      <c r="A20" s="2">
        <v>43483</v>
      </c>
      <c r="B20" s="3">
        <v>23720</v>
      </c>
      <c r="C20" s="3">
        <f>9840</f>
        <v>9840</v>
      </c>
      <c r="D20" s="3"/>
      <c r="E20" s="3"/>
      <c r="F20" s="3">
        <v>21160</v>
      </c>
      <c r="G20" s="3">
        <f>2750</f>
        <v>2750</v>
      </c>
      <c r="H20">
        <v>1070</v>
      </c>
      <c r="I20" s="3"/>
      <c r="J20" s="3">
        <v>25620</v>
      </c>
      <c r="K20">
        <f>2280</f>
        <v>2280</v>
      </c>
      <c r="L20" s="3"/>
    </row>
    <row r="21" spans="1:12" x14ac:dyDescent="0.2">
      <c r="A21" s="2">
        <v>43484</v>
      </c>
      <c r="B21" s="3">
        <v>35060</v>
      </c>
      <c r="C21" s="3"/>
      <c r="D21" s="3"/>
      <c r="E21" s="3"/>
      <c r="F21" s="3">
        <v>33190</v>
      </c>
      <c r="G21" s="3"/>
      <c r="I21" s="3"/>
      <c r="J21" s="3">
        <v>22420</v>
      </c>
      <c r="K21">
        <v>2690</v>
      </c>
      <c r="L21" s="3">
        <v>255</v>
      </c>
    </row>
    <row r="22" spans="1:12" x14ac:dyDescent="0.2">
      <c r="A22" s="2">
        <v>43485</v>
      </c>
      <c r="B22" s="3">
        <v>18180</v>
      </c>
      <c r="C22" s="3"/>
      <c r="D22" s="3"/>
      <c r="E22" s="3"/>
      <c r="F22" s="3">
        <v>37360</v>
      </c>
      <c r="G22" s="3"/>
      <c r="I22" s="3"/>
      <c r="J22" s="3">
        <v>19600</v>
      </c>
      <c r="K22">
        <f>1953+1520+2771+1000</f>
        <v>7244</v>
      </c>
      <c r="L22" s="3"/>
    </row>
    <row r="23" spans="1:12" x14ac:dyDescent="0.2">
      <c r="A23" s="2">
        <v>43486</v>
      </c>
      <c r="B23" s="3">
        <v>56450</v>
      </c>
      <c r="C23" s="3">
        <f>8300+220</f>
        <v>8520</v>
      </c>
      <c r="D23" s="3"/>
      <c r="E23" s="3"/>
      <c r="F23" s="3">
        <v>51000</v>
      </c>
      <c r="G23" s="3"/>
      <c r="H23" s="3"/>
      <c r="I23" s="3"/>
      <c r="J23" s="3">
        <f>26450-5200-3900-1640</f>
        <v>15710</v>
      </c>
      <c r="K23">
        <f>5200+3900+1640</f>
        <v>10740</v>
      </c>
      <c r="L23" s="3">
        <v>1950</v>
      </c>
    </row>
    <row r="24" spans="1:12" x14ac:dyDescent="0.2">
      <c r="A24" s="2">
        <v>43487</v>
      </c>
      <c r="B24" s="3">
        <v>12450</v>
      </c>
      <c r="C24" s="3">
        <v>1500</v>
      </c>
      <c r="D24" s="3"/>
      <c r="E24" s="3"/>
      <c r="F24" s="3">
        <v>28420</v>
      </c>
      <c r="G24" s="3"/>
      <c r="H24" s="3">
        <v>11400</v>
      </c>
      <c r="I24" s="3"/>
      <c r="J24" s="3">
        <v>16230</v>
      </c>
      <c r="K24">
        <v>12032</v>
      </c>
      <c r="L24" s="3"/>
    </row>
    <row r="25" spans="1:12" x14ac:dyDescent="0.2">
      <c r="A25" s="2">
        <v>43488</v>
      </c>
      <c r="B25" s="3">
        <v>13850</v>
      </c>
      <c r="C25" s="3">
        <f>2561+15980</f>
        <v>18541</v>
      </c>
      <c r="D25" s="3"/>
      <c r="E25" s="3"/>
      <c r="F25" s="3"/>
      <c r="G25" s="3"/>
      <c r="H25" s="3"/>
      <c r="I25" s="3"/>
      <c r="J25" s="3">
        <v>22500</v>
      </c>
      <c r="L25" s="3"/>
    </row>
    <row r="26" spans="1:12" x14ac:dyDescent="0.2">
      <c r="A26" s="2">
        <v>43489</v>
      </c>
      <c r="B26" s="3">
        <v>23120</v>
      </c>
      <c r="C26" s="3">
        <f>1000+1000</f>
        <v>2000</v>
      </c>
      <c r="D26" s="3">
        <f>380+560</f>
        <v>940</v>
      </c>
      <c r="E26" s="3"/>
      <c r="F26" s="3">
        <v>50270</v>
      </c>
      <c r="G26" s="3"/>
      <c r="H26" s="3">
        <v>1000</v>
      </c>
      <c r="I26" s="3"/>
      <c r="J26" s="3">
        <v>20160</v>
      </c>
      <c r="K26">
        <f>5280+1440+280</f>
        <v>7000</v>
      </c>
      <c r="L26" s="3"/>
    </row>
    <row r="27" spans="1:12" x14ac:dyDescent="0.2">
      <c r="A27" s="2">
        <v>43490</v>
      </c>
      <c r="B27" s="3">
        <v>9700</v>
      </c>
      <c r="C27" s="3"/>
      <c r="D27" s="3"/>
      <c r="E27" s="3"/>
      <c r="F27" s="3">
        <v>29760</v>
      </c>
      <c r="G27" s="3"/>
      <c r="H27" s="3"/>
      <c r="I27" s="3"/>
      <c r="J27" s="3">
        <v>22415</v>
      </c>
      <c r="K27">
        <v>3947</v>
      </c>
      <c r="L27" s="3"/>
    </row>
    <row r="28" spans="1:12" x14ac:dyDescent="0.2">
      <c r="A28" s="2">
        <v>43491</v>
      </c>
      <c r="B28" s="3">
        <v>42640</v>
      </c>
      <c r="C28" s="3"/>
      <c r="D28" s="3">
        <f>4000+2000+970+10000+4000</f>
        <v>20970</v>
      </c>
      <c r="E28" s="3"/>
      <c r="F28" s="3">
        <v>32020</v>
      </c>
      <c r="G28" s="3"/>
      <c r="H28" s="3">
        <v>400</v>
      </c>
      <c r="I28" s="3"/>
      <c r="J28" s="3">
        <v>27540</v>
      </c>
      <c r="L28" s="3"/>
    </row>
    <row r="29" spans="1:12" x14ac:dyDescent="0.2">
      <c r="A29" s="2">
        <v>43492</v>
      </c>
      <c r="B29" s="3">
        <v>19460</v>
      </c>
      <c r="C29" s="3">
        <v>1130</v>
      </c>
      <c r="D29" s="3"/>
      <c r="E29" s="3"/>
      <c r="F29" s="3">
        <v>36900</v>
      </c>
      <c r="G29" s="3"/>
      <c r="H29" s="3"/>
      <c r="I29" s="3"/>
      <c r="J29" s="3">
        <v>7020</v>
      </c>
      <c r="L29" s="3"/>
    </row>
    <row r="30" spans="1:12" x14ac:dyDescent="0.2">
      <c r="A30" s="2">
        <v>43493</v>
      </c>
      <c r="B30" s="3">
        <v>10290</v>
      </c>
      <c r="C30" s="3"/>
      <c r="D30" s="3"/>
      <c r="E30" s="3"/>
      <c r="F30" s="3">
        <v>37540</v>
      </c>
      <c r="G30" s="3"/>
      <c r="H30" s="3">
        <f>3600+13700</f>
        <v>17300</v>
      </c>
      <c r="I30" s="3"/>
      <c r="J30" s="3">
        <v>15000</v>
      </c>
      <c r="L30" s="3"/>
    </row>
    <row r="31" spans="1:12" x14ac:dyDescent="0.2">
      <c r="A31" s="2">
        <v>43494</v>
      </c>
      <c r="B31" s="3">
        <v>92360</v>
      </c>
      <c r="C31" s="3"/>
      <c r="D31" s="3">
        <f>8000+15980+9000+16900</f>
        <v>49880</v>
      </c>
      <c r="E31" s="3"/>
      <c r="F31" s="3">
        <v>63560</v>
      </c>
      <c r="G31" s="3">
        <v>644</v>
      </c>
      <c r="H31" s="3">
        <f>950+10450+8290</f>
        <v>19690</v>
      </c>
      <c r="I31" s="3"/>
      <c r="J31" s="3">
        <v>32360</v>
      </c>
      <c r="L31" s="3"/>
    </row>
    <row r="32" spans="1:12" x14ac:dyDescent="0.2">
      <c r="A32" s="2">
        <v>43495</v>
      </c>
      <c r="B32" s="3">
        <v>36570</v>
      </c>
      <c r="C32" s="3">
        <v>1170</v>
      </c>
      <c r="D32" s="3">
        <f>1120+4000+7000+1000+2150+5980+2800+1780+3000</f>
        <v>28830</v>
      </c>
      <c r="E32" s="3"/>
      <c r="F32" s="3">
        <v>42220</v>
      </c>
      <c r="G32" s="3">
        <f>5000+6650</f>
        <v>11650</v>
      </c>
      <c r="H32" s="3">
        <f>5250+6000</f>
        <v>11250</v>
      </c>
      <c r="I32" s="3"/>
      <c r="J32" s="3">
        <v>18460</v>
      </c>
      <c r="K32">
        <v>1990</v>
      </c>
      <c r="L32" s="3">
        <f>200+2000</f>
        <v>2200</v>
      </c>
    </row>
    <row r="33" spans="1:12" x14ac:dyDescent="0.2">
      <c r="A33" s="2">
        <v>43496</v>
      </c>
      <c r="B33" s="3">
        <v>187020</v>
      </c>
      <c r="C33" s="3">
        <f>216+700+350</f>
        <v>1266</v>
      </c>
      <c r="D33" s="3">
        <f>18750+17275+28550+11300+7000+9750+6700+4600+15200</f>
        <v>119125</v>
      </c>
      <c r="F33" s="3">
        <v>106700</v>
      </c>
      <c r="G33" s="3"/>
      <c r="H33" s="3">
        <f>10000+10000+8580+14200+10300+8300+15000+2600+4500+1900</f>
        <v>85380</v>
      </c>
      <c r="J33" s="3">
        <v>51360</v>
      </c>
      <c r="K33" s="3">
        <v>750</v>
      </c>
      <c r="L33">
        <f>12600+9880+4000+10000+1910</f>
        <v>38390</v>
      </c>
    </row>
    <row r="34" spans="1:12" x14ac:dyDescent="0.2">
      <c r="B34" s="3"/>
      <c r="C34" s="3"/>
      <c r="D34" s="3"/>
      <c r="F34" s="3"/>
      <c r="G34" s="3"/>
      <c r="J34" s="3"/>
    </row>
    <row r="35" spans="1:12" x14ac:dyDescent="0.2">
      <c r="B35" s="3"/>
      <c r="G35" s="3"/>
      <c r="J35" s="3"/>
    </row>
    <row r="36" spans="1:12" x14ac:dyDescent="0.2">
      <c r="B36" s="3"/>
      <c r="G36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12.2018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Đức Trần Ngọc</cp:lastModifiedBy>
  <dcterms:modified xsi:type="dcterms:W3CDTF">2019-02-15T08:21:55Z</dcterms:modified>
</cp:coreProperties>
</file>