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ort nhieu ma" sheetId="2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O39" i="2"/>
  <c r="C37"/>
  <c r="P38" s="1"/>
  <c r="G40"/>
  <c r="K40"/>
  <c r="K37" s="1"/>
  <c r="C40"/>
  <c r="G41"/>
  <c r="B34"/>
  <c r="B33"/>
  <c r="K28"/>
  <c r="O20"/>
  <c r="O7"/>
  <c r="P19"/>
  <c r="P5"/>
  <c r="G37" l="1"/>
  <c r="C18" l="1"/>
  <c r="K21"/>
  <c r="K18" s="1"/>
  <c r="G21"/>
  <c r="C21"/>
  <c r="K5"/>
  <c r="G5"/>
  <c r="C5"/>
  <c r="B12"/>
  <c r="B13" l="1"/>
  <c r="K25"/>
  <c r="O27" s="1"/>
  <c r="G29"/>
  <c r="G25" s="1"/>
  <c r="G18"/>
  <c r="C28"/>
  <c r="C25" s="1"/>
  <c r="P26" s="1"/>
</calcChain>
</file>

<file path=xl/sharedStrings.xml><?xml version="1.0" encoding="utf-8"?>
<sst xmlns="http://schemas.openxmlformats.org/spreadsheetml/2006/main" count="101" uniqueCount="27">
  <si>
    <t>ban đầu</t>
  </si>
  <si>
    <t>tiền</t>
  </si>
  <si>
    <t>tài khoản khả dụng</t>
  </si>
  <si>
    <t>tài khoản phong tỏa</t>
  </si>
  <si>
    <t>tài khoản ký quỹ</t>
  </si>
  <si>
    <t>tỷ lệ ký quỹ</t>
  </si>
  <si>
    <t>chứng khoán</t>
  </si>
  <si>
    <t xml:space="preserve">tiền </t>
  </si>
  <si>
    <t>tên ck</t>
  </si>
  <si>
    <t>số lượng</t>
  </si>
  <si>
    <t>giá</t>
  </si>
  <si>
    <t>tên CK</t>
  </si>
  <si>
    <t>Giá</t>
  </si>
  <si>
    <t>A</t>
  </si>
  <si>
    <t>B</t>
  </si>
  <si>
    <t xml:space="preserve">CK </t>
  </si>
  <si>
    <t>1000 Ck A</t>
  </si>
  <si>
    <t>giá trị bán</t>
  </si>
  <si>
    <t>ký quỹ</t>
  </si>
  <si>
    <t>short sell 5000 B gía 20</t>
  </si>
  <si>
    <t>tài sản ròng</t>
  </si>
  <si>
    <t>CK B có tỷ lệ ký quỹ 40%</t>
  </si>
  <si>
    <t>khi giá tăng lên 25</t>
  </si>
  <si>
    <t>chứng khoán C có tỷ lệ ký quỹ ban đầu là 30%</t>
  </si>
  <si>
    <t xml:space="preserve">Giá trị bán </t>
  </si>
  <si>
    <t>short sell 1000 C giá 90</t>
  </si>
  <si>
    <t>C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</si>
</sst>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_(* #,##0_);_(* \(#,##0\);_(* &quot;-&quot;?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0" fontId="0" fillId="0" borderId="1" xfId="2" applyNumberFormat="1" applyFont="1" applyBorder="1"/>
    <xf numFmtId="164" fontId="0" fillId="0" borderId="0" xfId="1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0" xfId="0" applyBorder="1" applyAlignment="1"/>
    <xf numFmtId="166" fontId="0" fillId="0" borderId="0" xfId="0" applyNumberFormat="1" applyBorder="1" applyAlignment="1"/>
    <xf numFmtId="0" fontId="0" fillId="0" borderId="0" xfId="0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9" fontId="0" fillId="0" borderId="1" xfId="2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42"/>
  <sheetViews>
    <sheetView tabSelected="1" topLeftCell="A20" workbookViewId="0">
      <selection activeCell="R34" sqref="R34"/>
    </sheetView>
  </sheetViews>
  <sheetFormatPr defaultRowHeight="15"/>
  <cols>
    <col min="1" max="1" width="20.85546875" style="2" customWidth="1"/>
    <col min="2" max="2" width="11.5703125" style="2" bestFit="1" customWidth="1"/>
    <col min="3" max="14" width="9.140625" style="2"/>
    <col min="15" max="15" width="11" style="2" bestFit="1" customWidth="1"/>
    <col min="16" max="16" width="12.5703125" style="2" bestFit="1" customWidth="1"/>
    <col min="17" max="16384" width="9.140625" style="2"/>
  </cols>
  <sheetData>
    <row r="1" spans="1:16">
      <c r="A1" s="2" t="s">
        <v>0</v>
      </c>
    </row>
    <row r="2" spans="1:16">
      <c r="A2" s="2" t="s">
        <v>1</v>
      </c>
      <c r="B2" s="2">
        <v>68000</v>
      </c>
    </row>
    <row r="3" spans="1:16">
      <c r="A3" s="2" t="s">
        <v>15</v>
      </c>
      <c r="B3" s="2" t="s">
        <v>16</v>
      </c>
    </row>
    <row r="4" spans="1:16">
      <c r="C4" s="6" t="s">
        <v>2</v>
      </c>
      <c r="D4" s="6"/>
      <c r="E4" s="6"/>
      <c r="F4" s="6"/>
      <c r="G4" s="6" t="s">
        <v>3</v>
      </c>
      <c r="H4" s="6"/>
      <c r="I4" s="6"/>
      <c r="J4" s="6"/>
      <c r="K4" s="6" t="s">
        <v>4</v>
      </c>
      <c r="L4" s="6"/>
      <c r="M4" s="6"/>
      <c r="N4" s="6"/>
      <c r="O4" s="6"/>
      <c r="P4" s="2" t="s">
        <v>20</v>
      </c>
    </row>
    <row r="5" spans="1:16">
      <c r="C5" s="19">
        <f>C8+E8*F8+E11*F11</f>
        <v>148000</v>
      </c>
      <c r="D5" s="19"/>
      <c r="E5" s="19"/>
      <c r="F5" s="19"/>
      <c r="G5" s="20">
        <f>G8+G11</f>
        <v>0</v>
      </c>
      <c r="H5" s="20"/>
      <c r="I5" s="20"/>
      <c r="J5" s="20"/>
      <c r="K5" s="21">
        <f>K8</f>
        <v>0</v>
      </c>
      <c r="L5" s="21"/>
      <c r="M5" s="21"/>
      <c r="N5" s="21"/>
      <c r="O5" s="5" t="s">
        <v>5</v>
      </c>
      <c r="P5" s="2">
        <f>C5+G5+K5</f>
        <v>148000</v>
      </c>
    </row>
    <row r="6" spans="1:16">
      <c r="C6" s="5" t="s">
        <v>7</v>
      </c>
      <c r="D6" s="6" t="s">
        <v>6</v>
      </c>
      <c r="E6" s="6"/>
      <c r="F6" s="6"/>
      <c r="G6" s="5" t="s">
        <v>1</v>
      </c>
      <c r="H6" s="6" t="s">
        <v>6</v>
      </c>
      <c r="I6" s="6"/>
      <c r="J6" s="6"/>
      <c r="K6" s="5" t="s">
        <v>1</v>
      </c>
      <c r="L6" s="6" t="s">
        <v>6</v>
      </c>
      <c r="M6" s="6"/>
      <c r="N6" s="6"/>
      <c r="O6" s="5"/>
    </row>
    <row r="7" spans="1:16">
      <c r="C7" s="5"/>
      <c r="D7" s="4" t="s">
        <v>8</v>
      </c>
      <c r="E7" s="4" t="s">
        <v>9</v>
      </c>
      <c r="F7" s="4" t="s">
        <v>10</v>
      </c>
      <c r="G7" s="5"/>
      <c r="H7" s="4" t="s">
        <v>11</v>
      </c>
      <c r="I7" s="4" t="s">
        <v>9</v>
      </c>
      <c r="J7" s="4" t="s">
        <v>12</v>
      </c>
      <c r="K7" s="5"/>
      <c r="L7" s="4" t="s">
        <v>11</v>
      </c>
      <c r="M7" s="4" t="s">
        <v>9</v>
      </c>
      <c r="N7" s="4" t="s">
        <v>12</v>
      </c>
      <c r="O7" s="1">
        <f>K8/(E8*F8+E11*F11)</f>
        <v>0</v>
      </c>
    </row>
    <row r="8" spans="1:16">
      <c r="C8" s="2">
        <v>68000</v>
      </c>
      <c r="D8" s="2" t="s">
        <v>13</v>
      </c>
      <c r="E8" s="2">
        <v>1000</v>
      </c>
      <c r="F8" s="2">
        <v>80</v>
      </c>
    </row>
    <row r="10" spans="1:16">
      <c r="A10" s="2" t="s">
        <v>21</v>
      </c>
    </row>
    <row r="11" spans="1:16">
      <c r="A11" s="2" t="s">
        <v>19</v>
      </c>
    </row>
    <row r="12" spans="1:16">
      <c r="A12" s="2" t="s">
        <v>17</v>
      </c>
      <c r="B12" s="2">
        <f>5000*20</f>
        <v>100000</v>
      </c>
    </row>
    <row r="13" spans="1:16">
      <c r="A13" s="2" t="s">
        <v>18</v>
      </c>
      <c r="B13" s="2">
        <f>B12*0.4</f>
        <v>40000</v>
      </c>
    </row>
    <row r="17" spans="1:16">
      <c r="B17" s="16"/>
      <c r="C17" s="6" t="s">
        <v>2</v>
      </c>
      <c r="D17" s="6"/>
      <c r="E17" s="6"/>
      <c r="F17" s="6"/>
      <c r="G17" s="6" t="s">
        <v>3</v>
      </c>
      <c r="H17" s="6"/>
      <c r="I17" s="6"/>
      <c r="J17" s="6"/>
      <c r="K17" s="6" t="s">
        <v>4</v>
      </c>
      <c r="L17" s="6"/>
      <c r="M17" s="6"/>
      <c r="N17" s="6"/>
      <c r="O17" s="6"/>
    </row>
    <row r="18" spans="1:16">
      <c r="B18" s="17"/>
      <c r="C18" s="19">
        <f>C21+E21*F21+E22*F22</f>
        <v>8000</v>
      </c>
      <c r="D18" s="19"/>
      <c r="E18" s="19"/>
      <c r="F18" s="19"/>
      <c r="G18" s="20">
        <f>G21+G22</f>
        <v>100000</v>
      </c>
      <c r="H18" s="20"/>
      <c r="I18" s="20"/>
      <c r="J18" s="20"/>
      <c r="K18" s="21">
        <f>K21</f>
        <v>40000</v>
      </c>
      <c r="L18" s="21"/>
      <c r="M18" s="21"/>
      <c r="N18" s="21"/>
      <c r="O18" s="5" t="s">
        <v>5</v>
      </c>
      <c r="P18" s="2" t="s">
        <v>20</v>
      </c>
    </row>
    <row r="19" spans="1:16">
      <c r="B19" s="18"/>
      <c r="C19" s="5" t="s">
        <v>7</v>
      </c>
      <c r="D19" s="6" t="s">
        <v>6</v>
      </c>
      <c r="E19" s="6"/>
      <c r="F19" s="6"/>
      <c r="G19" s="5" t="s">
        <v>1</v>
      </c>
      <c r="H19" s="6" t="s">
        <v>6</v>
      </c>
      <c r="I19" s="6"/>
      <c r="J19" s="6"/>
      <c r="K19" s="5" t="s">
        <v>1</v>
      </c>
      <c r="L19" s="6" t="s">
        <v>6</v>
      </c>
      <c r="M19" s="6"/>
      <c r="N19" s="6"/>
      <c r="O19" s="5"/>
      <c r="P19" s="2">
        <f>C18+G18+K18</f>
        <v>148000</v>
      </c>
    </row>
    <row r="20" spans="1:16">
      <c r="B20" s="18"/>
      <c r="C20" s="5"/>
      <c r="D20" s="4" t="s">
        <v>8</v>
      </c>
      <c r="E20" s="4" t="s">
        <v>9</v>
      </c>
      <c r="F20" s="4" t="s">
        <v>10</v>
      </c>
      <c r="G20" s="5"/>
      <c r="H20" s="4" t="s">
        <v>11</v>
      </c>
      <c r="I20" s="4" t="s">
        <v>9</v>
      </c>
      <c r="J20" s="4" t="s">
        <v>12</v>
      </c>
      <c r="K20" s="5"/>
      <c r="L20" s="4" t="s">
        <v>11</v>
      </c>
      <c r="M20" s="4" t="s">
        <v>9</v>
      </c>
      <c r="N20" s="4" t="s">
        <v>12</v>
      </c>
      <c r="O20" s="22">
        <f>K21/(-E22*F22)</f>
        <v>0.4</v>
      </c>
    </row>
    <row r="21" spans="1:16">
      <c r="C21" s="2">
        <f>C8-B13</f>
        <v>28000</v>
      </c>
      <c r="D21" s="2" t="s">
        <v>13</v>
      </c>
      <c r="E21" s="2">
        <v>1000</v>
      </c>
      <c r="F21" s="2">
        <v>80</v>
      </c>
      <c r="G21" s="2">
        <f>B12</f>
        <v>100000</v>
      </c>
      <c r="K21" s="2">
        <f>B13</f>
        <v>40000</v>
      </c>
    </row>
    <row r="22" spans="1:16">
      <c r="D22" s="2" t="s">
        <v>14</v>
      </c>
      <c r="E22" s="2">
        <v>-5000</v>
      </c>
      <c r="F22" s="2">
        <v>20</v>
      </c>
    </row>
    <row r="23" spans="1:16">
      <c r="A23" s="2" t="s">
        <v>22</v>
      </c>
    </row>
    <row r="24" spans="1:16">
      <c r="B24" s="16"/>
      <c r="C24" s="6" t="s">
        <v>2</v>
      </c>
      <c r="D24" s="6"/>
      <c r="E24" s="6"/>
      <c r="F24" s="6"/>
      <c r="G24" s="7" t="s">
        <v>3</v>
      </c>
      <c r="H24" s="8"/>
      <c r="I24" s="8"/>
      <c r="J24" s="9"/>
      <c r="K24" s="6" t="s">
        <v>4</v>
      </c>
      <c r="L24" s="6"/>
      <c r="M24" s="6"/>
      <c r="N24" s="6"/>
      <c r="O24" s="6"/>
    </row>
    <row r="25" spans="1:16">
      <c r="B25" s="17"/>
      <c r="C25" s="19">
        <f>C28+E28*F28+E29*F29</f>
        <v>-17000</v>
      </c>
      <c r="D25" s="19"/>
      <c r="E25" s="19"/>
      <c r="F25" s="19"/>
      <c r="G25" s="10">
        <f>G28+G29</f>
        <v>80000</v>
      </c>
      <c r="H25" s="11"/>
      <c r="I25" s="11"/>
      <c r="J25" s="12"/>
      <c r="K25" s="13">
        <f>K28</f>
        <v>40000</v>
      </c>
      <c r="L25" s="14"/>
      <c r="M25" s="14"/>
      <c r="N25" s="15"/>
      <c r="O25" s="5" t="s">
        <v>5</v>
      </c>
      <c r="P25" s="2" t="s">
        <v>20</v>
      </c>
    </row>
    <row r="26" spans="1:16">
      <c r="B26" s="18"/>
      <c r="C26" s="5" t="s">
        <v>7</v>
      </c>
      <c r="D26" s="6" t="s">
        <v>6</v>
      </c>
      <c r="E26" s="6"/>
      <c r="F26" s="6"/>
      <c r="G26" s="5" t="s">
        <v>1</v>
      </c>
      <c r="H26" s="6" t="s">
        <v>6</v>
      </c>
      <c r="I26" s="6"/>
      <c r="J26" s="6"/>
      <c r="K26" s="5" t="s">
        <v>1</v>
      </c>
      <c r="L26" s="6" t="s">
        <v>6</v>
      </c>
      <c r="M26" s="6"/>
      <c r="N26" s="6"/>
      <c r="O26" s="5"/>
      <c r="P26" s="2">
        <f>C25+G25+K25</f>
        <v>103000</v>
      </c>
    </row>
    <row r="27" spans="1:16">
      <c r="B27" s="18"/>
      <c r="C27" s="5"/>
      <c r="D27" s="4" t="s">
        <v>8</v>
      </c>
      <c r="E27" s="4" t="s">
        <v>9</v>
      </c>
      <c r="F27" s="4" t="s">
        <v>10</v>
      </c>
      <c r="G27" s="5"/>
      <c r="H27" s="3" t="s">
        <v>11</v>
      </c>
      <c r="I27" s="3" t="s">
        <v>9</v>
      </c>
      <c r="J27" s="3" t="s">
        <v>12</v>
      </c>
      <c r="K27" s="5"/>
      <c r="L27" s="3" t="s">
        <v>11</v>
      </c>
      <c r="M27" s="3" t="s">
        <v>9</v>
      </c>
      <c r="N27" s="3" t="s">
        <v>12</v>
      </c>
      <c r="O27" s="1">
        <f>K25/(-E29*F29)</f>
        <v>0.32</v>
      </c>
    </row>
    <row r="28" spans="1:16">
      <c r="C28" s="2">
        <f>C21</f>
        <v>28000</v>
      </c>
      <c r="D28" s="2" t="s">
        <v>13</v>
      </c>
      <c r="E28" s="2">
        <v>1000</v>
      </c>
      <c r="F28" s="2">
        <v>80</v>
      </c>
      <c r="G28" s="2">
        <v>80000</v>
      </c>
      <c r="K28" s="2">
        <f>K21</f>
        <v>40000</v>
      </c>
    </row>
    <row r="29" spans="1:16">
      <c r="D29" s="2" t="s">
        <v>14</v>
      </c>
      <c r="E29" s="2">
        <v>-5000</v>
      </c>
      <c r="F29" s="2">
        <v>25</v>
      </c>
      <c r="G29" s="2">
        <f>G22</f>
        <v>0</v>
      </c>
    </row>
    <row r="31" spans="1:16">
      <c r="A31" s="2" t="s">
        <v>23</v>
      </c>
    </row>
    <row r="32" spans="1:16">
      <c r="A32" s="2" t="s">
        <v>25</v>
      </c>
    </row>
    <row r="33" spans="1:16">
      <c r="A33" s="2" t="s">
        <v>24</v>
      </c>
      <c r="B33" s="2">
        <f>90000</f>
        <v>90000</v>
      </c>
    </row>
    <row r="34" spans="1:16">
      <c r="A34" s="2" t="s">
        <v>18</v>
      </c>
      <c r="B34" s="2">
        <f>B33*30%</f>
        <v>27000</v>
      </c>
    </row>
    <row r="36" spans="1:16">
      <c r="C36" s="6" t="s">
        <v>2</v>
      </c>
      <c r="D36" s="6"/>
      <c r="E36" s="6"/>
      <c r="F36" s="6"/>
      <c r="G36" s="7" t="s">
        <v>3</v>
      </c>
      <c r="H36" s="8"/>
      <c r="I36" s="8"/>
      <c r="J36" s="9"/>
      <c r="K36" s="6" t="s">
        <v>4</v>
      </c>
      <c r="L36" s="6"/>
      <c r="M36" s="6"/>
      <c r="N36" s="6"/>
      <c r="O36" s="6"/>
    </row>
    <row r="37" spans="1:16">
      <c r="C37" s="19">
        <f>C40+E40*F40+E41*F41+E42*F42</f>
        <v>-134000</v>
      </c>
      <c r="D37" s="19"/>
      <c r="E37" s="19"/>
      <c r="F37" s="19"/>
      <c r="G37" s="10">
        <f>G40+G41</f>
        <v>170000</v>
      </c>
      <c r="H37" s="11"/>
      <c r="I37" s="11"/>
      <c r="J37" s="12"/>
      <c r="K37" s="10">
        <f>K40</f>
        <v>67000</v>
      </c>
      <c r="L37" s="11"/>
      <c r="M37" s="11"/>
      <c r="N37" s="12"/>
      <c r="O37" s="5" t="s">
        <v>5</v>
      </c>
      <c r="P37" s="2" t="s">
        <v>20</v>
      </c>
    </row>
    <row r="38" spans="1:16">
      <c r="C38" s="5" t="s">
        <v>7</v>
      </c>
      <c r="D38" s="6" t="s">
        <v>6</v>
      </c>
      <c r="E38" s="6"/>
      <c r="F38" s="6"/>
      <c r="G38" s="5" t="s">
        <v>1</v>
      </c>
      <c r="H38" s="6" t="s">
        <v>6</v>
      </c>
      <c r="I38" s="6"/>
      <c r="J38" s="6"/>
      <c r="K38" s="5" t="s">
        <v>1</v>
      </c>
      <c r="L38" s="6" t="s">
        <v>6</v>
      </c>
      <c r="M38" s="6"/>
      <c r="N38" s="6"/>
      <c r="O38" s="5"/>
      <c r="P38" s="2">
        <f>C37+G37+K37</f>
        <v>103000</v>
      </c>
    </row>
    <row r="39" spans="1:16">
      <c r="C39" s="5"/>
      <c r="D39" s="4" t="s">
        <v>8</v>
      </c>
      <c r="E39" s="4" t="s">
        <v>9</v>
      </c>
      <c r="F39" s="4" t="s">
        <v>10</v>
      </c>
      <c r="G39" s="5"/>
      <c r="H39" s="4" t="s">
        <v>11</v>
      </c>
      <c r="I39" s="4" t="s">
        <v>9</v>
      </c>
      <c r="J39" s="4" t="s">
        <v>12</v>
      </c>
      <c r="K39" s="5"/>
      <c r="L39" s="4" t="s">
        <v>11</v>
      </c>
      <c r="M39" s="4" t="s">
        <v>9</v>
      </c>
      <c r="N39" s="4" t="s">
        <v>12</v>
      </c>
      <c r="O39" s="1">
        <f>K37/(-E41*F41-E42*F42)</f>
        <v>0.3116279069767442</v>
      </c>
    </row>
    <row r="40" spans="1:16">
      <c r="C40" s="2">
        <f>C28-B34</f>
        <v>1000</v>
      </c>
      <c r="D40" s="2" t="s">
        <v>13</v>
      </c>
      <c r="E40" s="2">
        <v>1000</v>
      </c>
      <c r="F40" s="2">
        <v>80</v>
      </c>
      <c r="G40" s="2">
        <f>G28+B33</f>
        <v>170000</v>
      </c>
      <c r="K40" s="2">
        <f>K28+B34</f>
        <v>67000</v>
      </c>
    </row>
    <row r="41" spans="1:16">
      <c r="D41" s="2" t="s">
        <v>14</v>
      </c>
      <c r="E41" s="2">
        <v>-5000</v>
      </c>
      <c r="F41" s="2">
        <v>25</v>
      </c>
      <c r="G41" s="2">
        <f>G34</f>
        <v>0</v>
      </c>
    </row>
    <row r="42" spans="1:16">
      <c r="D42" s="2" t="s">
        <v>26</v>
      </c>
      <c r="E42" s="2">
        <v>-1000</v>
      </c>
      <c r="F42" s="2">
        <v>90</v>
      </c>
    </row>
  </sheetData>
  <mergeCells count="52">
    <mergeCell ref="C36:F36"/>
    <mergeCell ref="G36:J36"/>
    <mergeCell ref="K36:O36"/>
    <mergeCell ref="C37:F37"/>
    <mergeCell ref="G37:J37"/>
    <mergeCell ref="K37:N37"/>
    <mergeCell ref="O37:O38"/>
    <mergeCell ref="C38:C39"/>
    <mergeCell ref="D38:F38"/>
    <mergeCell ref="G38:G39"/>
    <mergeCell ref="H38:J38"/>
    <mergeCell ref="K38:K39"/>
    <mergeCell ref="L38:N38"/>
    <mergeCell ref="C4:F4"/>
    <mergeCell ref="G4:J4"/>
    <mergeCell ref="K4:O4"/>
    <mergeCell ref="C5:F5"/>
    <mergeCell ref="G5:J5"/>
    <mergeCell ref="K5:N5"/>
    <mergeCell ref="O5:O6"/>
    <mergeCell ref="C6:C7"/>
    <mergeCell ref="D6:F6"/>
    <mergeCell ref="G6:G7"/>
    <mergeCell ref="H6:J6"/>
    <mergeCell ref="K6:K7"/>
    <mergeCell ref="L6:N6"/>
    <mergeCell ref="C17:F17"/>
    <mergeCell ref="G17:J17"/>
    <mergeCell ref="K17:O17"/>
    <mergeCell ref="C18:F18"/>
    <mergeCell ref="G18:J18"/>
    <mergeCell ref="K18:N18"/>
    <mergeCell ref="O18:O19"/>
    <mergeCell ref="L19:N19"/>
    <mergeCell ref="C25:F25"/>
    <mergeCell ref="G25:J25"/>
    <mergeCell ref="K25:N25"/>
    <mergeCell ref="O25:O26"/>
    <mergeCell ref="K26:K27"/>
    <mergeCell ref="L26:N26"/>
    <mergeCell ref="C26:C27"/>
    <mergeCell ref="D26:F26"/>
    <mergeCell ref="G26:G27"/>
    <mergeCell ref="H26:J26"/>
    <mergeCell ref="C24:F24"/>
    <mergeCell ref="G24:J24"/>
    <mergeCell ref="K24:O24"/>
    <mergeCell ref="C19:C20"/>
    <mergeCell ref="D19:F19"/>
    <mergeCell ref="G19:G20"/>
    <mergeCell ref="H19:J19"/>
    <mergeCell ref="K19:K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short nhieu ma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QUOCDUY</dc:creator>
  <cp:lastModifiedBy>QUOCDUY</cp:lastModifiedBy>
  <dcterms:created xsi:type="dcterms:W3CDTF">2013-12-21T13:03:53Z</dcterms:created>
  <dcterms:modified xsi:type="dcterms:W3CDTF">2014-01-27T07:33:38Z</dcterms:modified>
</cp:coreProperties>
</file>