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5" yWindow="315" windowWidth="20310" windowHeight="7785"/>
  </bookViews>
  <sheets>
    <sheet name="Tháng 12" sheetId="4" r:id="rId1"/>
  </sheets>
  <calcPr calcId="124519"/>
</workbook>
</file>

<file path=xl/calcChain.xml><?xml version="1.0" encoding="utf-8"?>
<calcChain xmlns="http://schemas.openxmlformats.org/spreadsheetml/2006/main">
  <c r="N28" i="4"/>
  <c r="N3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6"/>
  <c r="N5"/>
  <c r="N25" s="1"/>
  <c r="K25"/>
</calcChain>
</file>

<file path=xl/sharedStrings.xml><?xml version="1.0" encoding="utf-8"?>
<sst xmlns="http://schemas.openxmlformats.org/spreadsheetml/2006/main" count="105" uniqueCount="66">
  <si>
    <t>Số lượng</t>
  </si>
  <si>
    <t>Ghi chú</t>
  </si>
  <si>
    <t>Tổng</t>
  </si>
  <si>
    <t>Nhập</t>
  </si>
  <si>
    <t>Xuất</t>
  </si>
  <si>
    <t>BALANCE</t>
  </si>
  <si>
    <t>Con't 40</t>
  </si>
  <si>
    <t>Cont' 20</t>
  </si>
  <si>
    <t>Số tiền</t>
  </si>
  <si>
    <t>Hóa đơn/ phiếu thu số</t>
  </si>
  <si>
    <t>Hạng mục thanh toán</t>
  </si>
  <si>
    <t>Ngày giao dịch</t>
  </si>
  <si>
    <t>Xuất/Nhập</t>
  </si>
  <si>
    <t>không có hóa đơn</t>
  </si>
  <si>
    <t>Nâng vỏ MRKU3867920 bãi MATRAN_xuất_AROMA (01x40HC)_booking 604335177</t>
  </si>
  <si>
    <t>0000441</t>
  </si>
  <si>
    <t>Hạ hàng con't MRKU3867920 bãi GLC_xuất_AROMA (01x40HC)_booking 604335177</t>
  </si>
  <si>
    <t>0145613</t>
  </si>
  <si>
    <t>Tạm ứng tiền làm hàng_xuất_Aroma (01x40HC) &amp; (01x20DC)_booking 604335177; booking 237500165655</t>
  </si>
  <si>
    <t>Nâng vỏ EITU0154571 bãi Green Deport_xuất_Aroma (01x20DC)_booking 237500165655</t>
  </si>
  <si>
    <t>0057744</t>
  </si>
  <si>
    <t>Tạm ứng tiền làm hàng_nhập_NSHD (01x40HC) _máy chiên ớt_Bill 0035B80776</t>
  </si>
  <si>
    <t>Lấy lệnh hãng tàu WAN HAI_nhập_NSHD (01x40HC) _máy chiên ớt_Bill 0035B80776</t>
  </si>
  <si>
    <t>0221390</t>
  </si>
  <si>
    <t>Lên hóa đơn cho NSHD</t>
  </si>
  <si>
    <t>Phí lưu Con't (WHLU5750420) 2 ngày_nhập_NSHD (01x40HC) _máy chiên ớt_Bill 0035B80776</t>
  </si>
  <si>
    <t>0221395</t>
  </si>
  <si>
    <t>Cược Con't 40 (WHLU5750420)_nhập_NSHD (01x40HC) _máy chiên ớt_Bill 0035B80776</t>
  </si>
  <si>
    <t>Phí Hải Quan cổng cảng Tân Vũ_nhập_NSHD (01x40HC) _máy chiên ớt_Bill 0035B80776</t>
  </si>
  <si>
    <t>Nâng hàng Con't WHLU575020 cảng Tân Vũ_nhập_NSHD (01x40HC) _máy chiên ớt_Bill 0035B80776</t>
  </si>
  <si>
    <t>0148980</t>
  </si>
  <si>
    <t>Hạ vỏ WHLU5750420 bãi SITC Đình Vũ_nhập_NSHD (01x40HC) _máy chiên ớt_Bill 0035B80776</t>
  </si>
  <si>
    <t>0070837</t>
  </si>
  <si>
    <t>Hạ hàng con't EITU0154571 tại Vip Green port_xuất_Aroma (01x20DC)_booking 237500165655</t>
  </si>
  <si>
    <t>0001533</t>
  </si>
  <si>
    <t>Lấy cược Con't WHLU5750420 hãng tàu WAN HAI_nhập_NSHD (01x40HC) _máy chiên ớt_Bill 0035B80776</t>
  </si>
  <si>
    <t>Ứng tiền làm hàng_nhập_Minh Giang (04x40HC)_Cẩu tháp_Bill AASM003701</t>
  </si>
  <si>
    <t>Lấy lệnh hãng tàu CMA_nhập_Minh Giang (04x40HC)_Cẩu tháp_Bill AASM003701</t>
  </si>
  <si>
    <t>0020888, 0020887, 0020886</t>
  </si>
  <si>
    <t>Lên hóa đơn cho Minh Giang</t>
  </si>
  <si>
    <t>Cược Con't: 4x40HC hãng tàu CMA_nhập_Minh Giang (04x40HC)_Bill AASM003701_Cẩu tháp</t>
  </si>
  <si>
    <t>Phí bóc tờ khai Hải Quan chi cục HQĐTGCHP_nhập_Minh Giang (04x40HC)_Bill AASM003701_Cẩu tháp</t>
  </si>
  <si>
    <t>Phí Hải Quan cổng cảng Nam Hải (ngoài giờ)_nhập_Minh Giang (04x40HC)_Bill AASM003701_Cẩu tháp</t>
  </si>
  <si>
    <t>Nâng hàng cảng Nam Hải_nhập_Minh Giang (04x40HC)_Bill AASM003701_Cẩu tháp</t>
  </si>
  <si>
    <t>0069969</t>
  </si>
  <si>
    <t>Hạ vỏ bãi Tân Cảng Phương Đông_nhập_Minh Giang (04x40HC)_Bill AASM003701_Cẩu tháp</t>
  </si>
  <si>
    <t>0027780, 0027794,0027768,0027799</t>
  </si>
  <si>
    <t>Quyết toán với c.ty</t>
  </si>
  <si>
    <t>CMA hoàn trả bằng chuyển khoản NH ngày 7 tháng 1</t>
  </si>
  <si>
    <t>Trong đó:</t>
  </si>
  <si>
    <t>Khách hàng:</t>
  </si>
  <si>
    <t>Ginex</t>
  </si>
  <si>
    <t>VND</t>
  </si>
  <si>
    <t>Tổng chi phí không hóa đơn:</t>
  </si>
  <si>
    <t>Tiền cược chưa thu về:</t>
  </si>
  <si>
    <t>Tiền mặt:</t>
  </si>
  <si>
    <t>Chuyển khoản:</t>
  </si>
  <si>
    <t>Chi giúp khách hàng (có hóa đơn):</t>
  </si>
  <si>
    <t>Lên hóa đơn cho Ginex</t>
  </si>
  <si>
    <t>Loại cont</t>
  </si>
  <si>
    <t>Nóng</t>
  </si>
  <si>
    <t>Lạnh</t>
  </si>
  <si>
    <t>Tiền (chưa VAT)</t>
  </si>
  <si>
    <t>VAT</t>
  </si>
  <si>
    <t>Số booking/BL</t>
  </si>
  <si>
    <t>TỔNG KẾT TẠM Ứng THÁNG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</si>
</sst>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0" fontId="2" fillId="2" borderId="2" xfId="0" applyFont="1" applyFill="1" applyBorder="1" applyAlignment="1">
      <alignment horizontal="centerContinuous"/>
    </xf>
    <xf numFmtId="49" fontId="0" fillId="0" borderId="0" xfId="0" applyNumberFormat="1"/>
    <xf numFmtId="49" fontId="0" fillId="0" borderId="5" xfId="0" applyNumberFormat="1" applyBorder="1"/>
    <xf numFmtId="0" fontId="0" fillId="0" borderId="0" xfId="0" applyFont="1"/>
    <xf numFmtId="164" fontId="0" fillId="0" borderId="0" xfId="0" applyNumberFormat="1"/>
    <xf numFmtId="0" fontId="0" fillId="0" borderId="0" xfId="0" applyFill="1"/>
    <xf numFmtId="14" fontId="0" fillId="0" borderId="4" xfId="0" applyNumberFormat="1" applyFont="1" applyBorder="1" applyAlignment="1">
      <alignment horizontal="center"/>
    </xf>
    <xf numFmtId="164" fontId="2" fillId="2" borderId="7" xfId="0" applyNumberFormat="1" applyFont="1" applyFill="1" applyBorder="1"/>
    <xf numFmtId="0" fontId="2" fillId="2" borderId="11" xfId="0" applyFont="1" applyFill="1" applyBorder="1"/>
    <xf numFmtId="0" fontId="2" fillId="2" borderId="7" xfId="0" applyFont="1" applyFill="1" applyBorder="1"/>
    <xf numFmtId="49" fontId="2" fillId="2" borderId="7" xfId="0" applyNumberFormat="1" applyFont="1" applyFill="1" applyBorder="1"/>
    <xf numFmtId="0" fontId="0" fillId="3" borderId="5" xfId="0" applyFill="1" applyBorder="1"/>
    <xf numFmtId="49" fontId="0" fillId="3" borderId="5" xfId="0" applyNumberFormat="1" applyFill="1" applyBorder="1"/>
    <xf numFmtId="164" fontId="0" fillId="3" borderId="5" xfId="1" applyNumberFormat="1" applyFont="1" applyFill="1" applyBorder="1"/>
    <xf numFmtId="0" fontId="0" fillId="3" borderId="0" xfId="0" applyFill="1"/>
    <xf numFmtId="0" fontId="0" fillId="0" borderId="5" xfId="0" applyFill="1" applyBorder="1"/>
    <xf numFmtId="49" fontId="0" fillId="0" borderId="5" xfId="0" applyNumberFormat="1" applyFill="1" applyBorder="1"/>
    <xf numFmtId="164" fontId="0" fillId="0" borderId="5" xfId="1" applyNumberFormat="1" applyFont="1" applyFill="1" applyBorder="1"/>
    <xf numFmtId="0" fontId="0" fillId="0" borderId="6" xfId="0" applyFill="1" applyBorder="1"/>
    <xf numFmtId="0" fontId="2" fillId="0" borderId="6" xfId="0" applyFont="1" applyBorder="1"/>
    <xf numFmtId="164" fontId="0" fillId="0" borderId="12" xfId="1" applyNumberFormat="1" applyFont="1" applyBorder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Border="1"/>
    <xf numFmtId="49" fontId="2" fillId="0" borderId="5" xfId="0" applyNumberFormat="1" applyFont="1" applyBorder="1"/>
    <xf numFmtId="164" fontId="2" fillId="0" borderId="5" xfId="1" applyNumberFormat="1" applyFont="1" applyBorder="1"/>
    <xf numFmtId="14" fontId="0" fillId="3" borderId="1" xfId="0" applyNumberFormat="1" applyFont="1" applyFill="1" applyBorder="1" applyAlignment="1">
      <alignment horizontal="center"/>
    </xf>
    <xf numFmtId="0" fontId="0" fillId="3" borderId="2" xfId="0" applyFill="1" applyBorder="1"/>
    <xf numFmtId="49" fontId="0" fillId="3" borderId="2" xfId="0" applyNumberFormat="1" applyFill="1" applyBorder="1"/>
    <xf numFmtId="164" fontId="0" fillId="3" borderId="2" xfId="1" applyNumberFormat="1" applyFont="1" applyFill="1" applyBorder="1"/>
    <xf numFmtId="14" fontId="2" fillId="0" borderId="4" xfId="0" applyNumberFormat="1" applyFont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164" fontId="0" fillId="3" borderId="13" xfId="1" applyNumberFormat="1" applyFont="1" applyFill="1" applyBorder="1"/>
    <xf numFmtId="49" fontId="0" fillId="0" borderId="9" xfId="0" applyNumberFormat="1" applyBorder="1"/>
    <xf numFmtId="49" fontId="0" fillId="0" borderId="14" xfId="0" applyNumberFormat="1" applyBorder="1"/>
    <xf numFmtId="0" fontId="0" fillId="0" borderId="15" xfId="0" applyBorder="1"/>
    <xf numFmtId="49" fontId="0" fillId="0" borderId="16" xfId="0" applyNumberFormat="1" applyBorder="1"/>
    <xf numFmtId="164" fontId="0" fillId="0" borderId="17" xfId="0" applyNumberFormat="1" applyBorder="1"/>
    <xf numFmtId="0" fontId="0" fillId="0" borderId="18" xfId="0" applyBorder="1"/>
    <xf numFmtId="49" fontId="0" fillId="0" borderId="19" xfId="0" applyNumberFormat="1" applyBorder="1"/>
    <xf numFmtId="0" fontId="0" fillId="0" borderId="20" xfId="0" applyBorder="1"/>
    <xf numFmtId="0" fontId="2" fillId="2" borderId="8" xfId="0" applyFont="1" applyFill="1" applyBorder="1"/>
    <xf numFmtId="164" fontId="0" fillId="0" borderId="2" xfId="0" applyNumberFormat="1" applyBorder="1"/>
    <xf numFmtId="164" fontId="0" fillId="0" borderId="2" xfId="1" applyNumberFormat="1" applyFont="1" applyBorder="1"/>
    <xf numFmtId="164" fontId="0" fillId="0" borderId="7" xfId="1" applyNumberFormat="1" applyFont="1" applyBorder="1"/>
    <xf numFmtId="164" fontId="0" fillId="0" borderId="12" xfId="1" applyNumberFormat="1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2" fillId="0" borderId="12" xfId="1" applyNumberFormat="1" applyFont="1" applyBorder="1"/>
    <xf numFmtId="164" fontId="0" fillId="3" borderId="12" xfId="1" applyNumberFormat="1" applyFont="1" applyFill="1" applyBorder="1"/>
    <xf numFmtId="0" fontId="0" fillId="0" borderId="21" xfId="0" applyBorder="1"/>
    <xf numFmtId="0" fontId="2" fillId="2" borderId="2" xfId="0" applyFont="1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4" sqref="B14"/>
    </sheetView>
  </sheetViews>
  <sheetFormatPr defaultRowHeight="15"/>
  <cols>
    <col min="1" max="1" width="11.7109375" style="8" customWidth="1"/>
    <col min="2" max="2" width="86" customWidth="1"/>
    <col min="3" max="3" width="6.7109375" customWidth="1"/>
    <col min="4" max="7" width="8.5703125" customWidth="1"/>
    <col min="8" max="9" width="11.42578125" customWidth="1"/>
    <col min="10" max="10" width="16.5703125" style="6" customWidth="1"/>
    <col min="11" max="14" width="13.7109375" customWidth="1"/>
    <col min="15" max="15" width="26.5703125" customWidth="1"/>
  </cols>
  <sheetData>
    <row r="1" spans="1:15">
      <c r="A1" s="1" t="s">
        <v>65</v>
      </c>
    </row>
    <row r="3" spans="1:15" ht="15" customHeight="1">
      <c r="A3" s="59" t="s">
        <v>11</v>
      </c>
      <c r="B3" s="61" t="s">
        <v>10</v>
      </c>
      <c r="C3" s="5" t="s">
        <v>0</v>
      </c>
      <c r="D3" s="5"/>
      <c r="E3" s="5"/>
      <c r="F3" s="5" t="s">
        <v>59</v>
      </c>
      <c r="G3" s="5"/>
      <c r="H3" s="61" t="s">
        <v>12</v>
      </c>
      <c r="I3" s="61" t="s">
        <v>64</v>
      </c>
      <c r="J3" s="63" t="s">
        <v>9</v>
      </c>
      <c r="K3" s="69" t="s">
        <v>8</v>
      </c>
      <c r="L3" s="69"/>
      <c r="M3" s="69"/>
      <c r="N3" s="61" t="s">
        <v>47</v>
      </c>
      <c r="O3" s="57" t="s">
        <v>1</v>
      </c>
    </row>
    <row r="4" spans="1:15">
      <c r="A4" s="60"/>
      <c r="B4" s="62"/>
      <c r="C4" s="32" t="s">
        <v>2</v>
      </c>
      <c r="D4" s="32" t="s">
        <v>7</v>
      </c>
      <c r="E4" s="32" t="s">
        <v>6</v>
      </c>
      <c r="F4" s="32" t="s">
        <v>60</v>
      </c>
      <c r="G4" s="32" t="s">
        <v>61</v>
      </c>
      <c r="H4" s="62" t="s">
        <v>3</v>
      </c>
      <c r="I4" s="62"/>
      <c r="J4" s="64"/>
      <c r="K4" s="70" t="s">
        <v>2</v>
      </c>
      <c r="L4" s="71" t="s">
        <v>62</v>
      </c>
      <c r="M4" s="71" t="s">
        <v>63</v>
      </c>
      <c r="N4" s="65"/>
      <c r="O4" s="58"/>
    </row>
    <row r="5" spans="1:15" s="19" customFormat="1">
      <c r="A5" s="36">
        <v>42355</v>
      </c>
      <c r="B5" s="37" t="s">
        <v>14</v>
      </c>
      <c r="C5" s="37">
        <v>1</v>
      </c>
      <c r="D5" s="37"/>
      <c r="E5" s="37">
        <v>1</v>
      </c>
      <c r="F5" s="37"/>
      <c r="G5" s="37"/>
      <c r="H5" s="37" t="s">
        <v>4</v>
      </c>
      <c r="I5" s="37"/>
      <c r="J5" s="38" t="s">
        <v>15</v>
      </c>
      <c r="K5" s="39">
        <v>-440000</v>
      </c>
      <c r="L5" s="43"/>
      <c r="M5" s="43"/>
      <c r="N5" s="43">
        <f>K5</f>
        <v>-440000</v>
      </c>
      <c r="O5" s="4" t="s">
        <v>58</v>
      </c>
    </row>
    <row r="6" spans="1:15">
      <c r="A6" s="11">
        <v>42356</v>
      </c>
      <c r="B6" s="2" t="s">
        <v>16</v>
      </c>
      <c r="C6" s="2">
        <v>1</v>
      </c>
      <c r="D6" s="2"/>
      <c r="E6" s="2">
        <v>1</v>
      </c>
      <c r="F6" s="2"/>
      <c r="G6" s="2"/>
      <c r="H6" s="2" t="s">
        <v>4</v>
      </c>
      <c r="I6" s="2"/>
      <c r="J6" s="7" t="s">
        <v>17</v>
      </c>
      <c r="K6" s="3">
        <v>-577500</v>
      </c>
      <c r="L6" s="25"/>
      <c r="M6" s="25"/>
      <c r="N6" s="25">
        <f>K6</f>
        <v>-577500</v>
      </c>
      <c r="O6" s="4" t="s">
        <v>58</v>
      </c>
    </row>
    <row r="7" spans="1:15">
      <c r="A7" s="40">
        <v>42360</v>
      </c>
      <c r="B7" s="33" t="s">
        <v>18</v>
      </c>
      <c r="C7" s="33">
        <v>2</v>
      </c>
      <c r="D7" s="33">
        <v>1</v>
      </c>
      <c r="E7" s="33">
        <v>1</v>
      </c>
      <c r="F7" s="33"/>
      <c r="G7" s="33"/>
      <c r="H7" s="33" t="s">
        <v>4</v>
      </c>
      <c r="I7" s="33"/>
      <c r="J7" s="34"/>
      <c r="K7" s="35">
        <v>3000000</v>
      </c>
      <c r="L7" s="66"/>
      <c r="M7" s="66"/>
      <c r="N7" s="25">
        <f t="shared" ref="N7:N24" si="0">K7</f>
        <v>3000000</v>
      </c>
      <c r="O7" s="4"/>
    </row>
    <row r="8" spans="1:15">
      <c r="A8" s="11">
        <v>42360</v>
      </c>
      <c r="B8" s="2" t="s">
        <v>19</v>
      </c>
      <c r="C8" s="2">
        <v>1</v>
      </c>
      <c r="D8" s="2">
        <v>1</v>
      </c>
      <c r="E8" s="2"/>
      <c r="F8" s="2"/>
      <c r="G8" s="2"/>
      <c r="H8" s="2" t="s">
        <v>4</v>
      </c>
      <c r="I8" s="2"/>
      <c r="J8" s="7" t="s">
        <v>20</v>
      </c>
      <c r="K8" s="3">
        <v>-308000</v>
      </c>
      <c r="L8" s="25"/>
      <c r="M8" s="25"/>
      <c r="N8" s="25">
        <f t="shared" si="0"/>
        <v>-308000</v>
      </c>
      <c r="O8" s="4" t="s">
        <v>58</v>
      </c>
    </row>
    <row r="9" spans="1:15">
      <c r="A9" s="40">
        <v>42361</v>
      </c>
      <c r="B9" s="33" t="s">
        <v>21</v>
      </c>
      <c r="C9" s="33">
        <v>1</v>
      </c>
      <c r="D9" s="33"/>
      <c r="E9" s="33">
        <v>1</v>
      </c>
      <c r="F9" s="33"/>
      <c r="G9" s="33"/>
      <c r="H9" s="33" t="s">
        <v>3</v>
      </c>
      <c r="I9" s="33"/>
      <c r="J9" s="34"/>
      <c r="K9" s="35">
        <v>13000000</v>
      </c>
      <c r="L9" s="66"/>
      <c r="M9" s="66"/>
      <c r="N9" s="25">
        <f t="shared" si="0"/>
        <v>13000000</v>
      </c>
      <c r="O9" s="24"/>
    </row>
    <row r="10" spans="1:15">
      <c r="A10" s="11">
        <v>42361</v>
      </c>
      <c r="B10" s="2" t="s">
        <v>22</v>
      </c>
      <c r="C10" s="2">
        <v>1</v>
      </c>
      <c r="D10" s="2"/>
      <c r="E10" s="2">
        <v>1</v>
      </c>
      <c r="F10" s="2"/>
      <c r="G10" s="2"/>
      <c r="H10" s="2" t="s">
        <v>3</v>
      </c>
      <c r="I10" s="2"/>
      <c r="J10" s="7" t="s">
        <v>23</v>
      </c>
      <c r="K10" s="3">
        <v>-8096000</v>
      </c>
      <c r="L10" s="25"/>
      <c r="M10" s="25"/>
      <c r="N10" s="25">
        <f t="shared" si="0"/>
        <v>-8096000</v>
      </c>
      <c r="O10" s="4" t="s">
        <v>24</v>
      </c>
    </row>
    <row r="11" spans="1:15">
      <c r="A11" s="11">
        <v>42361</v>
      </c>
      <c r="B11" s="2" t="s">
        <v>25</v>
      </c>
      <c r="C11" s="2">
        <v>1</v>
      </c>
      <c r="D11" s="2"/>
      <c r="E11" s="2">
        <v>1</v>
      </c>
      <c r="F11" s="2"/>
      <c r="G11" s="2"/>
      <c r="H11" s="2" t="s">
        <v>3</v>
      </c>
      <c r="I11" s="2"/>
      <c r="J11" s="7" t="s">
        <v>26</v>
      </c>
      <c r="K11" s="3">
        <v>-1490000</v>
      </c>
      <c r="L11" s="25"/>
      <c r="M11" s="25"/>
      <c r="N11" s="25">
        <f t="shared" si="0"/>
        <v>-1490000</v>
      </c>
      <c r="O11" s="4" t="s">
        <v>24</v>
      </c>
    </row>
    <row r="12" spans="1:15" s="19" customFormat="1">
      <c r="A12" s="41">
        <v>42361</v>
      </c>
      <c r="B12" s="16" t="s">
        <v>27</v>
      </c>
      <c r="C12" s="16">
        <v>1</v>
      </c>
      <c r="D12" s="16"/>
      <c r="E12" s="16">
        <v>1</v>
      </c>
      <c r="F12" s="16"/>
      <c r="G12" s="16"/>
      <c r="H12" s="16" t="s">
        <v>3</v>
      </c>
      <c r="I12" s="16"/>
      <c r="J12" s="17"/>
      <c r="K12" s="18">
        <v>-4000000</v>
      </c>
      <c r="L12" s="67"/>
      <c r="M12" s="67"/>
      <c r="N12" s="25">
        <f t="shared" si="0"/>
        <v>-4000000</v>
      </c>
      <c r="O12" s="4"/>
    </row>
    <row r="13" spans="1:15">
      <c r="A13" s="11">
        <v>42362</v>
      </c>
      <c r="B13" s="2" t="s">
        <v>28</v>
      </c>
      <c r="C13" s="2">
        <v>1</v>
      </c>
      <c r="D13" s="2"/>
      <c r="E13" s="2">
        <v>1</v>
      </c>
      <c r="F13" s="2"/>
      <c r="G13" s="2"/>
      <c r="H13" s="2" t="s">
        <v>3</v>
      </c>
      <c r="I13" s="2"/>
      <c r="J13" s="7" t="s">
        <v>13</v>
      </c>
      <c r="K13" s="3">
        <v>-60000</v>
      </c>
      <c r="L13" s="25"/>
      <c r="M13" s="25"/>
      <c r="N13" s="25">
        <f t="shared" si="0"/>
        <v>-60000</v>
      </c>
      <c r="O13" s="4" t="s">
        <v>13</v>
      </c>
    </row>
    <row r="14" spans="1:15">
      <c r="A14" s="11">
        <v>42362</v>
      </c>
      <c r="B14" s="2" t="s">
        <v>29</v>
      </c>
      <c r="C14" s="2">
        <v>1</v>
      </c>
      <c r="D14" s="2"/>
      <c r="E14" s="2">
        <v>1</v>
      </c>
      <c r="F14" s="2"/>
      <c r="G14" s="2"/>
      <c r="H14" s="2" t="s">
        <v>3</v>
      </c>
      <c r="I14" s="2"/>
      <c r="J14" s="7" t="s">
        <v>30</v>
      </c>
      <c r="K14" s="3">
        <v>-577500</v>
      </c>
      <c r="L14" s="25"/>
      <c r="M14" s="25"/>
      <c r="N14" s="25">
        <f t="shared" si="0"/>
        <v>-577500</v>
      </c>
      <c r="O14" s="4" t="s">
        <v>24</v>
      </c>
    </row>
    <row r="15" spans="1:15">
      <c r="A15" s="11">
        <v>42362</v>
      </c>
      <c r="B15" s="2" t="s">
        <v>31</v>
      </c>
      <c r="C15" s="2">
        <v>1</v>
      </c>
      <c r="D15" s="2"/>
      <c r="E15" s="2">
        <v>1</v>
      </c>
      <c r="F15" s="2"/>
      <c r="G15" s="2"/>
      <c r="H15" s="2" t="s">
        <v>3</v>
      </c>
      <c r="I15" s="2"/>
      <c r="J15" s="7" t="s">
        <v>32</v>
      </c>
      <c r="K15" s="3">
        <v>-440000</v>
      </c>
      <c r="L15" s="25"/>
      <c r="M15" s="25"/>
      <c r="N15" s="25">
        <f t="shared" si="0"/>
        <v>-440000</v>
      </c>
      <c r="O15" s="4" t="s">
        <v>24</v>
      </c>
    </row>
    <row r="16" spans="1:15">
      <c r="A16" s="11">
        <v>42363</v>
      </c>
      <c r="B16" s="2" t="s">
        <v>33</v>
      </c>
      <c r="C16" s="2">
        <v>1</v>
      </c>
      <c r="D16" s="2">
        <v>1</v>
      </c>
      <c r="E16" s="2"/>
      <c r="F16" s="2"/>
      <c r="G16" s="2"/>
      <c r="H16" s="2" t="s">
        <v>4</v>
      </c>
      <c r="I16" s="2"/>
      <c r="J16" s="7" t="s">
        <v>34</v>
      </c>
      <c r="K16" s="3">
        <v>-429000</v>
      </c>
      <c r="L16" s="25"/>
      <c r="M16" s="25"/>
      <c r="N16" s="25">
        <f t="shared" si="0"/>
        <v>-429000</v>
      </c>
      <c r="O16" s="4" t="s">
        <v>58</v>
      </c>
    </row>
    <row r="17" spans="1:15" s="19" customFormat="1">
      <c r="A17" s="41">
        <v>42364</v>
      </c>
      <c r="B17" s="16" t="s">
        <v>35</v>
      </c>
      <c r="C17" s="16">
        <v>1</v>
      </c>
      <c r="D17" s="16"/>
      <c r="E17" s="16">
        <v>1</v>
      </c>
      <c r="F17" s="16"/>
      <c r="G17" s="16"/>
      <c r="H17" s="16" t="s">
        <v>3</v>
      </c>
      <c r="I17" s="16"/>
      <c r="J17" s="17"/>
      <c r="K17" s="18">
        <v>4000000</v>
      </c>
      <c r="L17" s="67"/>
      <c r="M17" s="67"/>
      <c r="N17" s="25">
        <f t="shared" si="0"/>
        <v>4000000</v>
      </c>
      <c r="O17" s="4"/>
    </row>
    <row r="18" spans="1:15">
      <c r="A18" s="42">
        <v>42366</v>
      </c>
      <c r="B18" s="33" t="s">
        <v>36</v>
      </c>
      <c r="C18" s="33">
        <v>4</v>
      </c>
      <c r="D18" s="33"/>
      <c r="E18" s="33">
        <v>4</v>
      </c>
      <c r="F18" s="33"/>
      <c r="G18" s="33"/>
      <c r="H18" s="33" t="s">
        <v>3</v>
      </c>
      <c r="I18" s="33"/>
      <c r="J18" s="34"/>
      <c r="K18" s="35">
        <v>45000000</v>
      </c>
      <c r="L18" s="66"/>
      <c r="M18" s="66"/>
      <c r="N18" s="25">
        <f t="shared" si="0"/>
        <v>45000000</v>
      </c>
      <c r="O18" s="4"/>
    </row>
    <row r="19" spans="1:15">
      <c r="A19" s="41">
        <v>42366</v>
      </c>
      <c r="B19" s="2" t="s">
        <v>37</v>
      </c>
      <c r="C19" s="2">
        <v>4</v>
      </c>
      <c r="D19" s="2"/>
      <c r="E19" s="2">
        <v>4</v>
      </c>
      <c r="F19" s="2"/>
      <c r="G19" s="2"/>
      <c r="H19" s="2" t="s">
        <v>3</v>
      </c>
      <c r="I19" s="2"/>
      <c r="J19" s="7" t="s">
        <v>38</v>
      </c>
      <c r="K19" s="3">
        <v>-27427000</v>
      </c>
      <c r="L19" s="25"/>
      <c r="M19" s="25"/>
      <c r="N19" s="25">
        <f t="shared" si="0"/>
        <v>-27427000</v>
      </c>
      <c r="O19" s="4" t="s">
        <v>39</v>
      </c>
    </row>
    <row r="20" spans="1:15" s="10" customFormat="1">
      <c r="A20" s="31">
        <v>42366</v>
      </c>
      <c r="B20" s="20" t="s">
        <v>40</v>
      </c>
      <c r="C20" s="20">
        <v>4</v>
      </c>
      <c r="D20" s="20"/>
      <c r="E20" s="20">
        <v>4</v>
      </c>
      <c r="F20" s="20"/>
      <c r="G20" s="20"/>
      <c r="H20" s="20" t="s">
        <v>3</v>
      </c>
      <c r="I20" s="20"/>
      <c r="J20" s="21"/>
      <c r="K20" s="22">
        <v>-12000000</v>
      </c>
      <c r="L20" s="56"/>
      <c r="M20" s="56"/>
      <c r="N20" s="56">
        <f t="shared" si="0"/>
        <v>-12000000</v>
      </c>
      <c r="O20" s="23" t="s">
        <v>48</v>
      </c>
    </row>
    <row r="21" spans="1:15">
      <c r="A21" s="41">
        <v>42367</v>
      </c>
      <c r="B21" s="2" t="s">
        <v>41</v>
      </c>
      <c r="C21" s="2">
        <v>4</v>
      </c>
      <c r="D21" s="2"/>
      <c r="E21" s="2">
        <v>4</v>
      </c>
      <c r="F21" s="2"/>
      <c r="G21" s="2"/>
      <c r="H21" s="2" t="s">
        <v>3</v>
      </c>
      <c r="I21" s="2"/>
      <c r="J21" s="7" t="s">
        <v>13</v>
      </c>
      <c r="K21" s="3">
        <v>-400000</v>
      </c>
      <c r="L21" s="25"/>
      <c r="M21" s="25"/>
      <c r="N21" s="25">
        <f t="shared" si="0"/>
        <v>-400000</v>
      </c>
      <c r="O21" s="4" t="s">
        <v>13</v>
      </c>
    </row>
    <row r="22" spans="1:15">
      <c r="A22" s="41">
        <v>42367</v>
      </c>
      <c r="B22" s="2" t="s">
        <v>42</v>
      </c>
      <c r="C22" s="2">
        <v>4</v>
      </c>
      <c r="D22" s="2"/>
      <c r="E22" s="2">
        <v>4</v>
      </c>
      <c r="F22" s="2"/>
      <c r="G22" s="2"/>
      <c r="H22" s="2" t="s">
        <v>3</v>
      </c>
      <c r="I22" s="2"/>
      <c r="J22" s="7" t="s">
        <v>13</v>
      </c>
      <c r="K22" s="3">
        <v>-320000</v>
      </c>
      <c r="L22" s="25"/>
      <c r="M22" s="25"/>
      <c r="N22" s="25">
        <f t="shared" si="0"/>
        <v>-320000</v>
      </c>
      <c r="O22" s="4" t="s">
        <v>13</v>
      </c>
    </row>
    <row r="23" spans="1:15">
      <c r="A23" s="41">
        <v>42367</v>
      </c>
      <c r="B23" s="2" t="s">
        <v>43</v>
      </c>
      <c r="C23" s="2">
        <v>4</v>
      </c>
      <c r="D23" s="2"/>
      <c r="E23" s="2">
        <v>4</v>
      </c>
      <c r="F23" s="2"/>
      <c r="G23" s="2"/>
      <c r="H23" s="2" t="s">
        <v>3</v>
      </c>
      <c r="I23" s="2"/>
      <c r="J23" s="7" t="s">
        <v>44</v>
      </c>
      <c r="K23" s="3">
        <v>-2200000</v>
      </c>
      <c r="L23" s="25"/>
      <c r="M23" s="25"/>
      <c r="N23" s="25">
        <f t="shared" si="0"/>
        <v>-2200000</v>
      </c>
      <c r="O23" s="4" t="s">
        <v>39</v>
      </c>
    </row>
    <row r="24" spans="1:15" s="10" customFormat="1">
      <c r="A24" s="31">
        <v>42368</v>
      </c>
      <c r="B24" s="20" t="s">
        <v>45</v>
      </c>
      <c r="C24" s="20">
        <v>4</v>
      </c>
      <c r="D24" s="20"/>
      <c r="E24" s="20">
        <v>4</v>
      </c>
      <c r="F24" s="20"/>
      <c r="G24" s="20"/>
      <c r="H24" s="20" t="s">
        <v>3</v>
      </c>
      <c r="I24" s="20"/>
      <c r="J24" s="21" t="s">
        <v>46</v>
      </c>
      <c r="K24" s="22">
        <v>-1760000</v>
      </c>
      <c r="L24" s="56"/>
      <c r="M24" s="56"/>
      <c r="N24" s="25">
        <f t="shared" si="0"/>
        <v>-1760000</v>
      </c>
      <c r="O24" s="23" t="s">
        <v>39</v>
      </c>
    </row>
    <row r="25" spans="1:15">
      <c r="A25" s="13"/>
      <c r="B25" s="14" t="s">
        <v>5</v>
      </c>
      <c r="C25" s="14"/>
      <c r="D25" s="14"/>
      <c r="E25" s="14"/>
      <c r="F25" s="14"/>
      <c r="G25" s="14"/>
      <c r="H25" s="14"/>
      <c r="I25" s="14"/>
      <c r="J25" s="15"/>
      <c r="K25" s="12">
        <f>SUM(K5:K24)</f>
        <v>4475000</v>
      </c>
      <c r="L25" s="12"/>
      <c r="M25" s="12"/>
      <c r="N25" s="12">
        <f>SUM(N5:N24)</f>
        <v>4475000</v>
      </c>
      <c r="O25" s="52"/>
    </row>
    <row r="26" spans="1:15">
      <c r="N26" s="9"/>
    </row>
    <row r="28" spans="1:15">
      <c r="J28" s="26" t="s">
        <v>53</v>
      </c>
      <c r="K28" s="27"/>
      <c r="L28" s="27"/>
      <c r="M28" s="27"/>
      <c r="N28" s="53">
        <f>SUM(N22,N21,N13)</f>
        <v>-780000</v>
      </c>
      <c r="O28" s="28" t="s">
        <v>52</v>
      </c>
    </row>
    <row r="29" spans="1:15">
      <c r="J29" s="44" t="s">
        <v>49</v>
      </c>
      <c r="K29" s="2" t="s">
        <v>50</v>
      </c>
      <c r="L29" s="68"/>
      <c r="M29" s="68"/>
      <c r="N29" s="53">
        <v>-780000</v>
      </c>
      <c r="O29" s="4" t="s">
        <v>52</v>
      </c>
    </row>
    <row r="30" spans="1:15">
      <c r="J30" s="45"/>
      <c r="K30" s="29" t="s">
        <v>51</v>
      </c>
      <c r="L30" s="29"/>
      <c r="M30" s="29"/>
      <c r="N30" s="29">
        <v>0</v>
      </c>
      <c r="O30" s="30" t="s">
        <v>52</v>
      </c>
    </row>
    <row r="32" spans="1:15">
      <c r="J32" s="47" t="s">
        <v>54</v>
      </c>
      <c r="K32" s="46"/>
      <c r="L32" s="46"/>
      <c r="M32" s="46"/>
      <c r="N32" s="54">
        <v>12000000</v>
      </c>
      <c r="O32" s="28"/>
    </row>
    <row r="33" spans="10:15">
      <c r="J33" s="44" t="s">
        <v>49</v>
      </c>
      <c r="K33" s="2" t="s">
        <v>55</v>
      </c>
      <c r="L33" s="2"/>
      <c r="M33" s="2"/>
      <c r="N33" s="2"/>
      <c r="O33" s="4" t="s">
        <v>52</v>
      </c>
    </row>
    <row r="34" spans="10:15">
      <c r="J34" s="45"/>
      <c r="K34" s="29" t="s">
        <v>56</v>
      </c>
      <c r="L34" s="29"/>
      <c r="M34" s="29"/>
      <c r="N34" s="55">
        <v>12000000</v>
      </c>
      <c r="O34" s="30" t="s">
        <v>52</v>
      </c>
    </row>
    <row r="36" spans="10:15">
      <c r="J36" s="50" t="s">
        <v>57</v>
      </c>
      <c r="K36" s="51"/>
      <c r="L36" s="51"/>
      <c r="M36" s="51"/>
      <c r="N36" s="48">
        <f>SUM(N10,N11,N14,N15,N19,N23,N24)</f>
        <v>-41990500</v>
      </c>
      <c r="O36" s="49" t="s">
        <v>52</v>
      </c>
    </row>
  </sheetData>
  <mergeCells count="7">
    <mergeCell ref="O3:O4"/>
    <mergeCell ref="A3:A4"/>
    <mergeCell ref="B3:B4"/>
    <mergeCell ref="H3:H4"/>
    <mergeCell ref="J3:J4"/>
    <mergeCell ref="N3:N4"/>
    <mergeCell ref="I3:I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WIN7-UTI</dc:creator>
  <cp:lastModifiedBy>Admin</cp:lastModifiedBy>
  <dcterms:created xsi:type="dcterms:W3CDTF">2015-12-16T02:13:31Z</dcterms:created>
  <dcterms:modified xsi:type="dcterms:W3CDTF">2016-03-31T06:36:03Z</dcterms:modified>
</cp:coreProperties>
</file>