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33"/>
  </bookViews>
  <sheets>
    <sheet name="COMPRAS_PCB" sheetId="1" r:id="rId1"/>
    <sheet name="COMPRAS_EQUIPOS" sheetId="2" r:id="rId2"/>
  </sheets>
  <definedNames>
    <definedName name="__shared_1_0_1">IF(#REF!&gt;#REF!,#REF!,ROUNDUP((#REF!/#REF!),0*#REF!))</definedName>
    <definedName name="__shared_1_0_2">#REF!*#REF!</definedName>
    <definedName name="__shared_1_0_3">IF(#REF!&gt;#REF!,#REF!,ROUNDUP((#REF!/#REF!),0*#REF!))</definedName>
    <definedName name="__shared_1_0_7">#REF!/#REF!</definedName>
    <definedName name="__shared_1_0_8">IF(#REF!&gt;#REF!,#REF!,ROUNDUP((#REF!/#REF!),0*#REF!))</definedName>
    <definedName name="__shared_1_0_9">#REF!*#REF!</definedName>
    <definedName name="__shared_2_0_0">#REF!*#REF!</definedName>
    <definedName name="__shared_2_0_1">#REF!*#REF!</definedName>
    <definedName name="_xlnm.Print_Area" localSheetId="1">{#NAME?}</definedName>
    <definedName name="_xlnm.Print_Area" localSheetId="0">{#NAME?}</definedName>
    <definedName name="Print_Area_1" localSheetId="1">{#NAME?}</definedName>
    <definedName name="Print_Area_1" localSheetId="0">{#NAME?}</definedName>
    <definedName name="Print_Area_1_1" localSheetId="1">COMPRAS_EQUIPOS!$A$1:$K$15</definedName>
    <definedName name="Print_Area_1_1" localSheetId="0">COMPRAS_PCB!$A$1:$N$39</definedName>
  </definedNames>
  <calcPr calcId="145621" iterateDelta="1E-4"/>
</workbook>
</file>

<file path=xl/calcChain.xml><?xml version="1.0" encoding="utf-8"?>
<calcChain xmlns="http://schemas.openxmlformats.org/spreadsheetml/2006/main">
  <c r="N17" i="1" l="1"/>
  <c r="N7" i="1"/>
  <c r="N8" i="1"/>
  <c r="N9" i="1"/>
  <c r="N10" i="1"/>
  <c r="N11" i="1"/>
  <c r="N12" i="1"/>
  <c r="N13" i="1"/>
  <c r="N14" i="1"/>
  <c r="N15" i="1"/>
  <c r="N16" i="1"/>
  <c r="N6" i="1"/>
  <c r="J22" i="2" l="1"/>
  <c r="J21" i="2"/>
  <c r="J20" i="2"/>
  <c r="J19" i="2"/>
  <c r="J18" i="2"/>
  <c r="J17" i="2"/>
  <c r="K24" i="2" s="1"/>
  <c r="K15" i="2"/>
  <c r="K14" i="2"/>
  <c r="K13" i="2"/>
  <c r="K12" i="2"/>
  <c r="K11" i="2"/>
  <c r="K10" i="2"/>
  <c r="K25" i="2" s="1"/>
  <c r="M53" i="1"/>
  <c r="N65" i="1" s="1"/>
  <c r="N68" i="1" s="1"/>
  <c r="K49" i="1"/>
  <c r="L49" i="1" s="1"/>
  <c r="N49" i="1" s="1"/>
  <c r="J49" i="1"/>
  <c r="K48" i="1"/>
  <c r="L48" i="1" s="1"/>
  <c r="N48" i="1" s="1"/>
  <c r="J48" i="1"/>
  <c r="K47" i="1"/>
  <c r="L47" i="1" s="1"/>
  <c r="N47" i="1" s="1"/>
  <c r="J47" i="1"/>
  <c r="K46" i="1"/>
  <c r="L46" i="1" s="1"/>
  <c r="N46" i="1" s="1"/>
  <c r="J46" i="1"/>
  <c r="K45" i="1"/>
  <c r="L45" i="1" s="1"/>
  <c r="N45" i="1" s="1"/>
  <c r="J45" i="1"/>
  <c r="K44" i="1"/>
  <c r="L44" i="1" s="1"/>
  <c r="N44" i="1" s="1"/>
  <c r="J44" i="1"/>
  <c r="A66" i="1" l="1"/>
  <c r="N66" i="1"/>
  <c r="N69" i="1" s="1"/>
</calcChain>
</file>

<file path=xl/sharedStrings.xml><?xml version="1.0" encoding="utf-8"?>
<sst xmlns="http://schemas.openxmlformats.org/spreadsheetml/2006/main" count="126" uniqueCount="94">
  <si>
    <t>DEPENDENCIA</t>
  </si>
  <si>
    <r>
      <t>CODIGO</t>
    </r>
    <r>
      <rPr>
        <b/>
        <sz val="11"/>
        <color rgb="FF000000"/>
        <rFont val="Helvetica-Light"/>
        <family val="2"/>
        <charset val="1"/>
      </rPr>
      <t>: XXXXXXX</t>
    </r>
  </si>
  <si>
    <r>
      <t>VERSION</t>
    </r>
    <r>
      <rPr>
        <b/>
        <sz val="11"/>
        <color rgb="FF000000"/>
        <rFont val="Helvetica-Light"/>
        <family val="2"/>
        <charset val="1"/>
      </rPr>
      <t>: XXXXXX</t>
    </r>
  </si>
  <si>
    <t>UNIDADES DE PCBs:</t>
  </si>
  <si>
    <t>Cant requerida</t>
  </si>
  <si>
    <t>Designator</t>
  </si>
  <si>
    <t>Value</t>
  </si>
  <si>
    <t>Descripción</t>
  </si>
  <si>
    <t>Referencia Fabricante</t>
  </si>
  <si>
    <t>Case</t>
  </si>
  <si>
    <t>Web Link</t>
  </si>
  <si>
    <t>Cantidad mínima de venta en distribuidor</t>
  </si>
  <si>
    <t>Costo por un. Min. de venta</t>
  </si>
  <si>
    <t>Costo por unidad</t>
  </si>
  <si>
    <t>Unidades requeridas para 1 equipo</t>
  </si>
  <si>
    <t>Unidades a comprar (para N PCB)</t>
  </si>
  <si>
    <t>Costo de los componentes a comprar (DOLARES)</t>
  </si>
  <si>
    <t>Costo de los componentes a comprar (PESOS)</t>
  </si>
  <si>
    <t>COMPRAS INTERNACIONALES PCB</t>
  </si>
  <si>
    <t>COMPRAS NACIONALES PCB</t>
  </si>
  <si>
    <t>NV</t>
  </si>
  <si>
    <t>COMPRAS INTERNACIONALES ADICIONALES AL ENSAMBLE</t>
  </si>
  <si>
    <t>COMPRAS NACIONALES ADICIONALES AL ENSAMBLE</t>
  </si>
  <si>
    <t>TOTAL USD</t>
  </si>
  <si>
    <t>TOTAL COMPONENTES POR UNIDAD:</t>
  </si>
  <si>
    <t>TOTAL PESOS</t>
  </si>
  <si>
    <t>ÚLTIMA REVISIÓN DE STOCK:</t>
  </si>
  <si>
    <t>24/07/2014</t>
  </si>
  <si>
    <t>UNIDAD PROMEDIO DOLARES:</t>
  </si>
  <si>
    <t>UNIDAD PROMEDIO PESOS:</t>
  </si>
  <si>
    <t>Página 1 de 1</t>
  </si>
  <si>
    <t>COMPRAS EQUIPOS</t>
  </si>
  <si>
    <r>
      <t>FECHA</t>
    </r>
    <r>
      <rPr>
        <b/>
        <sz val="11"/>
        <color rgb="FF000000"/>
        <rFont val="Helvetica-Light"/>
        <family val="2"/>
        <charset val="1"/>
      </rPr>
      <t xml:space="preserve">: </t>
    </r>
    <r>
      <rPr>
        <b/>
        <sz val="12"/>
        <color rgb="FF000000"/>
        <rFont val="Andika Basic"/>
        <charset val="1"/>
      </rPr>
      <t xml:space="preserve"> </t>
    </r>
    <r>
      <rPr>
        <b/>
        <sz val="11"/>
        <color rgb="FF000000"/>
        <rFont val="Helvetica-Light"/>
        <family val="2"/>
        <charset val="1"/>
      </rPr>
      <t>[Seleccione la fecha]</t>
    </r>
  </si>
  <si>
    <t>Nombre</t>
  </si>
  <si>
    <t>Unidades a comprar</t>
  </si>
  <si>
    <t>Costo de equipos (DOLARES)</t>
  </si>
  <si>
    <t>Costo de equipos (PESOS)</t>
  </si>
  <si>
    <t>COMPRAS NACIONALES</t>
  </si>
  <si>
    <t>COMPRAS INTERNACIONALES</t>
  </si>
  <si>
    <t>x</t>
  </si>
  <si>
    <t>C1,C2,C3,C4</t>
  </si>
  <si>
    <t>10uF</t>
  </si>
  <si>
    <t>C5,C6,C7,C8,C9,C10,C11,C12,C13,C14,C15</t>
  </si>
  <si>
    <t>0.1uF</t>
  </si>
  <si>
    <t>CON1</t>
  </si>
  <si>
    <t>JACK</t>
  </si>
  <si>
    <t>J1</t>
  </si>
  <si>
    <t>DB9</t>
  </si>
  <si>
    <t>K1,K2,K3,K4</t>
  </si>
  <si>
    <t>CONN 1X3</t>
  </si>
  <si>
    <t>P1,P2</t>
  </si>
  <si>
    <t>CONN 25X2 FEMALE</t>
  </si>
  <si>
    <t>P3,P4,P5,P6</t>
  </si>
  <si>
    <t>CONN 1X5</t>
  </si>
  <si>
    <t>R1,R2,R3,R4,R5,R6,R7,R8</t>
  </si>
  <si>
    <t>2.2K</t>
  </si>
  <si>
    <t>U1,U3,U4,U6</t>
  </si>
  <si>
    <t>74HC74M</t>
  </si>
  <si>
    <t>U5</t>
  </si>
  <si>
    <t>MAX3232</t>
  </si>
  <si>
    <t>U2</t>
  </si>
  <si>
    <t>74HC244M</t>
  </si>
  <si>
    <t>Condensador de Tantalio de 10μF - 16V de montaje superficial. Tolerancia ± 10 %</t>
  </si>
  <si>
    <t>CT1206 10UF16V</t>
  </si>
  <si>
    <t>1206</t>
  </si>
  <si>
    <t>http://www.sigmaelectronica.net/ct1206-10uf16v-p-1156.html</t>
  </si>
  <si>
    <t>Condensador cerámico de 0.1μF - 50V de montaje superficial. Tamaño 0805 (2x1.2x1mm)</t>
  </si>
  <si>
    <t>CC0805 0.1UF50</t>
  </si>
  <si>
    <t>0805</t>
  </si>
  <si>
    <t>http://www.sigmaelectronica.net/cc0805-01uf50-p-1077.html</t>
  </si>
  <si>
    <t>Conector DB- 9 Hembra para impreso de 9 pines.</t>
  </si>
  <si>
    <t>DB9-H-IMP</t>
  </si>
  <si>
    <t>-</t>
  </si>
  <si>
    <t>http://www.sigmaelectronica.net/db9-h-imp-p-1578.html</t>
  </si>
  <si>
    <t>Resistencia superficial de 2.2 KΩ, 1/10W</t>
  </si>
  <si>
    <t>R0603 2.2K 5%</t>
  </si>
  <si>
    <t>0603</t>
  </si>
  <si>
    <t>http://www.sigmaelectronica.net/r0603-p-1675.html</t>
  </si>
  <si>
    <t>2 Flip-Flops tipo D con seteado y borrado. Tecnología High speed CMOS</t>
  </si>
  <si>
    <t>SOIC14</t>
  </si>
  <si>
    <t>http://www.sigmaelectronica.net/74hc74m-p-1138.html</t>
  </si>
  <si>
    <t>RS232 DRIVER</t>
  </si>
  <si>
    <t>MAX3232CSE</t>
  </si>
  <si>
    <t>SO16</t>
  </si>
  <si>
    <t>http://www.sigmaelectronica.net/max3232cse-p-948.html</t>
  </si>
  <si>
    <t>8 buffers / tarnsmisores de línea / receptores de línea con salidas 3-state no invertidas</t>
  </si>
  <si>
    <t>SOIC20</t>
  </si>
  <si>
    <t>http://www.sigmaelectronica.net/74hc244m-p-704.html</t>
  </si>
  <si>
    <t>TOTAL</t>
  </si>
  <si>
    <t>ATSAM3N4A</t>
  </si>
  <si>
    <t>ATSAM3N4AA-AU</t>
  </si>
  <si>
    <t>Microcontrolador 32 bits</t>
  </si>
  <si>
    <t>http://www.sigmaelectronica.net/atsam3n4aa-p-1955.html</t>
  </si>
  <si>
    <t>LQFP48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</si>
</sst>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0"/>
    <numFmt numFmtId="165" formatCode="0.0"/>
    <numFmt numFmtId="166" formatCode="[$$-240A]#,##0;[Red]\([$$-240A]#,##0\)"/>
    <numFmt numFmtId="167" formatCode="m/d/yyyy"/>
    <numFmt numFmtId="168" formatCode="dd/mm/yy"/>
  </numFmts>
  <fonts count="23">
    <font>
      <sz val="11"/>
      <color rgb="FF000000"/>
      <name val="Calibri"/>
      <family val="2"/>
      <charset val="1"/>
    </font>
    <font>
      <sz val="10"/>
      <name val="Arial"/>
    </font>
    <font>
      <sz val="11"/>
      <name val="Calibri"/>
      <family val="2"/>
      <charset val="1"/>
    </font>
    <font>
      <sz val="11"/>
      <color rgb="FF000000"/>
      <name val="Helvetica-Light"/>
      <family val="2"/>
      <charset val="1"/>
    </font>
    <font>
      <b/>
      <sz val="11"/>
      <color rgb="FF000000"/>
      <name val="Andika Basic"/>
      <charset val="1"/>
    </font>
    <font>
      <b/>
      <sz val="11"/>
      <color rgb="FF000000"/>
      <name val="Helvetica-Light"/>
      <family val="2"/>
      <charset val="1"/>
    </font>
    <font>
      <b/>
      <sz val="12"/>
      <color rgb="FF000000"/>
      <name val="Andika Basic"/>
      <charset val="1"/>
    </font>
    <font>
      <b/>
      <sz val="11"/>
      <name val="Andika Basic"/>
      <charset val="1"/>
    </font>
    <font>
      <b/>
      <u/>
      <sz val="11"/>
      <name val="Andika Basic"/>
      <charset val="1"/>
    </font>
    <font>
      <sz val="12"/>
      <name val="Helvetica-Light"/>
      <family val="2"/>
      <charset val="1"/>
    </font>
    <font>
      <sz val="12"/>
      <color rgb="FF000000"/>
      <name val="Helvetica-Light"/>
      <charset val="1"/>
    </font>
    <font>
      <sz val="12"/>
      <name val="Helvetica-Light"/>
      <charset val="1"/>
    </font>
    <font>
      <u/>
      <sz val="11"/>
      <color rgb="FF0000FF"/>
      <name val="Calibri"/>
      <family val="2"/>
      <charset val="1"/>
    </font>
    <font>
      <u/>
      <sz val="12"/>
      <color rgb="FF0000FF"/>
      <name val="Helvetica-Light"/>
      <charset val="1"/>
    </font>
    <font>
      <sz val="11"/>
      <name val="Andika Basic"/>
      <charset val="1"/>
    </font>
    <font>
      <sz val="12"/>
      <color rgb="FFFFFFFF"/>
      <name val="Helvetica-Light"/>
      <family val="2"/>
      <charset val="1"/>
    </font>
    <font>
      <sz val="12"/>
      <color rgb="FF000000"/>
      <name val="Helvetica-Light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Verdana"/>
      <family val="2"/>
      <charset val="1"/>
    </font>
    <font>
      <b/>
      <sz val="8"/>
      <color rgb="FF000000"/>
      <name val="Verdana"/>
      <family val="2"/>
      <charset val="1"/>
    </font>
    <font>
      <u/>
      <sz val="12"/>
      <color rgb="FF000000"/>
      <name val="Helvetica-Light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571C8"/>
        <bgColor rgb="FF497FCF"/>
      </patternFill>
    </fill>
    <fill>
      <patternFill patternType="solid">
        <fgColor rgb="FFB6CCEC"/>
        <bgColor rgb="FF99CCFF"/>
      </patternFill>
    </fill>
    <fill>
      <patternFill patternType="solid">
        <fgColor rgb="FFFFFFFF"/>
        <bgColor rgb="FFFFFFCC"/>
      </patternFill>
    </fill>
    <fill>
      <patternFill patternType="solid">
        <fgColor rgb="FF497FCF"/>
        <bgColor rgb="FF3571C8"/>
      </patternFill>
    </fill>
    <fill>
      <patternFill patternType="solid">
        <fgColor rgb="FF6190D5"/>
        <bgColor rgb="FF497FCF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0" fontId="2" fillId="0" borderId="0" xfId="0" applyFont="1" applyBorder="1" applyAlignment="1">
      <alignment horizontal="center" wrapText="1"/>
    </xf>
  </cellStyleXfs>
  <cellXfs count="98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164" fontId="2" fillId="0" borderId="0" xfId="0" applyNumberFormat="1" applyFont="1" applyBorder="1" applyAlignment="1">
      <alignment wrapText="1"/>
    </xf>
    <xf numFmtId="4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0" fontId="7" fillId="2" borderId="0" xfId="0" applyFont="1" applyFill="1" applyBorder="1" applyAlignment="1">
      <alignment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/>
    </xf>
    <xf numFmtId="164" fontId="7" fillId="2" borderId="0" xfId="0" applyNumberFormat="1" applyFont="1" applyFill="1" applyBorder="1" applyAlignment="1">
      <alignment horizontal="center" vertical="center" wrapText="1"/>
    </xf>
    <xf numFmtId="4" fontId="7" fillId="2" borderId="0" xfId="0" applyNumberFormat="1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right" vertical="center" wrapText="1"/>
    </xf>
    <xf numFmtId="165" fontId="7" fillId="0" borderId="0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4" fontId="7" fillId="3" borderId="0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2" xfId="2" applyFont="1" applyFill="1" applyBorder="1" applyAlignment="1" applyProtection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4" fontId="10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wrapText="1"/>
    </xf>
    <xf numFmtId="0" fontId="12" fillId="0" borderId="2" xfId="2" applyFont="1" applyFill="1" applyBorder="1" applyAlignment="1" applyProtection="1">
      <alignment horizontal="center"/>
    </xf>
    <xf numFmtId="0" fontId="12" fillId="0" borderId="2" xfId="0" applyFont="1" applyBorder="1" applyAlignment="1" applyProtection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 applyProtection="1">
      <alignment horizontal="center"/>
    </xf>
    <xf numFmtId="0" fontId="9" fillId="0" borderId="2" xfId="0" applyFont="1" applyBorder="1" applyAlignment="1">
      <alignment horizontal="right" vertical="center" wrapText="1"/>
    </xf>
    <xf numFmtId="164" fontId="9" fillId="0" borderId="2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 applyProtection="1">
      <alignment horizont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right" vertical="center"/>
    </xf>
    <xf numFmtId="164" fontId="11" fillId="4" borderId="0" xfId="0" applyNumberFormat="1" applyFont="1" applyFill="1" applyBorder="1" applyAlignment="1">
      <alignment horizontal="center" wrapText="1"/>
    </xf>
    <xf numFmtId="4" fontId="10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0" xfId="0" applyFont="1" applyBorder="1" applyAlignment="1">
      <alignment wrapText="1"/>
    </xf>
    <xf numFmtId="0" fontId="15" fillId="5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4" fontId="9" fillId="0" borderId="0" xfId="0" applyNumberFormat="1" applyFont="1" applyBorder="1" applyAlignment="1">
      <alignment horizontal="right" vertical="center" wrapText="1"/>
    </xf>
    <xf numFmtId="4" fontId="16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 applyProtection="1">
      <alignment horizontal="left" vertical="center"/>
    </xf>
    <xf numFmtId="165" fontId="9" fillId="0" borderId="0" xfId="0" applyNumberFormat="1" applyFont="1" applyBorder="1" applyAlignment="1">
      <alignment horizontal="righ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vertical="center" wrapText="1"/>
    </xf>
    <xf numFmtId="4" fontId="2" fillId="2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164" fontId="2" fillId="2" borderId="0" xfId="0" applyNumberFormat="1" applyFont="1" applyFill="1" applyBorder="1" applyAlignment="1">
      <alignment horizontal="right" vertical="center" wrapText="1"/>
    </xf>
    <xf numFmtId="166" fontId="2" fillId="2" borderId="0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17" fillId="5" borderId="0" xfId="0" applyFont="1" applyFill="1" applyBorder="1" applyAlignment="1">
      <alignment horizontal="left" vertical="center" wrapText="1"/>
    </xf>
    <xf numFmtId="164" fontId="17" fillId="6" borderId="0" xfId="0" applyNumberFormat="1" applyFont="1" applyFill="1" applyBorder="1" applyAlignment="1">
      <alignment horizontal="right" vertical="center" wrapText="1"/>
    </xf>
    <xf numFmtId="0" fontId="18" fillId="5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" vertical="top" wrapText="1"/>
    </xf>
    <xf numFmtId="0" fontId="17" fillId="0" borderId="0" xfId="0" applyFont="1" applyBorder="1" applyAlignment="1">
      <alignment horizontal="right" wrapText="1"/>
    </xf>
    <xf numFmtId="0" fontId="17" fillId="6" borderId="0" xfId="0" applyFont="1" applyFill="1" applyBorder="1" applyAlignment="1">
      <alignment horizontal="right" vertical="center" wrapText="1"/>
    </xf>
    <xf numFmtId="21" fontId="17" fillId="0" borderId="0" xfId="0" applyNumberFormat="1" applyFont="1" applyBorder="1" applyAlignment="1">
      <alignment horizontal="center" vertical="center" wrapText="1"/>
    </xf>
    <xf numFmtId="0" fontId="19" fillId="5" borderId="0" xfId="0" applyFont="1" applyFill="1" applyBorder="1" applyAlignment="1">
      <alignment vertical="top"/>
    </xf>
    <xf numFmtId="167" fontId="19" fillId="5" borderId="0" xfId="0" applyNumberFormat="1" applyFont="1" applyFill="1" applyBorder="1" applyAlignment="1">
      <alignment vertical="top"/>
    </xf>
    <xf numFmtId="168" fontId="17" fillId="0" borderId="0" xfId="0" applyNumberFormat="1" applyFont="1" applyBorder="1" applyAlignment="1">
      <alignment horizontal="right" wrapText="1"/>
    </xf>
    <xf numFmtId="0" fontId="17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vertical="top"/>
    </xf>
    <xf numFmtId="0" fontId="2" fillId="0" borderId="1" xfId="0" applyFont="1" applyBorder="1" applyAlignment="1">
      <alignment vertical="center" wrapText="1"/>
    </xf>
    <xf numFmtId="0" fontId="22" fillId="0" borderId="0" xfId="0" applyFont="1" applyBorder="1" applyAlignment="1">
      <alignment horizontal="left" vertical="center"/>
    </xf>
    <xf numFmtId="43" fontId="1" fillId="0" borderId="2" xfId="1" applyBorder="1" applyAlignment="1" applyProtection="1">
      <alignment horizontal="center"/>
    </xf>
    <xf numFmtId="43" fontId="1" fillId="0" borderId="2" xfId="1" applyBorder="1" applyAlignment="1" applyProtection="1">
      <alignment horizontal="center" vertical="center"/>
    </xf>
    <xf numFmtId="0" fontId="20" fillId="0" borderId="0" xfId="0" applyFont="1" applyBorder="1" applyAlignment="1">
      <alignment horizontal="right"/>
    </xf>
    <xf numFmtId="0" fontId="21" fillId="0" borderId="0" xfId="0" applyFont="1" applyBorder="1" applyAlignment="1">
      <alignment horizontal="right"/>
    </xf>
    <xf numFmtId="0" fontId="7" fillId="2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3">
    <cellStyle name="Hipervínculo" xfId="1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190D5"/>
      <rgbColor rgb="00993366"/>
      <rgbColor rgb="00FFFFCC"/>
      <rgbColor rgb="00CCFFFF"/>
      <rgbColor rgb="00660066"/>
      <rgbColor rgb="00FF8080"/>
      <rgbColor rgb="000066CC"/>
      <rgbColor rgb="00B6CCE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571C8"/>
      <rgbColor rgb="0033CCCC"/>
      <rgbColor rgb="0099CC00"/>
      <rgbColor rgb="00FFCC00"/>
      <rgbColor rgb="00FF9900"/>
      <rgbColor rgb="00FF6600"/>
      <rgbColor rgb="00497FC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667080</xdr:colOff>
      <xdr:row>0</xdr:row>
      <xdr:rowOff>0</xdr:rowOff>
    </xdr:from>
    <xdr:to>
      <xdr:col>1</xdr:col>
      <xdr:colOff>2235240</xdr:colOff>
      <xdr:row>2</xdr:row>
      <xdr:rowOff>522000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9760" y="0"/>
          <a:ext cx="1568160" cy="902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gmaelectronica.net/atsam3n4aa-p-1955.html" TargetMode="External"/><Relationship Id="rId3" Type="http://schemas.openxmlformats.org/officeDocument/2006/relationships/hyperlink" Target="http://www.sigmaelectronica.net/db9-h-imp-p-1578.html" TargetMode="External"/><Relationship Id="rId7" Type="http://schemas.openxmlformats.org/officeDocument/2006/relationships/hyperlink" Target="http://www.sigmaelectronica.net/74hc244m-p-704.html" TargetMode="External"/><Relationship Id="rId2" Type="http://schemas.openxmlformats.org/officeDocument/2006/relationships/hyperlink" Target="http://www.sigmaelectronica.net/cc0805-01uf50-p-1077.html" TargetMode="External"/><Relationship Id="rId1" Type="http://schemas.openxmlformats.org/officeDocument/2006/relationships/hyperlink" Target="http://www.sigmaelectronica.net/ct1206-10uf16v-p-1156.html" TargetMode="External"/><Relationship Id="rId6" Type="http://schemas.openxmlformats.org/officeDocument/2006/relationships/hyperlink" Target="http://www.sigmaelectronica.net/max3232cse-p-948.html" TargetMode="External"/><Relationship Id="rId5" Type="http://schemas.openxmlformats.org/officeDocument/2006/relationships/hyperlink" Target="http://www.sigmaelectronica.net/74hc74m-p-1138.html" TargetMode="External"/><Relationship Id="rId4" Type="http://schemas.openxmlformats.org/officeDocument/2006/relationships/hyperlink" Target="http://www.sigmaelectronica.net/r0603-p-167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532"/>
  <sheetViews>
    <sheetView tabSelected="1" topLeftCell="A4" zoomScale="70" zoomScaleNormal="70" workbookViewId="0">
      <selection activeCell="K18" sqref="K18"/>
    </sheetView>
  </sheetViews>
  <sheetFormatPr baseColWidth="10" defaultRowHeight="15"/>
  <cols>
    <col min="1" max="1" width="14.42578125" style="1"/>
    <col min="2" max="2" width="39.5703125" style="2"/>
    <col min="3" max="3" width="20" style="3"/>
    <col min="4" max="4" width="32.7109375" style="1"/>
    <col min="5" max="5" width="34.28515625" style="4"/>
    <col min="6" max="6" width="11.5703125" style="1" customWidth="1"/>
    <col min="7" max="7" width="21.140625" style="1" customWidth="1"/>
    <col min="8" max="8" width="15.5703125" style="3"/>
    <col min="9" max="9" width="13.85546875" style="1"/>
    <col min="10" max="10" width="12.140625" style="5" bestFit="1" customWidth="1"/>
    <col min="11" max="11" width="15" style="6"/>
    <col min="12" max="12" width="14.5703125" style="7"/>
    <col min="13" max="13" width="32.140625" style="7"/>
    <col min="14" max="14" width="20.42578125" style="7"/>
    <col min="15" max="15" width="13" style="7"/>
    <col min="16" max="1025" width="12.140625" style="1"/>
  </cols>
  <sheetData>
    <row r="1" spans="1:15" ht="15" customHeight="1">
      <c r="B1" s="8"/>
    </row>
    <row r="2" spans="1:15" ht="15" customHeight="1">
      <c r="A2" s="9"/>
      <c r="B2" s="10" t="s">
        <v>3</v>
      </c>
      <c r="C2" s="11">
        <v>0</v>
      </c>
    </row>
    <row r="3" spans="1:15" s="19" customFormat="1" ht="15" customHeight="1">
      <c r="A3" s="12"/>
      <c r="B3" s="13"/>
      <c r="C3" s="12"/>
      <c r="D3" s="14"/>
      <c r="E3" s="12"/>
      <c r="F3" s="12"/>
      <c r="G3" s="13"/>
      <c r="H3" s="12"/>
      <c r="I3" s="15"/>
      <c r="J3" s="16"/>
      <c r="K3" s="16"/>
      <c r="L3" s="17"/>
      <c r="M3" s="17"/>
      <c r="N3" s="17"/>
      <c r="O3" s="18"/>
    </row>
    <row r="4" spans="1:15" s="19" customFormat="1" ht="60" customHeight="1">
      <c r="A4" s="20" t="s">
        <v>4</v>
      </c>
      <c r="B4" s="20" t="s">
        <v>5</v>
      </c>
      <c r="C4" s="20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0" t="s">
        <v>11</v>
      </c>
      <c r="I4" s="21" t="s">
        <v>12</v>
      </c>
      <c r="J4" s="22" t="s">
        <v>13</v>
      </c>
      <c r="K4" s="22" t="s">
        <v>14</v>
      </c>
      <c r="L4" s="20" t="s">
        <v>15</v>
      </c>
      <c r="M4" s="20" t="s">
        <v>16</v>
      </c>
      <c r="N4" s="20" t="s">
        <v>17</v>
      </c>
      <c r="O4" s="18"/>
    </row>
    <row r="5" spans="1:15" s="19" customFormat="1" ht="15" customHeight="1">
      <c r="A5" s="96" t="s">
        <v>18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18"/>
    </row>
    <row r="6" spans="1:15" s="32" customFormat="1" ht="33" customHeight="1">
      <c r="A6" s="23">
        <v>4</v>
      </c>
      <c r="B6" s="24" t="s">
        <v>40</v>
      </c>
      <c r="C6" s="25" t="s">
        <v>41</v>
      </c>
      <c r="D6" s="25" t="s">
        <v>62</v>
      </c>
      <c r="E6" s="26" t="s">
        <v>63</v>
      </c>
      <c r="F6" s="27" t="s">
        <v>64</v>
      </c>
      <c r="G6" s="93" t="s">
        <v>65</v>
      </c>
      <c r="H6" s="24">
        <v>1</v>
      </c>
      <c r="I6" s="24">
        <v>348</v>
      </c>
      <c r="J6" s="29">
        <v>348</v>
      </c>
      <c r="K6" s="30">
        <v>4</v>
      </c>
      <c r="L6" s="24"/>
      <c r="M6" s="24"/>
      <c r="N6" s="24">
        <f>J6*K6</f>
        <v>1392</v>
      </c>
      <c r="O6" s="31"/>
    </row>
    <row r="7" spans="1:15" s="32" customFormat="1" ht="31.5" customHeight="1">
      <c r="A7" s="23">
        <v>11</v>
      </c>
      <c r="B7" s="24" t="s">
        <v>42</v>
      </c>
      <c r="C7" s="25" t="s">
        <v>43</v>
      </c>
      <c r="D7" s="25" t="s">
        <v>66</v>
      </c>
      <c r="E7" s="25" t="s">
        <v>67</v>
      </c>
      <c r="F7" s="27" t="s">
        <v>68</v>
      </c>
      <c r="G7" s="93" t="s">
        <v>69</v>
      </c>
      <c r="H7" s="24">
        <v>10</v>
      </c>
      <c r="I7" s="24">
        <v>58</v>
      </c>
      <c r="J7" s="29">
        <v>58</v>
      </c>
      <c r="K7" s="30">
        <v>11</v>
      </c>
      <c r="L7" s="24"/>
      <c r="M7" s="24"/>
      <c r="N7" s="24">
        <f t="shared" ref="N7:N16" si="0">J7*K7</f>
        <v>638</v>
      </c>
    </row>
    <row r="8" spans="1:15" s="32" customFormat="1" ht="29.85" customHeight="1">
      <c r="A8" s="23">
        <v>1</v>
      </c>
      <c r="B8" s="24" t="s">
        <v>44</v>
      </c>
      <c r="C8" s="25" t="s">
        <v>45</v>
      </c>
      <c r="D8" s="25"/>
      <c r="E8" s="26"/>
      <c r="F8" s="27"/>
      <c r="G8" s="33"/>
      <c r="H8" s="24"/>
      <c r="I8" s="24"/>
      <c r="J8" s="29"/>
      <c r="K8" s="30"/>
      <c r="L8" s="24"/>
      <c r="M8" s="24"/>
      <c r="N8" s="24">
        <f t="shared" si="0"/>
        <v>0</v>
      </c>
    </row>
    <row r="9" spans="1:15" s="32" customFormat="1" ht="30.95" customHeight="1">
      <c r="A9" s="23">
        <v>1</v>
      </c>
      <c r="B9" s="24" t="s">
        <v>46</v>
      </c>
      <c r="C9" s="25" t="s">
        <v>47</v>
      </c>
      <c r="D9" s="25" t="s">
        <v>70</v>
      </c>
      <c r="E9" s="26" t="s">
        <v>71</v>
      </c>
      <c r="F9" s="27" t="s">
        <v>72</v>
      </c>
      <c r="G9" s="92" t="s">
        <v>73</v>
      </c>
      <c r="H9" s="24">
        <v>1</v>
      </c>
      <c r="I9" s="24">
        <v>696</v>
      </c>
      <c r="J9" s="29">
        <v>696</v>
      </c>
      <c r="K9" s="30">
        <v>1</v>
      </c>
      <c r="L9" s="24"/>
      <c r="M9" s="24"/>
      <c r="N9" s="24">
        <f t="shared" si="0"/>
        <v>696</v>
      </c>
    </row>
    <row r="10" spans="1:15" s="32" customFormat="1" ht="31.5" customHeight="1">
      <c r="A10" s="23">
        <v>4</v>
      </c>
      <c r="B10" s="24" t="s">
        <v>48</v>
      </c>
      <c r="C10" s="25" t="s">
        <v>49</v>
      </c>
      <c r="D10" s="25"/>
      <c r="E10" s="26"/>
      <c r="F10" s="27"/>
      <c r="G10" s="92"/>
      <c r="H10" s="24"/>
      <c r="I10" s="24"/>
      <c r="J10" s="29"/>
      <c r="K10" s="30"/>
      <c r="L10" s="24"/>
      <c r="M10" s="24"/>
      <c r="N10" s="24">
        <f t="shared" si="0"/>
        <v>0</v>
      </c>
    </row>
    <row r="11" spans="1:15" s="32" customFormat="1" ht="31.5" customHeight="1">
      <c r="A11" s="23">
        <v>2</v>
      </c>
      <c r="B11" s="24" t="s">
        <v>50</v>
      </c>
      <c r="C11" s="25" t="s">
        <v>51</v>
      </c>
      <c r="D11" s="25"/>
      <c r="E11" s="25"/>
      <c r="F11" s="27"/>
      <c r="G11" s="33"/>
      <c r="H11" s="24"/>
      <c r="I11" s="24"/>
      <c r="J11" s="29"/>
      <c r="K11" s="30"/>
      <c r="L11" s="24"/>
      <c r="M11" s="24"/>
      <c r="N11" s="24">
        <f t="shared" si="0"/>
        <v>0</v>
      </c>
    </row>
    <row r="12" spans="1:15" s="32" customFormat="1" ht="31.5" customHeight="1">
      <c r="A12" s="23">
        <v>4</v>
      </c>
      <c r="B12" s="24" t="s">
        <v>52</v>
      </c>
      <c r="C12" s="25" t="s">
        <v>53</v>
      </c>
      <c r="D12" s="25"/>
      <c r="E12" s="25"/>
      <c r="F12" s="27"/>
      <c r="G12" s="33"/>
      <c r="H12" s="24"/>
      <c r="I12" s="24"/>
      <c r="J12" s="29"/>
      <c r="K12" s="30"/>
      <c r="L12" s="24"/>
      <c r="M12" s="24"/>
      <c r="N12" s="24">
        <f t="shared" si="0"/>
        <v>0</v>
      </c>
    </row>
    <row r="13" spans="1:15" s="32" customFormat="1" ht="31.5" customHeight="1">
      <c r="A13" s="23">
        <v>8</v>
      </c>
      <c r="B13" s="24" t="s">
        <v>54</v>
      </c>
      <c r="C13" s="25" t="s">
        <v>55</v>
      </c>
      <c r="D13" s="25" t="s">
        <v>74</v>
      </c>
      <c r="E13" s="25" t="s">
        <v>75</v>
      </c>
      <c r="F13" s="27" t="s">
        <v>76</v>
      </c>
      <c r="G13" s="92" t="s">
        <v>77</v>
      </c>
      <c r="H13" s="24">
        <v>10</v>
      </c>
      <c r="I13" s="24">
        <v>35</v>
      </c>
      <c r="J13" s="29">
        <v>35</v>
      </c>
      <c r="K13" s="30">
        <v>10</v>
      </c>
      <c r="L13" s="24"/>
      <c r="M13" s="24"/>
      <c r="N13" s="24">
        <f t="shared" si="0"/>
        <v>350</v>
      </c>
    </row>
    <row r="14" spans="1:15" s="32" customFormat="1" ht="28.5" customHeight="1">
      <c r="A14" s="23">
        <v>4</v>
      </c>
      <c r="B14" s="24" t="s">
        <v>56</v>
      </c>
      <c r="C14" s="25" t="s">
        <v>57</v>
      </c>
      <c r="D14" s="25" t="s">
        <v>78</v>
      </c>
      <c r="E14" s="26" t="s">
        <v>57</v>
      </c>
      <c r="F14" s="27" t="s">
        <v>79</v>
      </c>
      <c r="G14" s="92" t="s">
        <v>80</v>
      </c>
      <c r="H14" s="24">
        <v>1</v>
      </c>
      <c r="I14" s="24">
        <v>696</v>
      </c>
      <c r="J14" s="29">
        <v>696</v>
      </c>
      <c r="K14" s="30">
        <v>4</v>
      </c>
      <c r="L14" s="24"/>
      <c r="M14" s="24"/>
      <c r="N14" s="24">
        <f t="shared" si="0"/>
        <v>2784</v>
      </c>
    </row>
    <row r="15" spans="1:15" s="32" customFormat="1" ht="28.5" customHeight="1">
      <c r="A15" s="23">
        <v>1</v>
      </c>
      <c r="B15" s="24" t="s">
        <v>58</v>
      </c>
      <c r="C15" s="25" t="s">
        <v>59</v>
      </c>
      <c r="D15" s="25" t="s">
        <v>81</v>
      </c>
      <c r="E15" s="26" t="s">
        <v>82</v>
      </c>
      <c r="F15" s="27" t="s">
        <v>83</v>
      </c>
      <c r="G15" s="92" t="s">
        <v>84</v>
      </c>
      <c r="H15" s="24">
        <v>1</v>
      </c>
      <c r="I15" s="24">
        <v>3190</v>
      </c>
      <c r="J15" s="29">
        <v>3190</v>
      </c>
      <c r="K15" s="30">
        <v>1</v>
      </c>
      <c r="L15" s="24"/>
      <c r="M15" s="24"/>
      <c r="N15" s="24">
        <f t="shared" si="0"/>
        <v>3190</v>
      </c>
    </row>
    <row r="16" spans="1:15" s="32" customFormat="1" ht="28.5" customHeight="1">
      <c r="A16" s="23">
        <v>1</v>
      </c>
      <c r="B16" s="24" t="s">
        <v>60</v>
      </c>
      <c r="C16" s="25" t="s">
        <v>61</v>
      </c>
      <c r="D16" s="25" t="s">
        <v>85</v>
      </c>
      <c r="E16" s="26" t="s">
        <v>61</v>
      </c>
      <c r="F16" s="27" t="s">
        <v>86</v>
      </c>
      <c r="G16" s="92" t="s">
        <v>87</v>
      </c>
      <c r="H16" s="24">
        <v>1</v>
      </c>
      <c r="I16" s="24">
        <v>1160</v>
      </c>
      <c r="J16" s="29">
        <v>1160</v>
      </c>
      <c r="K16" s="30">
        <v>1</v>
      </c>
      <c r="L16" s="24"/>
      <c r="M16" s="24"/>
      <c r="N16" s="24">
        <f t="shared" si="0"/>
        <v>1160</v>
      </c>
    </row>
    <row r="17" spans="1:15" s="32" customFormat="1" ht="28.5" customHeight="1">
      <c r="A17" s="23">
        <v>1</v>
      </c>
      <c r="B17" s="24"/>
      <c r="C17" s="25" t="s">
        <v>89</v>
      </c>
      <c r="D17" s="25" t="s">
        <v>91</v>
      </c>
      <c r="E17" s="26" t="s">
        <v>90</v>
      </c>
      <c r="F17" s="27" t="s">
        <v>93</v>
      </c>
      <c r="G17" s="92" t="s">
        <v>92</v>
      </c>
      <c r="H17" s="24">
        <v>1</v>
      </c>
      <c r="I17" s="24">
        <v>15486</v>
      </c>
      <c r="J17" s="29">
        <v>15486</v>
      </c>
      <c r="K17" s="30">
        <v>1</v>
      </c>
      <c r="L17" s="24"/>
      <c r="M17" s="24" t="s">
        <v>88</v>
      </c>
      <c r="N17" s="24">
        <f>SUM(N6:N16)</f>
        <v>10210</v>
      </c>
    </row>
    <row r="18" spans="1:15" s="32" customFormat="1" ht="31.5" customHeight="1">
      <c r="A18" s="23"/>
      <c r="B18" s="24"/>
      <c r="C18" s="25"/>
      <c r="D18" s="25"/>
      <c r="E18" s="26"/>
      <c r="F18" s="27"/>
      <c r="G18" s="33"/>
      <c r="H18" s="24"/>
      <c r="I18" s="24"/>
      <c r="J18" s="29"/>
      <c r="K18" s="30"/>
      <c r="L18" s="24"/>
      <c r="M18" s="24"/>
      <c r="N18" s="24"/>
      <c r="O18" s="31"/>
    </row>
    <row r="19" spans="1:15" s="32" customFormat="1" ht="31.5" customHeight="1">
      <c r="A19" s="23"/>
      <c r="B19" s="24"/>
      <c r="C19" s="25"/>
      <c r="D19" s="25"/>
      <c r="E19" s="26"/>
      <c r="F19" s="27"/>
      <c r="G19" s="28"/>
      <c r="H19" s="24"/>
      <c r="I19" s="24"/>
      <c r="J19" s="29"/>
      <c r="K19" s="30"/>
      <c r="L19" s="24"/>
      <c r="M19" s="24"/>
      <c r="N19" s="24"/>
      <c r="O19" s="31"/>
    </row>
    <row r="20" spans="1:15" s="32" customFormat="1" ht="30" customHeight="1">
      <c r="A20" s="23"/>
      <c r="B20" s="24"/>
      <c r="C20" s="25"/>
      <c r="D20" s="25"/>
      <c r="E20" s="26"/>
      <c r="F20" s="27"/>
      <c r="G20" s="34"/>
      <c r="H20" s="24"/>
      <c r="I20" s="24"/>
      <c r="J20" s="29"/>
      <c r="K20" s="30"/>
      <c r="L20" s="24"/>
      <c r="M20" s="24"/>
      <c r="N20" s="24"/>
      <c r="O20" s="31"/>
    </row>
    <row r="21" spans="1:15" s="32" customFormat="1" ht="27.75" customHeight="1">
      <c r="A21" s="23"/>
      <c r="B21" s="24"/>
      <c r="C21" s="25"/>
      <c r="D21" s="25"/>
      <c r="E21" s="26"/>
      <c r="F21" s="27"/>
      <c r="G21" s="34"/>
      <c r="H21" s="24"/>
      <c r="I21" s="24"/>
      <c r="J21" s="29"/>
      <c r="K21" s="30"/>
      <c r="L21" s="24"/>
      <c r="M21" s="24"/>
      <c r="N21" s="24"/>
      <c r="O21" s="31"/>
    </row>
    <row r="22" spans="1:15" s="32" customFormat="1" ht="30" customHeight="1">
      <c r="A22" s="23"/>
      <c r="B22" s="24"/>
      <c r="C22" s="25"/>
      <c r="D22" s="25"/>
      <c r="E22" s="25"/>
      <c r="F22" s="27"/>
      <c r="G22" s="34"/>
      <c r="H22" s="24"/>
      <c r="I22" s="24"/>
      <c r="J22" s="29"/>
      <c r="K22" s="30"/>
      <c r="L22" s="24"/>
      <c r="M22" s="24"/>
      <c r="N22" s="24"/>
      <c r="O22" s="31"/>
    </row>
    <row r="23" spans="1:15" s="32" customFormat="1" ht="30" customHeight="1">
      <c r="A23" s="23"/>
      <c r="B23" s="24"/>
      <c r="C23" s="25"/>
      <c r="D23" s="25"/>
      <c r="E23" s="25"/>
      <c r="F23" s="27"/>
      <c r="G23" s="34"/>
      <c r="H23" s="24"/>
      <c r="I23" s="24"/>
      <c r="J23" s="29"/>
      <c r="K23" s="30"/>
      <c r="L23" s="24"/>
      <c r="M23" s="24"/>
      <c r="N23" s="24"/>
      <c r="O23" s="31"/>
    </row>
    <row r="24" spans="1:15" s="32" customFormat="1" ht="30" customHeight="1">
      <c r="A24" s="23"/>
      <c r="B24" s="24"/>
      <c r="C24" s="25"/>
      <c r="D24" s="25"/>
      <c r="E24" s="25"/>
      <c r="F24" s="27"/>
      <c r="G24" s="34"/>
      <c r="H24" s="24"/>
      <c r="I24" s="24"/>
      <c r="J24" s="29"/>
      <c r="K24" s="30"/>
      <c r="L24" s="24"/>
      <c r="M24" s="24"/>
      <c r="N24" s="24"/>
      <c r="O24" s="31"/>
    </row>
    <row r="25" spans="1:15" s="32" customFormat="1" ht="30" customHeight="1">
      <c r="A25" s="23"/>
      <c r="B25" s="24"/>
      <c r="C25" s="25"/>
      <c r="D25" s="25"/>
      <c r="E25" s="26"/>
      <c r="F25" s="27"/>
      <c r="G25" s="34"/>
      <c r="H25" s="24"/>
      <c r="I25" s="24"/>
      <c r="J25" s="29"/>
      <c r="K25" s="30"/>
      <c r="L25" s="24"/>
      <c r="M25" s="24"/>
      <c r="N25" s="24"/>
      <c r="O25" s="31"/>
    </row>
    <row r="26" spans="1:15" s="32" customFormat="1" ht="30" customHeight="1">
      <c r="A26" s="23"/>
      <c r="B26" s="24"/>
      <c r="C26" s="25"/>
      <c r="D26" s="25"/>
      <c r="E26" s="26"/>
      <c r="F26" s="27"/>
      <c r="G26" s="34"/>
      <c r="H26" s="24"/>
      <c r="I26" s="24"/>
      <c r="J26" s="29"/>
      <c r="K26" s="30"/>
      <c r="L26" s="24"/>
      <c r="M26" s="24"/>
      <c r="N26" s="24"/>
      <c r="O26" s="31"/>
    </row>
    <row r="27" spans="1:15" s="32" customFormat="1" ht="30" customHeight="1">
      <c r="A27" s="23"/>
      <c r="B27" s="24"/>
      <c r="C27" s="25"/>
      <c r="D27" s="25"/>
      <c r="E27" s="26"/>
      <c r="F27" s="27"/>
      <c r="G27" s="34"/>
      <c r="H27" s="24"/>
      <c r="I27" s="24"/>
      <c r="J27" s="29"/>
      <c r="K27" s="30"/>
      <c r="L27" s="24"/>
      <c r="M27" s="24"/>
      <c r="N27" s="24"/>
      <c r="O27" s="31"/>
    </row>
    <row r="28" spans="1:15" s="32" customFormat="1" ht="30" customHeight="1">
      <c r="A28" s="23"/>
      <c r="B28" s="24"/>
      <c r="C28" s="25"/>
      <c r="D28" s="25"/>
      <c r="E28" s="26"/>
      <c r="F28" s="27"/>
      <c r="G28" s="34"/>
      <c r="H28" s="24"/>
      <c r="I28" s="24"/>
      <c r="J28" s="29"/>
      <c r="K28" s="30"/>
      <c r="L28" s="24"/>
      <c r="M28" s="24"/>
      <c r="N28" s="24"/>
      <c r="O28" s="31"/>
    </row>
    <row r="29" spans="1:15" s="32" customFormat="1" ht="30" customHeight="1">
      <c r="A29" s="23"/>
      <c r="B29" s="24"/>
      <c r="C29" s="25"/>
      <c r="D29" s="25"/>
      <c r="E29" s="26"/>
      <c r="F29" s="27"/>
      <c r="G29" s="34"/>
      <c r="H29" s="24"/>
      <c r="I29" s="24"/>
      <c r="J29" s="29"/>
      <c r="K29" s="30"/>
      <c r="L29" s="24"/>
      <c r="M29" s="24"/>
      <c r="N29" s="24"/>
      <c r="O29" s="31"/>
    </row>
    <row r="30" spans="1:15" s="32" customFormat="1" ht="30" customHeight="1">
      <c r="A30" s="23"/>
      <c r="B30" s="24"/>
      <c r="C30" s="25"/>
      <c r="D30" s="25"/>
      <c r="E30" s="26"/>
      <c r="F30" s="27"/>
      <c r="G30" s="34"/>
      <c r="H30" s="24"/>
      <c r="I30" s="24"/>
      <c r="J30" s="29"/>
      <c r="K30" s="30"/>
      <c r="L30" s="24"/>
      <c r="M30" s="24"/>
      <c r="N30" s="24"/>
      <c r="O30" s="31"/>
    </row>
    <row r="31" spans="1:15" s="32" customFormat="1" ht="30" customHeight="1">
      <c r="A31" s="23"/>
      <c r="B31" s="24"/>
      <c r="C31" s="25"/>
      <c r="D31" s="25"/>
      <c r="E31" s="26"/>
      <c r="F31" s="27"/>
      <c r="G31" s="34"/>
      <c r="H31" s="24"/>
      <c r="I31" s="24"/>
      <c r="J31" s="29"/>
      <c r="K31" s="30"/>
      <c r="L31" s="24"/>
      <c r="M31" s="24"/>
      <c r="N31" s="24"/>
      <c r="O31" s="31"/>
    </row>
    <row r="32" spans="1:15" s="32" customFormat="1" ht="30" customHeight="1">
      <c r="A32" s="23"/>
      <c r="B32" s="24"/>
      <c r="C32" s="25"/>
      <c r="D32" s="25"/>
      <c r="E32" s="26"/>
      <c r="F32" s="27"/>
      <c r="G32" s="34"/>
      <c r="H32" s="24"/>
      <c r="I32" s="24"/>
      <c r="J32" s="29"/>
      <c r="K32" s="30"/>
      <c r="L32" s="24"/>
      <c r="M32" s="24"/>
      <c r="N32" s="24"/>
      <c r="O32" s="31"/>
    </row>
    <row r="33" spans="1:15" s="32" customFormat="1" ht="30" customHeight="1">
      <c r="A33" s="23"/>
      <c r="B33" s="24"/>
      <c r="C33" s="25"/>
      <c r="D33" s="25"/>
      <c r="E33" s="26"/>
      <c r="F33" s="27"/>
      <c r="G33" s="34"/>
      <c r="H33" s="24"/>
      <c r="I33" s="24"/>
      <c r="J33" s="29"/>
      <c r="K33" s="30"/>
      <c r="L33" s="24"/>
      <c r="M33" s="24"/>
      <c r="N33" s="24"/>
      <c r="O33" s="31"/>
    </row>
    <row r="34" spans="1:15" s="32" customFormat="1" ht="30" customHeight="1">
      <c r="A34" s="23"/>
      <c r="B34" s="24"/>
      <c r="C34" s="25"/>
      <c r="D34" s="25"/>
      <c r="E34" s="26"/>
      <c r="F34" s="27"/>
      <c r="G34" s="34"/>
      <c r="H34" s="24"/>
      <c r="I34" s="24"/>
      <c r="J34" s="29"/>
      <c r="K34" s="30"/>
      <c r="L34" s="24"/>
      <c r="M34" s="24"/>
      <c r="N34" s="24"/>
      <c r="O34" s="31"/>
    </row>
    <row r="35" spans="1:15" s="32" customFormat="1" ht="30" customHeight="1">
      <c r="A35" s="23"/>
      <c r="B35" s="24"/>
      <c r="C35" s="25"/>
      <c r="D35" s="25"/>
      <c r="E35" s="26"/>
      <c r="F35" s="27"/>
      <c r="G35" s="34"/>
      <c r="H35" s="24"/>
      <c r="I35" s="24"/>
      <c r="J35" s="29"/>
      <c r="K35" s="30"/>
      <c r="L35" s="24"/>
      <c r="M35" s="24"/>
      <c r="N35" s="24"/>
      <c r="O35" s="31"/>
    </row>
    <row r="36" spans="1:15" s="32" customFormat="1" ht="30" customHeight="1">
      <c r="A36" s="23"/>
      <c r="B36" s="24"/>
      <c r="C36" s="25"/>
      <c r="D36" s="25"/>
      <c r="E36" s="26"/>
      <c r="F36" s="27"/>
      <c r="G36" s="34"/>
      <c r="H36" s="24"/>
      <c r="I36" s="24"/>
      <c r="J36" s="29"/>
      <c r="K36" s="30"/>
      <c r="L36" s="24"/>
      <c r="M36" s="24"/>
      <c r="N36" s="24"/>
      <c r="O36" s="31"/>
    </row>
    <row r="37" spans="1:15" s="32" customFormat="1" ht="30" customHeight="1">
      <c r="A37" s="23"/>
      <c r="B37" s="24"/>
      <c r="C37" s="25"/>
      <c r="D37" s="25"/>
      <c r="E37" s="26"/>
      <c r="F37" s="27"/>
      <c r="G37" s="34"/>
      <c r="H37" s="24"/>
      <c r="I37" s="24"/>
      <c r="J37" s="29"/>
      <c r="K37" s="30"/>
      <c r="L37" s="24"/>
      <c r="M37" s="24"/>
      <c r="N37" s="24"/>
      <c r="O37" s="31"/>
    </row>
    <row r="38" spans="1:15" s="32" customFormat="1" ht="30" customHeight="1">
      <c r="A38" s="23"/>
      <c r="B38" s="24"/>
      <c r="C38" s="25"/>
      <c r="D38" s="25"/>
      <c r="E38" s="26"/>
      <c r="F38" s="27"/>
      <c r="G38" s="34"/>
      <c r="H38" s="24"/>
      <c r="I38" s="24"/>
      <c r="J38" s="29"/>
      <c r="K38" s="30"/>
      <c r="L38" s="24"/>
      <c r="M38" s="24"/>
      <c r="N38" s="24"/>
      <c r="O38" s="31"/>
    </row>
    <row r="39" spans="1:15" s="32" customFormat="1" ht="30" customHeight="1">
      <c r="A39" s="23"/>
      <c r="B39" s="24"/>
      <c r="C39" s="25"/>
      <c r="D39" s="25"/>
      <c r="E39" s="26"/>
      <c r="F39" s="27"/>
      <c r="G39" s="34"/>
      <c r="H39" s="24"/>
      <c r="I39" s="24"/>
      <c r="J39" s="29"/>
      <c r="K39" s="30"/>
      <c r="L39" s="24"/>
      <c r="M39" s="24"/>
      <c r="N39" s="24"/>
      <c r="O39" s="31"/>
    </row>
    <row r="40" spans="1:15" s="32" customFormat="1" ht="30" customHeight="1">
      <c r="A40" s="23"/>
      <c r="B40" s="24"/>
      <c r="C40" s="35"/>
      <c r="D40" s="35"/>
      <c r="E40" s="36"/>
      <c r="F40" s="37"/>
      <c r="G40" s="38"/>
      <c r="H40" s="24"/>
      <c r="I40" s="24"/>
      <c r="J40" s="29"/>
      <c r="K40" s="30"/>
      <c r="L40" s="39"/>
      <c r="M40" s="24"/>
      <c r="N40" s="40"/>
      <c r="O40" s="31"/>
    </row>
    <row r="41" spans="1:15" s="32" customFormat="1" ht="30" customHeight="1">
      <c r="A41" s="23"/>
      <c r="B41" s="24"/>
      <c r="C41" s="35"/>
      <c r="D41" s="35"/>
      <c r="E41" s="36"/>
      <c r="F41" s="37"/>
      <c r="G41" s="38"/>
      <c r="H41" s="24"/>
      <c r="I41" s="24"/>
      <c r="J41" s="29"/>
      <c r="K41" s="30"/>
      <c r="L41" s="39"/>
      <c r="M41" s="24"/>
      <c r="N41" s="40"/>
      <c r="O41" s="31"/>
    </row>
    <row r="42" spans="1:15" ht="15.75" customHeight="1">
      <c r="A42" s="41"/>
      <c r="B42" s="42"/>
      <c r="C42" s="43"/>
      <c r="D42" s="43"/>
      <c r="E42" s="44"/>
      <c r="F42" s="43"/>
      <c r="G42" s="45"/>
      <c r="H42" s="46"/>
      <c r="I42" s="47"/>
      <c r="J42" s="48"/>
      <c r="K42" s="49"/>
      <c r="L42" s="50"/>
      <c r="M42" s="51"/>
      <c r="N42" s="51"/>
      <c r="O42" s="52"/>
    </row>
    <row r="43" spans="1:15" s="54" customFormat="1" ht="19.5" customHeight="1">
      <c r="A43" s="96" t="s">
        <v>19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53"/>
    </row>
    <row r="44" spans="1:15" ht="15" customHeight="1">
      <c r="A44" s="55"/>
      <c r="B44" s="56"/>
      <c r="C44" s="56"/>
      <c r="D44" s="56"/>
      <c r="E44" s="56"/>
      <c r="F44" s="56"/>
      <c r="G44" s="57"/>
      <c r="H44" s="58">
        <v>1</v>
      </c>
      <c r="I44" s="59">
        <v>0</v>
      </c>
      <c r="J44" s="60">
        <f t="shared" ref="J44:J49" si="1">I44/H44</f>
        <v>0</v>
      </c>
      <c r="K44" s="61">
        <f t="shared" ref="K44:K49" si="2">IF(H44&gt;A44,H44,ROUNDUP((A44/H44),0)*H44)</f>
        <v>1</v>
      </c>
      <c r="L44" s="50" t="e">
        <f>IF(K44&gt;=#REF!*A44,K44,ROUNDUP(((#REF!*A44)/H44),0)*H44)</f>
        <v>#REF!</v>
      </c>
      <c r="M44" s="51" t="s">
        <v>20</v>
      </c>
      <c r="N44" s="51" t="e">
        <f t="shared" ref="N44:N49" si="3">L44*J44</f>
        <v>#REF!</v>
      </c>
      <c r="O44" s="52"/>
    </row>
    <row r="45" spans="1:15" s="1" customFormat="1" ht="15" customHeight="1">
      <c r="A45" s="55"/>
      <c r="B45" s="56"/>
      <c r="C45" s="56"/>
      <c r="D45" s="56"/>
      <c r="E45" s="56"/>
      <c r="F45" s="56"/>
      <c r="G45" s="57"/>
      <c r="H45" s="58">
        <v>1</v>
      </c>
      <c r="I45" s="59">
        <v>0</v>
      </c>
      <c r="J45" s="60">
        <f t="shared" si="1"/>
        <v>0</v>
      </c>
      <c r="K45" s="61">
        <f t="shared" si="2"/>
        <v>1</v>
      </c>
      <c r="L45" s="50" t="e">
        <f>IF(K45&gt;=#REF!*A45,K45,ROUNDUP(((#REF!*A45)/H45),0)*H45)</f>
        <v>#REF!</v>
      </c>
      <c r="M45" s="51" t="s">
        <v>20</v>
      </c>
      <c r="N45" s="51" t="e">
        <f t="shared" si="3"/>
        <v>#REF!</v>
      </c>
    </row>
    <row r="46" spans="1:15" s="1" customFormat="1" ht="15" customHeight="1">
      <c r="A46" s="55"/>
      <c r="B46" s="56"/>
      <c r="C46" s="56"/>
      <c r="D46" s="56"/>
      <c r="E46" s="56"/>
      <c r="F46" s="56"/>
      <c r="G46" s="57"/>
      <c r="H46" s="58">
        <v>1</v>
      </c>
      <c r="I46" s="59">
        <v>0</v>
      </c>
      <c r="J46" s="60">
        <f t="shared" si="1"/>
        <v>0</v>
      </c>
      <c r="K46" s="61">
        <f t="shared" si="2"/>
        <v>1</v>
      </c>
      <c r="L46" s="50" t="e">
        <f>IF(K46&gt;=#REF!*A46,K46,ROUNDUP(((#REF!*A46)/H46),0)*H46)</f>
        <v>#REF!</v>
      </c>
      <c r="M46" s="51" t="s">
        <v>20</v>
      </c>
      <c r="N46" s="51" t="e">
        <f t="shared" si="3"/>
        <v>#REF!</v>
      </c>
    </row>
    <row r="47" spans="1:15" ht="15" customHeight="1">
      <c r="A47" s="55"/>
      <c r="B47" s="56"/>
      <c r="C47" s="56"/>
      <c r="D47" s="56"/>
      <c r="E47" s="56"/>
      <c r="F47" s="56"/>
      <c r="G47" s="57"/>
      <c r="H47" s="58">
        <v>1</v>
      </c>
      <c r="I47" s="59">
        <v>0</v>
      </c>
      <c r="J47" s="60">
        <f t="shared" si="1"/>
        <v>0</v>
      </c>
      <c r="K47" s="61">
        <f t="shared" si="2"/>
        <v>1</v>
      </c>
      <c r="L47" s="50" t="e">
        <f>IF(K47&gt;=#REF!*A47,K47,ROUNDUP(((#REF!*A47)/H47),0)*H47)</f>
        <v>#REF!</v>
      </c>
      <c r="M47" s="51" t="s">
        <v>20</v>
      </c>
      <c r="N47" s="51" t="e">
        <f t="shared" si="3"/>
        <v>#REF!</v>
      </c>
      <c r="O47" s="52"/>
    </row>
    <row r="48" spans="1:15" ht="15" customHeight="1">
      <c r="A48" s="55"/>
      <c r="B48" s="56"/>
      <c r="C48" s="56"/>
      <c r="D48" s="56"/>
      <c r="E48" s="56"/>
      <c r="F48" s="56"/>
      <c r="G48" s="57"/>
      <c r="H48" s="58">
        <v>1</v>
      </c>
      <c r="I48" s="59">
        <v>0</v>
      </c>
      <c r="J48" s="60">
        <f t="shared" si="1"/>
        <v>0</v>
      </c>
      <c r="K48" s="61">
        <f t="shared" si="2"/>
        <v>1</v>
      </c>
      <c r="L48" s="50" t="e">
        <f>IF(K48&gt;=#REF!*A48,K48,ROUNDUP(((#REF!*A48)/H48),0)*H48)</f>
        <v>#REF!</v>
      </c>
      <c r="M48" s="51" t="s">
        <v>20</v>
      </c>
      <c r="N48" s="51" t="e">
        <f t="shared" si="3"/>
        <v>#REF!</v>
      </c>
      <c r="O48" s="52"/>
    </row>
    <row r="49" spans="1:15" ht="15" customHeight="1">
      <c r="A49" s="55"/>
      <c r="B49" s="56"/>
      <c r="C49" s="56"/>
      <c r="D49" s="56"/>
      <c r="E49" s="56"/>
      <c r="F49" s="56"/>
      <c r="G49" s="57"/>
      <c r="H49" s="58">
        <v>1</v>
      </c>
      <c r="I49" s="59">
        <v>0</v>
      </c>
      <c r="J49" s="60">
        <f t="shared" si="1"/>
        <v>0</v>
      </c>
      <c r="K49" s="61">
        <f t="shared" si="2"/>
        <v>1</v>
      </c>
      <c r="L49" s="50" t="e">
        <f>IF(K49&gt;=#REF!*A49,K49,ROUNDUP(((#REF!*A49)/H49),0)*H49)</f>
        <v>#REF!</v>
      </c>
      <c r="M49" s="51" t="s">
        <v>20</v>
      </c>
      <c r="N49" s="51" t="e">
        <f t="shared" si="3"/>
        <v>#REF!</v>
      </c>
      <c r="O49" s="52"/>
    </row>
    <row r="50" spans="1:15" s="54" customFormat="1" ht="15" customHeight="1">
      <c r="A50" s="96" t="s">
        <v>21</v>
      </c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53"/>
    </row>
    <row r="51" spans="1:15" ht="15" customHeight="1">
      <c r="A51" s="55"/>
      <c r="B51" s="56"/>
      <c r="C51" s="56"/>
      <c r="D51" s="56"/>
      <c r="E51" s="56"/>
      <c r="F51" s="56"/>
      <c r="G51" s="62"/>
      <c r="H51" s="58">
        <v>1</v>
      </c>
      <c r="I51" s="59">
        <v>0.89</v>
      </c>
      <c r="J51" s="60">
        <v>0.89</v>
      </c>
      <c r="K51" s="61">
        <v>1</v>
      </c>
      <c r="L51" s="50">
        <v>1</v>
      </c>
      <c r="M51" s="51">
        <v>0.89</v>
      </c>
      <c r="N51" s="51" t="s">
        <v>20</v>
      </c>
      <c r="O51" s="52"/>
    </row>
    <row r="52" spans="1:15" s="1" customFormat="1" ht="15" customHeight="1">
      <c r="A52" s="55"/>
      <c r="B52" s="56"/>
      <c r="C52" s="56"/>
      <c r="D52" s="56"/>
      <c r="E52" s="56"/>
      <c r="F52" s="56"/>
      <c r="G52" s="62"/>
      <c r="H52" s="58">
        <v>1</v>
      </c>
      <c r="I52" s="59">
        <v>0.52</v>
      </c>
      <c r="J52" s="60">
        <v>0.52</v>
      </c>
      <c r="K52" s="61">
        <v>1</v>
      </c>
      <c r="L52" s="50">
        <v>1</v>
      </c>
      <c r="M52" s="51">
        <v>0.52</v>
      </c>
      <c r="N52" s="63" t="s">
        <v>20</v>
      </c>
    </row>
    <row r="53" spans="1:15" s="1" customFormat="1" ht="15" customHeight="1">
      <c r="A53" s="55"/>
      <c r="B53" s="56"/>
      <c r="C53" s="56"/>
      <c r="D53" s="56"/>
      <c r="E53" s="56"/>
      <c r="F53" s="56"/>
      <c r="G53" s="62"/>
      <c r="H53" s="58">
        <v>1</v>
      </c>
      <c r="I53" s="59">
        <v>0.82</v>
      </c>
      <c r="J53" s="60">
        <v>0.82</v>
      </c>
      <c r="K53" s="61">
        <v>5</v>
      </c>
      <c r="L53" s="50">
        <v>5</v>
      </c>
      <c r="M53" s="51">
        <f>J53*A53</f>
        <v>0</v>
      </c>
      <c r="N53" s="63"/>
    </row>
    <row r="54" spans="1:15" ht="15" customHeight="1">
      <c r="A54" s="55"/>
      <c r="B54" s="56"/>
      <c r="C54" s="56"/>
      <c r="D54" s="56"/>
      <c r="E54" s="56"/>
      <c r="F54" s="56"/>
      <c r="G54" s="57"/>
      <c r="H54" s="58"/>
      <c r="I54" s="59"/>
      <c r="J54" s="60"/>
      <c r="K54" s="61"/>
      <c r="L54" s="50"/>
      <c r="M54" s="51"/>
      <c r="N54" s="63"/>
      <c r="O54" s="52"/>
    </row>
    <row r="55" spans="1:15" ht="15" customHeight="1">
      <c r="A55" s="55"/>
      <c r="B55" s="56"/>
      <c r="C55" s="56"/>
      <c r="D55" s="56"/>
      <c r="E55" s="56"/>
      <c r="F55" s="56"/>
      <c r="G55" s="57"/>
      <c r="H55" s="58"/>
      <c r="I55" s="59"/>
      <c r="J55" s="60"/>
      <c r="K55" s="61"/>
      <c r="L55" s="50"/>
      <c r="M55" s="51"/>
      <c r="N55" s="63"/>
      <c r="O55" s="52"/>
    </row>
    <row r="56" spans="1:15" ht="15" customHeight="1">
      <c r="A56" s="55"/>
      <c r="B56" s="57"/>
      <c r="C56" s="57"/>
      <c r="D56" s="57"/>
      <c r="E56" s="57"/>
      <c r="F56" s="57"/>
      <c r="G56" s="57"/>
      <c r="H56" s="58"/>
      <c r="I56" s="59"/>
      <c r="J56" s="60"/>
      <c r="K56" s="61"/>
      <c r="L56" s="50"/>
      <c r="M56" s="51"/>
      <c r="N56" s="63"/>
      <c r="O56" s="52"/>
    </row>
    <row r="57" spans="1:15" s="54" customFormat="1" ht="15" customHeight="1">
      <c r="A57" s="96" t="s">
        <v>22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53"/>
    </row>
    <row r="58" spans="1:15" ht="15" customHeight="1">
      <c r="A58" s="55"/>
      <c r="B58" s="57"/>
      <c r="C58" s="57"/>
      <c r="D58" s="57"/>
      <c r="E58" s="57"/>
      <c r="F58" s="57"/>
      <c r="G58" s="57"/>
      <c r="H58" s="58"/>
      <c r="I58" s="59"/>
      <c r="J58" s="60"/>
      <c r="K58" s="61"/>
      <c r="L58" s="50"/>
      <c r="M58" s="51"/>
      <c r="N58" s="51"/>
      <c r="O58" s="52"/>
    </row>
    <row r="59" spans="1:15" s="1" customFormat="1" ht="15" customHeight="1">
      <c r="A59" s="55"/>
      <c r="B59" s="57"/>
      <c r="C59" s="57"/>
      <c r="D59" s="57"/>
      <c r="E59" s="57"/>
      <c r="F59" s="57"/>
      <c r="G59" s="57"/>
      <c r="H59" s="58"/>
      <c r="I59" s="59"/>
      <c r="J59" s="60"/>
      <c r="K59" s="61"/>
      <c r="L59" s="50"/>
      <c r="M59" s="51"/>
      <c r="N59" s="63"/>
    </row>
    <row r="60" spans="1:15" s="1" customFormat="1" ht="15" customHeight="1">
      <c r="A60" s="55"/>
      <c r="B60" s="57"/>
      <c r="C60" s="57"/>
      <c r="D60" s="57"/>
      <c r="E60" s="57"/>
      <c r="F60" s="57"/>
      <c r="G60" s="57"/>
      <c r="H60" s="58"/>
      <c r="I60" s="59"/>
      <c r="J60" s="60"/>
      <c r="K60" s="61"/>
      <c r="L60" s="50"/>
      <c r="M60" s="51"/>
      <c r="N60" s="63"/>
    </row>
    <row r="61" spans="1:15" ht="15" customHeight="1">
      <c r="A61" s="55"/>
      <c r="B61" s="57"/>
      <c r="C61" s="57"/>
      <c r="D61" s="57"/>
      <c r="E61" s="57"/>
      <c r="F61" s="57"/>
      <c r="G61" s="57"/>
      <c r="H61" s="58"/>
      <c r="I61" s="59"/>
      <c r="J61" s="60"/>
      <c r="K61" s="61"/>
      <c r="L61" s="50"/>
      <c r="M61" s="51"/>
      <c r="N61" s="63"/>
      <c r="O61" s="52"/>
    </row>
    <row r="62" spans="1:15" ht="15" customHeight="1">
      <c r="A62" s="55"/>
      <c r="B62" s="57"/>
      <c r="C62" s="57"/>
      <c r="D62" s="57"/>
      <c r="E62" s="57"/>
      <c r="F62" s="57"/>
      <c r="G62" s="57"/>
      <c r="H62" s="58"/>
      <c r="I62" s="59"/>
      <c r="J62" s="60"/>
      <c r="K62" s="61"/>
      <c r="L62" s="50"/>
      <c r="M62" s="51"/>
      <c r="N62" s="63"/>
      <c r="O62" s="52"/>
    </row>
    <row r="63" spans="1:15" ht="15" customHeight="1">
      <c r="A63" s="55"/>
      <c r="B63" s="57"/>
      <c r="C63" s="57"/>
      <c r="D63" s="57"/>
      <c r="E63" s="57"/>
      <c r="F63" s="57"/>
      <c r="G63" s="57"/>
      <c r="H63" s="58"/>
      <c r="I63" s="59"/>
      <c r="J63" s="60"/>
      <c r="K63" s="61"/>
      <c r="L63" s="50"/>
      <c r="M63" s="51"/>
      <c r="N63" s="63"/>
      <c r="O63" s="52"/>
    </row>
    <row r="64" spans="1:15" ht="15" customHeight="1">
      <c r="A64" s="64"/>
      <c r="B64" s="65"/>
      <c r="C64" s="64"/>
      <c r="D64" s="66"/>
      <c r="E64" s="64"/>
      <c r="F64" s="64"/>
      <c r="G64" s="64"/>
      <c r="H64" s="67"/>
      <c r="I64" s="68"/>
      <c r="J64" s="69"/>
      <c r="K64" s="69"/>
      <c r="L64" s="70"/>
      <c r="M64" s="71"/>
      <c r="N64" s="72"/>
    </row>
    <row r="65" spans="1:14" ht="15" customHeight="1">
      <c r="A65" s="73"/>
      <c r="B65" s="3"/>
      <c r="C65" s="1"/>
      <c r="E65" s="1"/>
      <c r="G65" s="3"/>
      <c r="H65" s="1"/>
      <c r="I65" s="5"/>
      <c r="J65" s="6"/>
      <c r="M65" s="74" t="s">
        <v>23</v>
      </c>
      <c r="N65" s="75">
        <f>SUM(M6:M56)</f>
        <v>1.4100000000000001</v>
      </c>
    </row>
    <row r="66" spans="1:14" ht="30" customHeight="1">
      <c r="A66" s="76">
        <f>SUM(A5:A64)</f>
        <v>42</v>
      </c>
      <c r="B66" s="77" t="s">
        <v>24</v>
      </c>
      <c r="C66" s="1"/>
      <c r="D66" s="78"/>
      <c r="E66" s="1"/>
      <c r="G66" s="3"/>
      <c r="H66" s="1"/>
      <c r="I66" s="5"/>
      <c r="J66" s="6"/>
      <c r="M66" s="74" t="s">
        <v>25</v>
      </c>
      <c r="N66" s="79" t="e">
        <f>SUM(N5:N63)</f>
        <v>#REF!</v>
      </c>
    </row>
    <row r="67" spans="1:14" ht="14.1" customHeight="1">
      <c r="A67" s="80"/>
      <c r="B67" s="81" t="s">
        <v>26</v>
      </c>
      <c r="C67" s="82" t="s">
        <v>27</v>
      </c>
      <c r="D67" s="83"/>
      <c r="E67" s="1"/>
      <c r="G67" s="3"/>
      <c r="H67" s="1"/>
      <c r="I67" s="5"/>
      <c r="J67" s="6"/>
      <c r="L67" s="84"/>
      <c r="M67" s="84"/>
      <c r="N67" s="84"/>
    </row>
    <row r="68" spans="1:14" ht="15" customHeight="1">
      <c r="A68" s="85"/>
      <c r="B68" s="86"/>
      <c r="C68" s="87"/>
      <c r="D68" s="88"/>
      <c r="E68" s="88"/>
      <c r="F68" s="88"/>
      <c r="G68" s="3"/>
      <c r="H68" s="1"/>
      <c r="I68" s="2" t="s">
        <v>28</v>
      </c>
      <c r="J68" s="2"/>
      <c r="K68" s="2"/>
      <c r="L68" s="2"/>
      <c r="M68" s="2"/>
      <c r="N68" s="79" t="e">
        <f>N65/C2</f>
        <v>#DIV/0!</v>
      </c>
    </row>
    <row r="69" spans="1:14" ht="15" customHeight="1">
      <c r="A69" s="85"/>
      <c r="B69" s="86"/>
      <c r="C69" s="87"/>
      <c r="D69" s="89"/>
      <c r="E69" s="88"/>
      <c r="F69" s="88"/>
      <c r="G69" s="86"/>
      <c r="H69" s="88"/>
      <c r="I69" s="2" t="s">
        <v>29</v>
      </c>
      <c r="J69" s="2"/>
      <c r="K69" s="2"/>
      <c r="L69" s="2"/>
      <c r="M69" s="2"/>
      <c r="N69" s="79" t="e">
        <f>N66/C2</f>
        <v>#REF!</v>
      </c>
    </row>
    <row r="70" spans="1:14" ht="15" customHeight="1"/>
    <row r="71" spans="1:14" ht="15" customHeight="1">
      <c r="M71" s="94" t="s">
        <v>30</v>
      </c>
      <c r="N71" s="94"/>
    </row>
    <row r="72" spans="1:14" ht="15" customHeight="1">
      <c r="M72" s="95"/>
      <c r="N72" s="95"/>
    </row>
    <row r="73" spans="1:14" ht="15" customHeight="1">
      <c r="C73" s="1"/>
      <c r="E73" s="1"/>
      <c r="H73" s="1"/>
      <c r="I73" s="90"/>
    </row>
    <row r="74" spans="1:14" ht="15" customHeight="1"/>
    <row r="75" spans="1:14" ht="15" customHeight="1"/>
    <row r="76" spans="1:14" ht="15" customHeight="1"/>
    <row r="77" spans="1:14" ht="15" customHeight="1"/>
    <row r="78" spans="1:14" ht="15" customHeight="1"/>
    <row r="79" spans="1:14" ht="15" customHeight="1"/>
    <row r="80" spans="1:14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</sheetData>
  <mergeCells count="8">
    <mergeCell ref="I69:M69"/>
    <mergeCell ref="M71:N71"/>
    <mergeCell ref="M72:N72"/>
    <mergeCell ref="A5:N5"/>
    <mergeCell ref="A43:N43"/>
    <mergeCell ref="A50:N50"/>
    <mergeCell ref="A57:N57"/>
    <mergeCell ref="I68:M68"/>
  </mergeCells>
  <hyperlinks>
    <hyperlink ref="G6" r:id="rId1"/>
    <hyperlink ref="G7" r:id="rId2"/>
    <hyperlink ref="G9" r:id="rId3"/>
    <hyperlink ref="G13" r:id="rId4"/>
    <hyperlink ref="G14" r:id="rId5"/>
    <hyperlink ref="G15" r:id="rId6"/>
    <hyperlink ref="G16" r:id="rId7"/>
    <hyperlink ref="G17" r:id="rId8"/>
  </hyperlink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5536"/>
  <sheetViews>
    <sheetView zoomScale="70" zoomScaleNormal="70" workbookViewId="0"/>
  </sheetViews>
  <sheetFormatPr baseColWidth="10" defaultRowHeight="15"/>
  <cols>
    <col min="1" max="1" width="14.42578125" style="1"/>
    <col min="2" max="2" width="34.7109375" style="2"/>
    <col min="3" max="3" width="13.42578125" style="3"/>
    <col min="4" max="4" width="25.28515625" style="1"/>
    <col min="5" max="5" width="34.28515625" style="4"/>
    <col min="6" max="6" width="17.140625" style="1"/>
    <col min="7" max="7" width="15.5703125" style="1"/>
    <col min="8" max="8" width="11" style="5"/>
    <col min="9" max="9" width="14.5703125" style="7"/>
    <col min="10" max="10" width="32.140625" style="7"/>
    <col min="11" max="11" width="20.42578125" style="7"/>
    <col min="12" max="12" width="13" style="7"/>
    <col min="13" max="1025" width="12.140625" style="1"/>
  </cols>
  <sheetData>
    <row r="1" spans="1:12" ht="15" customHeight="1">
      <c r="B1" s="94"/>
      <c r="C1" s="97" t="s">
        <v>0</v>
      </c>
      <c r="D1" s="97"/>
      <c r="E1" s="97"/>
      <c r="F1" s="97" t="s">
        <v>1</v>
      </c>
      <c r="G1" s="97"/>
    </row>
    <row r="2" spans="1:12" ht="15" customHeight="1">
      <c r="B2" s="94"/>
      <c r="C2" s="97"/>
      <c r="D2" s="97"/>
      <c r="E2" s="97"/>
      <c r="F2" s="97" t="s">
        <v>2</v>
      </c>
      <c r="G2" s="97"/>
    </row>
    <row r="3" spans="1:12" ht="42" customHeight="1">
      <c r="B3" s="94"/>
      <c r="C3" s="97" t="s">
        <v>31</v>
      </c>
      <c r="D3" s="97"/>
      <c r="E3" s="97"/>
      <c r="F3" s="97" t="s">
        <v>32</v>
      </c>
      <c r="G3" s="97"/>
    </row>
    <row r="4" spans="1:12" ht="15" customHeight="1">
      <c r="B4" s="8"/>
    </row>
    <row r="5" spans="1:12" ht="15" customHeight="1">
      <c r="B5" s="8"/>
    </row>
    <row r="6" spans="1:12" ht="15" customHeight="1">
      <c r="B6" s="1"/>
      <c r="C6" s="1"/>
    </row>
    <row r="7" spans="1:12" s="19" customFormat="1" ht="15" customHeight="1">
      <c r="A7" s="12"/>
      <c r="B7" s="13"/>
      <c r="C7" s="12"/>
      <c r="D7" s="14"/>
      <c r="E7" s="12"/>
      <c r="F7" s="12"/>
      <c r="G7" s="13"/>
      <c r="H7" s="16"/>
      <c r="I7" s="17"/>
      <c r="J7" s="17"/>
      <c r="K7" s="17"/>
      <c r="L7" s="18"/>
    </row>
    <row r="8" spans="1:12" s="19" customFormat="1" ht="45" customHeight="1">
      <c r="A8" s="20" t="s">
        <v>4</v>
      </c>
      <c r="B8" s="20" t="s">
        <v>33</v>
      </c>
      <c r="C8" s="20" t="s">
        <v>7</v>
      </c>
      <c r="D8" s="20" t="s">
        <v>8</v>
      </c>
      <c r="E8" s="20" t="s">
        <v>10</v>
      </c>
      <c r="F8" s="20" t="s">
        <v>9</v>
      </c>
      <c r="G8" s="20" t="s">
        <v>10</v>
      </c>
      <c r="H8" s="22" t="s">
        <v>13</v>
      </c>
      <c r="I8" s="20" t="s">
        <v>34</v>
      </c>
      <c r="J8" s="20" t="s">
        <v>35</v>
      </c>
      <c r="K8" s="20" t="s">
        <v>36</v>
      </c>
      <c r="L8" s="18"/>
    </row>
    <row r="9" spans="1:12" s="19" customFormat="1" ht="15" customHeight="1">
      <c r="A9" s="96" t="s">
        <v>37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18"/>
    </row>
    <row r="10" spans="1:12" ht="15" customHeight="1">
      <c r="A10" s="55"/>
      <c r="B10" s="57"/>
      <c r="C10" s="57"/>
      <c r="D10" s="57"/>
      <c r="E10" s="57"/>
      <c r="F10" s="57"/>
      <c r="G10" s="57"/>
      <c r="H10" s="60"/>
      <c r="I10" s="50"/>
      <c r="J10" s="51" t="s">
        <v>20</v>
      </c>
      <c r="K10" s="51">
        <f t="shared" ref="K10:K15" si="0">I10*H10</f>
        <v>0</v>
      </c>
      <c r="L10" s="52"/>
    </row>
    <row r="11" spans="1:12" s="1" customFormat="1" ht="15" customHeight="1">
      <c r="A11" s="55"/>
      <c r="B11" s="57"/>
      <c r="C11" s="57"/>
      <c r="D11" s="57"/>
      <c r="E11" s="57"/>
      <c r="F11" s="57"/>
      <c r="G11" s="57"/>
      <c r="H11" s="60"/>
      <c r="I11" s="50"/>
      <c r="J11" s="51" t="s">
        <v>20</v>
      </c>
      <c r="K11" s="51">
        <f t="shared" si="0"/>
        <v>0</v>
      </c>
    </row>
    <row r="12" spans="1:12" s="1" customFormat="1" ht="15" customHeight="1">
      <c r="A12" s="55"/>
      <c r="B12" s="57"/>
      <c r="C12" s="57"/>
      <c r="D12" s="57"/>
      <c r="E12" s="57"/>
      <c r="F12" s="57"/>
      <c r="G12" s="57"/>
      <c r="H12" s="60"/>
      <c r="I12" s="50"/>
      <c r="J12" s="51" t="s">
        <v>20</v>
      </c>
      <c r="K12" s="51">
        <f t="shared" si="0"/>
        <v>0</v>
      </c>
    </row>
    <row r="13" spans="1:12" ht="15" customHeight="1">
      <c r="A13" s="55"/>
      <c r="B13" s="57"/>
      <c r="C13" s="57"/>
      <c r="D13" s="57"/>
      <c r="E13" s="57"/>
      <c r="F13" s="57"/>
      <c r="G13" s="57"/>
      <c r="H13" s="60"/>
      <c r="I13" s="50"/>
      <c r="J13" s="51" t="s">
        <v>20</v>
      </c>
      <c r="K13" s="51">
        <f t="shared" si="0"/>
        <v>0</v>
      </c>
      <c r="L13" s="52"/>
    </row>
    <row r="14" spans="1:12" ht="15" customHeight="1">
      <c r="A14" s="55"/>
      <c r="B14" s="57"/>
      <c r="C14" s="57"/>
      <c r="D14" s="57"/>
      <c r="E14" s="57"/>
      <c r="F14" s="57"/>
      <c r="G14" s="57"/>
      <c r="H14" s="60"/>
      <c r="I14" s="50"/>
      <c r="J14" s="51" t="s">
        <v>20</v>
      </c>
      <c r="K14" s="51">
        <f t="shared" si="0"/>
        <v>0</v>
      </c>
      <c r="L14" s="52"/>
    </row>
    <row r="15" spans="1:12" ht="15" customHeight="1">
      <c r="A15" s="55"/>
      <c r="B15" s="57"/>
      <c r="C15" s="57"/>
      <c r="D15" s="57"/>
      <c r="E15" s="57"/>
      <c r="F15" s="57"/>
      <c r="G15" s="57"/>
      <c r="H15" s="60"/>
      <c r="I15" s="50"/>
      <c r="J15" s="51" t="s">
        <v>20</v>
      </c>
      <c r="K15" s="51">
        <f t="shared" si="0"/>
        <v>0</v>
      </c>
      <c r="L15" s="52"/>
    </row>
    <row r="16" spans="1:12" s="54" customFormat="1" ht="19.5" customHeight="1">
      <c r="A16" s="96" t="s">
        <v>38</v>
      </c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53"/>
    </row>
    <row r="17" spans="1:12" ht="15" customHeight="1">
      <c r="A17" s="55"/>
      <c r="B17" s="57"/>
      <c r="C17" s="57"/>
      <c r="D17" s="57"/>
      <c r="E17" s="57"/>
      <c r="F17" s="57"/>
      <c r="G17" s="57"/>
      <c r="H17" s="60"/>
      <c r="I17" s="50"/>
      <c r="J17" s="51">
        <f t="shared" ref="J17:J22" si="1">I17*H17</f>
        <v>0</v>
      </c>
      <c r="K17" s="51" t="s">
        <v>20</v>
      </c>
      <c r="L17" s="52"/>
    </row>
    <row r="18" spans="1:12" s="1" customFormat="1" ht="15" customHeight="1">
      <c r="A18" s="55"/>
      <c r="B18" s="57"/>
      <c r="C18" s="57"/>
      <c r="D18" s="57"/>
      <c r="E18" s="57"/>
      <c r="F18" s="57"/>
      <c r="G18" s="57"/>
      <c r="H18" s="60"/>
      <c r="I18" s="50"/>
      <c r="J18" s="51">
        <f t="shared" si="1"/>
        <v>0</v>
      </c>
      <c r="K18" s="51" t="s">
        <v>20</v>
      </c>
    </row>
    <row r="19" spans="1:12" s="1" customFormat="1" ht="15" customHeight="1">
      <c r="A19" s="55"/>
      <c r="B19" s="57"/>
      <c r="C19" s="57"/>
      <c r="D19" s="57"/>
      <c r="E19" s="57"/>
      <c r="F19" s="57"/>
      <c r="G19" s="57"/>
      <c r="H19" s="60"/>
      <c r="I19" s="50"/>
      <c r="J19" s="51">
        <f t="shared" si="1"/>
        <v>0</v>
      </c>
      <c r="K19" s="51" t="s">
        <v>20</v>
      </c>
    </row>
    <row r="20" spans="1:12" ht="15" customHeight="1">
      <c r="A20" s="55"/>
      <c r="B20" s="57"/>
      <c r="C20" s="57"/>
      <c r="D20" s="57"/>
      <c r="E20" s="57"/>
      <c r="F20" s="57"/>
      <c r="G20" s="57"/>
      <c r="H20" s="60"/>
      <c r="I20" s="50"/>
      <c r="J20" s="51">
        <f t="shared" si="1"/>
        <v>0</v>
      </c>
      <c r="K20" s="51" t="s">
        <v>20</v>
      </c>
      <c r="L20" s="52"/>
    </row>
    <row r="21" spans="1:12" ht="15" customHeight="1">
      <c r="A21" s="55"/>
      <c r="B21" s="57"/>
      <c r="C21" s="57"/>
      <c r="D21" s="57"/>
      <c r="E21" s="91"/>
      <c r="F21" s="57"/>
      <c r="G21" s="57"/>
      <c r="H21" s="60"/>
      <c r="I21" s="50"/>
      <c r="J21" s="51">
        <f t="shared" si="1"/>
        <v>0</v>
      </c>
      <c r="K21" s="51" t="s">
        <v>20</v>
      </c>
      <c r="L21" s="52"/>
    </row>
    <row r="22" spans="1:12" ht="15" customHeight="1">
      <c r="A22" s="55"/>
      <c r="B22" s="57"/>
      <c r="C22" s="57"/>
      <c r="D22" s="57"/>
      <c r="E22" s="57"/>
      <c r="F22" s="57"/>
      <c r="G22" s="57"/>
      <c r="H22" s="60"/>
      <c r="I22" s="50"/>
      <c r="J22" s="51">
        <f t="shared" si="1"/>
        <v>0</v>
      </c>
      <c r="K22" s="51" t="s">
        <v>20</v>
      </c>
      <c r="L22" s="52"/>
    </row>
    <row r="23" spans="1:12" ht="15" customHeight="1">
      <c r="A23" s="64" t="s">
        <v>39</v>
      </c>
      <c r="B23" s="65"/>
      <c r="C23" s="64"/>
      <c r="D23" s="66"/>
      <c r="E23" s="64"/>
      <c r="F23" s="64"/>
      <c r="G23" s="64"/>
      <c r="H23" s="69"/>
      <c r="I23" s="70"/>
      <c r="J23" s="71"/>
      <c r="K23" s="72"/>
    </row>
    <row r="24" spans="1:12" ht="15" customHeight="1">
      <c r="A24" s="73"/>
      <c r="B24" s="3"/>
      <c r="C24" s="1"/>
      <c r="E24" s="1"/>
      <c r="G24" s="3"/>
      <c r="H24" s="6"/>
      <c r="J24" s="74" t="s">
        <v>23</v>
      </c>
      <c r="K24" s="75">
        <f>SUM(J10:J22)</f>
        <v>0</v>
      </c>
    </row>
    <row r="25" spans="1:12" ht="15" customHeight="1">
      <c r="D25" s="78"/>
      <c r="E25" s="1"/>
      <c r="G25" s="3"/>
      <c r="H25" s="6"/>
      <c r="J25" s="74" t="s">
        <v>25</v>
      </c>
      <c r="K25" s="79">
        <f>SUM(K9:K22)</f>
        <v>0</v>
      </c>
    </row>
    <row r="26" spans="1:12" ht="14.1" customHeight="1">
      <c r="A26" s="80"/>
      <c r="B26" s="81" t="s">
        <v>26</v>
      </c>
      <c r="C26" s="82">
        <v>40848</v>
      </c>
      <c r="D26" s="83"/>
      <c r="E26" s="1"/>
      <c r="G26" s="3"/>
      <c r="H26" s="6"/>
      <c r="I26" s="84"/>
      <c r="J26" s="84"/>
      <c r="K26" s="84"/>
    </row>
    <row r="27" spans="1:12" ht="15" customHeight="1"/>
    <row r="28" spans="1:12" ht="15" customHeight="1"/>
    <row r="29" spans="1:12" ht="15" customHeight="1"/>
    <row r="30" spans="1:12" ht="15" customHeight="1">
      <c r="J30" s="94" t="s">
        <v>30</v>
      </c>
      <c r="K30" s="94"/>
    </row>
    <row r="31" spans="1:12" ht="15" customHeight="1"/>
    <row r="32" spans="1:1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mergeCells count="9">
    <mergeCell ref="A9:K9"/>
    <mergeCell ref="A16:K16"/>
    <mergeCell ref="J30:K30"/>
    <mergeCell ref="B1:B3"/>
    <mergeCell ref="C1:E2"/>
    <mergeCell ref="F1:G1"/>
    <mergeCell ref="F2:G2"/>
    <mergeCell ref="C3:E3"/>
    <mergeCell ref="F3:G3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&amp;C&amp;"Arial,Regular"&amp;10&amp;A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COMPRAS_PCB</vt:lpstr>
      <vt:lpstr>COMPRAS_EQUIPOS</vt:lpstr>
      <vt:lpstr>COMPRAS_EQUIPOS!Print_Area_1_1</vt:lpstr>
      <vt:lpstr>COMPRAS_PCB!Print_Area_1_1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EQUIPO</dc:creator>
  <cp:lastModifiedBy>Lithium</cp:lastModifiedBy>
  <cp:revision>0</cp:revision>
  <cp:lastPrinted>2014-03-12T18:32:32Z</cp:lastPrinted>
  <dcterms:created xsi:type="dcterms:W3CDTF">2012-02-13T16:34:00Z</dcterms:created>
  <dcterms:modified xsi:type="dcterms:W3CDTF">2015-02-21T21:06:36Z</dcterms:modified>
</cp:coreProperties>
</file>