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scdnr3-my.sharepoint.com/personal/pellettc_dnr_sc_gov/Documents/Documents/Rpackages/cuscirrigationsurvey/data-raw/Irrigation-ClemsonResults/"/>
    </mc:Choice>
  </mc:AlternateContent>
  <xr:revisionPtr revIDLastSave="3" documentId="11_D126E486BC3A7E528EDD446E788D21C4C075BA4F" xr6:coauthVersionLast="47" xr6:coauthVersionMax="47" xr10:uidLastSave="{DB10C23F-E248-49BD-A393-94004F4B7361}"/>
  <bookViews>
    <workbookView xWindow="2625" yWindow="690" windowWidth="21600" windowHeight="11385" xr2:uid="{00000000-000D-0000-FFFF-FFFF00000000}"/>
  </bookViews>
  <sheets>
    <sheet name="compile2" sheetId="7" r:id="rId1"/>
    <sheet name="compile1" sheetId="6" r:id="rId2"/>
    <sheet name="contacts" sheetId="1" r:id="rId3"/>
    <sheet name="1997" sheetId="2" r:id="rId4"/>
    <sheet name="1998" sheetId="3" r:id="rId5"/>
    <sheet name="1999" sheetId="4" r:id="rId6"/>
    <sheet name="2000" sheetId="5" r:id="rId7"/>
  </sheets>
  <definedNames>
    <definedName name="_xlnm.Print_Area" localSheetId="3">'1997'!$A$1:$BL$98</definedName>
    <definedName name="_xlnm.Print_Area" localSheetId="4">'1998'!$A$1:$BL$98</definedName>
    <definedName name="_xlnm.Print_Area" localSheetId="5">'1999'!$A$1:$BL$98</definedName>
    <definedName name="_xlnm.Print_Area" localSheetId="6">'2000'!$A$1:$BL$98</definedName>
    <definedName name="_xlnm.Print_Area" localSheetId="1">compile1!$B$1:$AW$73</definedName>
    <definedName name="_xlnm.Print_Area" localSheetId="0">compile2!$B$1:$AW$73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34" i="7" l="1"/>
  <c r="AP234" i="7"/>
  <c r="AM234" i="7"/>
  <c r="AH234" i="7"/>
  <c r="AF234" i="7"/>
  <c r="AE234" i="7"/>
  <c r="Z234" i="7"/>
  <c r="W234" i="7"/>
  <c r="R234" i="7"/>
  <c r="O234" i="7"/>
  <c r="AW233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C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O233" i="7"/>
  <c r="N233" i="7"/>
  <c r="M233" i="7"/>
  <c r="L233" i="7"/>
  <c r="J233" i="7"/>
  <c r="J234" i="7" s="1"/>
  <c r="I233" i="7"/>
  <c r="H233" i="7"/>
  <c r="G233" i="7"/>
  <c r="G234" i="7" s="1"/>
  <c r="F233" i="7"/>
  <c r="E233" i="7"/>
  <c r="D233" i="7"/>
  <c r="AW228" i="7"/>
  <c r="AV228" i="7"/>
  <c r="AV234" i="7" s="1"/>
  <c r="AU228" i="7"/>
  <c r="AT228" i="7"/>
  <c r="AS228" i="7"/>
  <c r="AS234" i="7" s="1"/>
  <c r="AR228" i="7"/>
  <c r="AQ228" i="7"/>
  <c r="AP228" i="7"/>
  <c r="AO228" i="7"/>
  <c r="AN228" i="7"/>
  <c r="AN234" i="7" s="1"/>
  <c r="AM228" i="7"/>
  <c r="AL228" i="7"/>
  <c r="AK228" i="7"/>
  <c r="AK234" i="7" s="1"/>
  <c r="AJ228" i="7"/>
  <c r="AI228" i="7"/>
  <c r="AH228" i="7"/>
  <c r="AG228" i="7"/>
  <c r="AF228" i="7"/>
  <c r="AE228" i="7"/>
  <c r="AD228" i="7"/>
  <c r="AC228" i="7"/>
  <c r="AC234" i="7" s="1"/>
  <c r="AB228" i="7"/>
  <c r="AA228" i="7"/>
  <c r="Z228" i="7"/>
  <c r="Y228" i="7"/>
  <c r="X228" i="7"/>
  <c r="X234" i="7" s="1"/>
  <c r="W228" i="7"/>
  <c r="V228" i="7"/>
  <c r="U228" i="7"/>
  <c r="U234" i="7" s="1"/>
  <c r="T228" i="7"/>
  <c r="S228" i="7"/>
  <c r="R228" i="7"/>
  <c r="Q228" i="7"/>
  <c r="P228" i="7"/>
  <c r="P234" i="7" s="1"/>
  <c r="O228" i="7"/>
  <c r="N228" i="7"/>
  <c r="M228" i="7"/>
  <c r="M234" i="7" s="1"/>
  <c r="L228" i="7"/>
  <c r="K228" i="7"/>
  <c r="J228" i="7"/>
  <c r="I228" i="7"/>
  <c r="H228" i="7"/>
  <c r="H234" i="7" s="1"/>
  <c r="G228" i="7"/>
  <c r="F228" i="7"/>
  <c r="E228" i="7"/>
  <c r="E234" i="7" s="1"/>
  <c r="D228" i="7"/>
  <c r="AW220" i="7"/>
  <c r="AW234" i="7" s="1"/>
  <c r="AV220" i="7"/>
  <c r="AU220" i="7"/>
  <c r="AT220" i="7"/>
  <c r="AT234" i="7" s="1"/>
  <c r="AS220" i="7"/>
  <c r="AR220" i="7"/>
  <c r="AR234" i="7" s="1"/>
  <c r="AQ220" i="7"/>
  <c r="AQ234" i="7" s="1"/>
  <c r="AP220" i="7"/>
  <c r="AO220" i="7"/>
  <c r="AO234" i="7" s="1"/>
  <c r="AN220" i="7"/>
  <c r="AM220" i="7"/>
  <c r="AL220" i="7"/>
  <c r="AL234" i="7" s="1"/>
  <c r="AK220" i="7"/>
  <c r="AJ220" i="7"/>
  <c r="AJ234" i="7" s="1"/>
  <c r="AI220" i="7"/>
  <c r="AI234" i="7" s="1"/>
  <c r="AH220" i="7"/>
  <c r="AG220" i="7"/>
  <c r="AG234" i="7" s="1"/>
  <c r="AF220" i="7"/>
  <c r="AE220" i="7"/>
  <c r="AD220" i="7"/>
  <c r="AD234" i="7" s="1"/>
  <c r="AC220" i="7"/>
  <c r="AB220" i="7"/>
  <c r="AB234" i="7" s="1"/>
  <c r="AA220" i="7"/>
  <c r="AA234" i="7" s="1"/>
  <c r="Z220" i="7"/>
  <c r="Y220" i="7"/>
  <c r="Y234" i="7" s="1"/>
  <c r="X220" i="7"/>
  <c r="W220" i="7"/>
  <c r="V220" i="7"/>
  <c r="V234" i="7" s="1"/>
  <c r="U220" i="7"/>
  <c r="T220" i="7"/>
  <c r="T234" i="7" s="1"/>
  <c r="S220" i="7"/>
  <c r="S234" i="7" s="1"/>
  <c r="R220" i="7"/>
  <c r="Q220" i="7"/>
  <c r="Q234" i="7" s="1"/>
  <c r="P220" i="7"/>
  <c r="O220" i="7"/>
  <c r="N220" i="7"/>
  <c r="N234" i="7" s="1"/>
  <c r="M220" i="7"/>
  <c r="L220" i="7"/>
  <c r="L234" i="7" s="1"/>
  <c r="K220" i="7"/>
  <c r="K234" i="7" s="1"/>
  <c r="J220" i="7"/>
  <c r="I220" i="7"/>
  <c r="I234" i="7" s="1"/>
  <c r="H220" i="7"/>
  <c r="G220" i="7"/>
  <c r="F220" i="7"/>
  <c r="F234" i="7" s="1"/>
  <c r="E220" i="7"/>
  <c r="D220" i="7"/>
  <c r="D234" i="7" s="1"/>
  <c r="AU162" i="7"/>
  <c r="AR162" i="7"/>
  <c r="AM162" i="7"/>
  <c r="AJ162" i="7"/>
  <c r="AE162" i="7"/>
  <c r="AB162" i="7"/>
  <c r="W162" i="7"/>
  <c r="T162" i="7"/>
  <c r="O162" i="7"/>
  <c r="L162" i="7"/>
  <c r="G162" i="7"/>
  <c r="D162" i="7"/>
  <c r="AW161" i="7"/>
  <c r="AV161" i="7"/>
  <c r="AU161" i="7"/>
  <c r="AT161" i="7"/>
  <c r="AS161" i="7"/>
  <c r="AR161" i="7"/>
  <c r="AQ161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AW156" i="7"/>
  <c r="AV156" i="7"/>
  <c r="AU156" i="7"/>
  <c r="AT156" i="7"/>
  <c r="AS156" i="7"/>
  <c r="AS162" i="7" s="1"/>
  <c r="AR156" i="7"/>
  <c r="AQ156" i="7"/>
  <c r="AP156" i="7"/>
  <c r="AO156" i="7"/>
  <c r="AN156" i="7"/>
  <c r="AM156" i="7"/>
  <c r="AL156" i="7"/>
  <c r="AK156" i="7"/>
  <c r="AK162" i="7" s="1"/>
  <c r="AJ156" i="7"/>
  <c r="AI156" i="7"/>
  <c r="AH156" i="7"/>
  <c r="AG156" i="7"/>
  <c r="AF156" i="7"/>
  <c r="AE156" i="7"/>
  <c r="AD156" i="7"/>
  <c r="AC156" i="7"/>
  <c r="AC162" i="7" s="1"/>
  <c r="AB156" i="7"/>
  <c r="AA156" i="7"/>
  <c r="Z156" i="7"/>
  <c r="Y156" i="7"/>
  <c r="X156" i="7"/>
  <c r="W156" i="7"/>
  <c r="V156" i="7"/>
  <c r="U156" i="7"/>
  <c r="U162" i="7" s="1"/>
  <c r="T156" i="7"/>
  <c r="S156" i="7"/>
  <c r="R156" i="7"/>
  <c r="Q156" i="7"/>
  <c r="P156" i="7"/>
  <c r="O156" i="7"/>
  <c r="N156" i="7"/>
  <c r="M156" i="7"/>
  <c r="M162" i="7" s="1"/>
  <c r="L156" i="7"/>
  <c r="K156" i="7"/>
  <c r="J156" i="7"/>
  <c r="I156" i="7"/>
  <c r="H156" i="7"/>
  <c r="G156" i="7"/>
  <c r="F156" i="7"/>
  <c r="E156" i="7"/>
  <c r="E162" i="7" s="1"/>
  <c r="D156" i="7"/>
  <c r="AW148" i="7"/>
  <c r="AW162" i="7" s="1"/>
  <c r="AV148" i="7"/>
  <c r="AV162" i="7" s="1"/>
  <c r="AU148" i="7"/>
  <c r="AT148" i="7"/>
  <c r="AT162" i="7" s="1"/>
  <c r="AS148" i="7"/>
  <c r="AR148" i="7"/>
  <c r="AQ148" i="7"/>
  <c r="AQ162" i="7" s="1"/>
  <c r="AP148" i="7"/>
  <c r="AP162" i="7" s="1"/>
  <c r="AO148" i="7"/>
  <c r="AO162" i="7" s="1"/>
  <c r="AN148" i="7"/>
  <c r="AN162" i="7" s="1"/>
  <c r="AM148" i="7"/>
  <c r="AL148" i="7"/>
  <c r="AL162" i="7" s="1"/>
  <c r="AK148" i="7"/>
  <c r="AJ148" i="7"/>
  <c r="AI148" i="7"/>
  <c r="AI162" i="7" s="1"/>
  <c r="AH148" i="7"/>
  <c r="AH162" i="7" s="1"/>
  <c r="AG148" i="7"/>
  <c r="AG162" i="7" s="1"/>
  <c r="AF148" i="7"/>
  <c r="AF162" i="7" s="1"/>
  <c r="AE148" i="7"/>
  <c r="AD148" i="7"/>
  <c r="AD162" i="7" s="1"/>
  <c r="AC148" i="7"/>
  <c r="AB148" i="7"/>
  <c r="AA148" i="7"/>
  <c r="AA162" i="7" s="1"/>
  <c r="Z148" i="7"/>
  <c r="Z162" i="7" s="1"/>
  <c r="Y148" i="7"/>
  <c r="Y162" i="7" s="1"/>
  <c r="X148" i="7"/>
  <c r="X162" i="7" s="1"/>
  <c r="W148" i="7"/>
  <c r="V148" i="7"/>
  <c r="V162" i="7" s="1"/>
  <c r="U148" i="7"/>
  <c r="T148" i="7"/>
  <c r="S148" i="7"/>
  <c r="S162" i="7" s="1"/>
  <c r="R148" i="7"/>
  <c r="R162" i="7" s="1"/>
  <c r="Q148" i="7"/>
  <c r="Q162" i="7" s="1"/>
  <c r="P148" i="7"/>
  <c r="P162" i="7" s="1"/>
  <c r="O148" i="7"/>
  <c r="N148" i="7"/>
  <c r="N162" i="7" s="1"/>
  <c r="M148" i="7"/>
  <c r="L148" i="7"/>
  <c r="K148" i="7"/>
  <c r="K162" i="7" s="1"/>
  <c r="J148" i="7"/>
  <c r="J162" i="7" s="1"/>
  <c r="I148" i="7"/>
  <c r="I162" i="7" s="1"/>
  <c r="H148" i="7"/>
  <c r="H162" i="7" s="1"/>
  <c r="G148" i="7"/>
  <c r="F148" i="7"/>
  <c r="F162" i="7" s="1"/>
  <c r="E148" i="7"/>
  <c r="D148" i="7"/>
  <c r="AW93" i="7"/>
  <c r="AU93" i="7"/>
  <c r="AT93" i="7"/>
  <c r="AO93" i="7"/>
  <c r="AM93" i="7"/>
  <c r="AL93" i="7"/>
  <c r="AG93" i="7"/>
  <c r="AE93" i="7"/>
  <c r="AD93" i="7"/>
  <c r="Y93" i="7"/>
  <c r="W93" i="7"/>
  <c r="V93" i="7"/>
  <c r="Q93" i="7"/>
  <c r="O93" i="7"/>
  <c r="N93" i="7"/>
  <c r="G93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J92" i="7"/>
  <c r="I92" i="7"/>
  <c r="I93" i="7" s="1"/>
  <c r="H92" i="7"/>
  <c r="G92" i="7"/>
  <c r="F92" i="7"/>
  <c r="F93" i="7" s="1"/>
  <c r="E92" i="7"/>
  <c r="D92" i="7"/>
  <c r="AW87" i="7"/>
  <c r="AV87" i="7"/>
  <c r="AU87" i="7"/>
  <c r="AT87" i="7"/>
  <c r="AS87" i="7"/>
  <c r="AR87" i="7"/>
  <c r="AR93" i="7" s="1"/>
  <c r="AQ87" i="7"/>
  <c r="AP87" i="7"/>
  <c r="AO87" i="7"/>
  <c r="AN87" i="7"/>
  <c r="AM87" i="7"/>
  <c r="AL87" i="7"/>
  <c r="AK87" i="7"/>
  <c r="AJ87" i="7"/>
  <c r="AJ93" i="7" s="1"/>
  <c r="AI87" i="7"/>
  <c r="AH87" i="7"/>
  <c r="AG87" i="7"/>
  <c r="AF87" i="7"/>
  <c r="AE87" i="7"/>
  <c r="AD87" i="7"/>
  <c r="AC87" i="7"/>
  <c r="AB87" i="7"/>
  <c r="AB93" i="7" s="1"/>
  <c r="AA87" i="7"/>
  <c r="Z87" i="7"/>
  <c r="Y87" i="7"/>
  <c r="X87" i="7"/>
  <c r="W87" i="7"/>
  <c r="V87" i="7"/>
  <c r="U87" i="7"/>
  <c r="T87" i="7"/>
  <c r="T93" i="7" s="1"/>
  <c r="S87" i="7"/>
  <c r="R87" i="7"/>
  <c r="Q87" i="7"/>
  <c r="P87" i="7"/>
  <c r="O87" i="7"/>
  <c r="N87" i="7"/>
  <c r="M87" i="7"/>
  <c r="L87" i="7"/>
  <c r="L93" i="7" s="1"/>
  <c r="K87" i="7"/>
  <c r="J87" i="7"/>
  <c r="I87" i="7"/>
  <c r="H87" i="7"/>
  <c r="G87" i="7"/>
  <c r="F87" i="7"/>
  <c r="E87" i="7"/>
  <c r="D87" i="7"/>
  <c r="D93" i="7" s="1"/>
  <c r="AW79" i="7"/>
  <c r="AV79" i="7"/>
  <c r="AV93" i="7" s="1"/>
  <c r="AU79" i="7"/>
  <c r="AT79" i="7"/>
  <c r="AS79" i="7"/>
  <c r="AS93" i="7" s="1"/>
  <c r="AR79" i="7"/>
  <c r="AQ79" i="7"/>
  <c r="AQ93" i="7" s="1"/>
  <c r="AP79" i="7"/>
  <c r="AP93" i="7" s="1"/>
  <c r="AO79" i="7"/>
  <c r="AN79" i="7"/>
  <c r="AN93" i="7" s="1"/>
  <c r="AM79" i="7"/>
  <c r="AL79" i="7"/>
  <c r="AK79" i="7"/>
  <c r="AK93" i="7" s="1"/>
  <c r="AJ79" i="7"/>
  <c r="AI79" i="7"/>
  <c r="AI93" i="7" s="1"/>
  <c r="AH79" i="7"/>
  <c r="AH93" i="7" s="1"/>
  <c r="AG79" i="7"/>
  <c r="AF79" i="7"/>
  <c r="AF93" i="7" s="1"/>
  <c r="AE79" i="7"/>
  <c r="AD79" i="7"/>
  <c r="AC79" i="7"/>
  <c r="AC93" i="7" s="1"/>
  <c r="AB79" i="7"/>
  <c r="AA79" i="7"/>
  <c r="AA93" i="7" s="1"/>
  <c r="Z79" i="7"/>
  <c r="Z93" i="7" s="1"/>
  <c r="Y79" i="7"/>
  <c r="X79" i="7"/>
  <c r="X93" i="7" s="1"/>
  <c r="W79" i="7"/>
  <c r="V79" i="7"/>
  <c r="U79" i="7"/>
  <c r="U93" i="7" s="1"/>
  <c r="T79" i="7"/>
  <c r="S79" i="7"/>
  <c r="S93" i="7" s="1"/>
  <c r="R79" i="7"/>
  <c r="R93" i="7" s="1"/>
  <c r="Q79" i="7"/>
  <c r="P79" i="7"/>
  <c r="P93" i="7" s="1"/>
  <c r="O79" i="7"/>
  <c r="N79" i="7"/>
  <c r="M79" i="7"/>
  <c r="M93" i="7" s="1"/>
  <c r="L79" i="7"/>
  <c r="K79" i="7"/>
  <c r="K93" i="7" s="1"/>
  <c r="J79" i="7"/>
  <c r="J93" i="7" s="1"/>
  <c r="I79" i="7"/>
  <c r="H79" i="7"/>
  <c r="H93" i="7" s="1"/>
  <c r="G79" i="7"/>
  <c r="F79" i="7"/>
  <c r="E79" i="7"/>
  <c r="E93" i="7" s="1"/>
  <c r="D79" i="7"/>
  <c r="AT24" i="7"/>
  <c r="AQ24" i="7"/>
  <c r="AL24" i="7"/>
  <c r="AI24" i="7"/>
  <c r="AD24" i="7"/>
  <c r="AA24" i="7"/>
  <c r="V24" i="7"/>
  <c r="S24" i="7"/>
  <c r="N24" i="7"/>
  <c r="K24" i="7"/>
  <c r="F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W18" i="7"/>
  <c r="AV18" i="7"/>
  <c r="AU18" i="7"/>
  <c r="AT18" i="7"/>
  <c r="AS18" i="7"/>
  <c r="AR18" i="7"/>
  <c r="AR24" i="7" s="1"/>
  <c r="AQ18" i="7"/>
  <c r="AP18" i="7"/>
  <c r="AO18" i="7"/>
  <c r="AN18" i="7"/>
  <c r="AM18" i="7"/>
  <c r="AL18" i="7"/>
  <c r="AK18" i="7"/>
  <c r="AJ18" i="7"/>
  <c r="AJ24" i="7" s="1"/>
  <c r="AI18" i="7"/>
  <c r="AH18" i="7"/>
  <c r="AG18" i="7"/>
  <c r="AF18" i="7"/>
  <c r="AE18" i="7"/>
  <c r="AD18" i="7"/>
  <c r="AC18" i="7"/>
  <c r="AB18" i="7"/>
  <c r="AB24" i="7" s="1"/>
  <c r="AA18" i="7"/>
  <c r="Z18" i="7"/>
  <c r="Y18" i="7"/>
  <c r="X18" i="7"/>
  <c r="W18" i="7"/>
  <c r="V18" i="7"/>
  <c r="U18" i="7"/>
  <c r="T18" i="7"/>
  <c r="T24" i="7" s="1"/>
  <c r="S18" i="7"/>
  <c r="R18" i="7"/>
  <c r="Q18" i="7"/>
  <c r="P18" i="7"/>
  <c r="O18" i="7"/>
  <c r="N18" i="7"/>
  <c r="M18" i="7"/>
  <c r="L18" i="7"/>
  <c r="L24" i="7" s="1"/>
  <c r="K18" i="7"/>
  <c r="J18" i="7"/>
  <c r="I18" i="7"/>
  <c r="H18" i="7"/>
  <c r="G18" i="7"/>
  <c r="F18" i="7"/>
  <c r="E18" i="7"/>
  <c r="D18" i="7"/>
  <c r="D24" i="7" s="1"/>
  <c r="AW10" i="7"/>
  <c r="AW24" i="7" s="1"/>
  <c r="AV10" i="7"/>
  <c r="AV24" i="7" s="1"/>
  <c r="AU10" i="7"/>
  <c r="AU24" i="7" s="1"/>
  <c r="AT10" i="7"/>
  <c r="AS10" i="7"/>
  <c r="AS24" i="7" s="1"/>
  <c r="AR10" i="7"/>
  <c r="AQ10" i="7"/>
  <c r="AP10" i="7"/>
  <c r="AP24" i="7" s="1"/>
  <c r="AO10" i="7"/>
  <c r="AO24" i="7" s="1"/>
  <c r="AN10" i="7"/>
  <c r="AN24" i="7" s="1"/>
  <c r="AM10" i="7"/>
  <c r="AM24" i="7" s="1"/>
  <c r="AL10" i="7"/>
  <c r="AK10" i="7"/>
  <c r="AK24" i="7" s="1"/>
  <c r="AJ10" i="7"/>
  <c r="AI10" i="7"/>
  <c r="AH10" i="7"/>
  <c r="AH24" i="7" s="1"/>
  <c r="AG10" i="7"/>
  <c r="AG24" i="7" s="1"/>
  <c r="AF10" i="7"/>
  <c r="AF24" i="7" s="1"/>
  <c r="AE10" i="7"/>
  <c r="AE24" i="7" s="1"/>
  <c r="AD10" i="7"/>
  <c r="AC10" i="7"/>
  <c r="AC24" i="7" s="1"/>
  <c r="AB10" i="7"/>
  <c r="AA10" i="7"/>
  <c r="Z10" i="7"/>
  <c r="Z24" i="7" s="1"/>
  <c r="Y10" i="7"/>
  <c r="Y24" i="7" s="1"/>
  <c r="X10" i="7"/>
  <c r="X24" i="7" s="1"/>
  <c r="W10" i="7"/>
  <c r="W24" i="7" s="1"/>
  <c r="V10" i="7"/>
  <c r="U10" i="7"/>
  <c r="U24" i="7" s="1"/>
  <c r="T10" i="7"/>
  <c r="S10" i="7"/>
  <c r="R10" i="7"/>
  <c r="R24" i="7" s="1"/>
  <c r="Q10" i="7"/>
  <c r="Q24" i="7" s="1"/>
  <c r="P10" i="7"/>
  <c r="P24" i="7" s="1"/>
  <c r="O10" i="7"/>
  <c r="O24" i="7" s="1"/>
  <c r="N10" i="7"/>
  <c r="M10" i="7"/>
  <c r="M24" i="7" s="1"/>
  <c r="L10" i="7"/>
  <c r="K10" i="7"/>
  <c r="J10" i="7"/>
  <c r="J24" i="7" s="1"/>
  <c r="I10" i="7"/>
  <c r="I24" i="7" s="1"/>
  <c r="H10" i="7"/>
  <c r="H24" i="7" s="1"/>
  <c r="G10" i="7"/>
  <c r="G24" i="7" s="1"/>
  <c r="F10" i="7"/>
  <c r="E10" i="7"/>
  <c r="E24" i="7" s="1"/>
  <c r="D10" i="7"/>
  <c r="AW233" i="6"/>
  <c r="AV233" i="6"/>
  <c r="AU233" i="6"/>
  <c r="AT233" i="6"/>
  <c r="AS233" i="6"/>
  <c r="AR233" i="6"/>
  <c r="AQ233" i="6"/>
  <c r="AP233" i="6"/>
  <c r="AO233" i="6"/>
  <c r="AN233" i="6"/>
  <c r="AM233" i="6"/>
  <c r="AL233" i="6"/>
  <c r="AK233" i="6"/>
  <c r="AJ233" i="6"/>
  <c r="AI233" i="6"/>
  <c r="AH233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U233" i="6"/>
  <c r="T233" i="6"/>
  <c r="S233" i="6"/>
  <c r="R233" i="6"/>
  <c r="Q233" i="6"/>
  <c r="P233" i="6"/>
  <c r="O233" i="6"/>
  <c r="N233" i="6"/>
  <c r="M233" i="6"/>
  <c r="L233" i="6"/>
  <c r="J233" i="6"/>
  <c r="I233" i="6"/>
  <c r="H233" i="6"/>
  <c r="G233" i="6"/>
  <c r="F233" i="6"/>
  <c r="E233" i="6"/>
  <c r="D233" i="6"/>
  <c r="AW228" i="6"/>
  <c r="AV228" i="6"/>
  <c r="AU228" i="6"/>
  <c r="AT228" i="6"/>
  <c r="AS228" i="6"/>
  <c r="AR228" i="6"/>
  <c r="AQ228" i="6"/>
  <c r="AP228" i="6"/>
  <c r="AO228" i="6"/>
  <c r="AN228" i="6"/>
  <c r="AM228" i="6"/>
  <c r="AL228" i="6"/>
  <c r="AK228" i="6"/>
  <c r="AJ228" i="6"/>
  <c r="AI228" i="6"/>
  <c r="AH228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U228" i="6"/>
  <c r="T228" i="6"/>
  <c r="S228" i="6"/>
  <c r="R228" i="6"/>
  <c r="Q228" i="6"/>
  <c r="P228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AW220" i="6"/>
  <c r="AV220" i="6"/>
  <c r="AU220" i="6"/>
  <c r="AT220" i="6"/>
  <c r="AS220" i="6"/>
  <c r="AR220" i="6"/>
  <c r="AQ220" i="6"/>
  <c r="AP220" i="6"/>
  <c r="AO220" i="6"/>
  <c r="AN220" i="6"/>
  <c r="AM220" i="6"/>
  <c r="AL220" i="6"/>
  <c r="AK220" i="6"/>
  <c r="AJ220" i="6"/>
  <c r="AI220" i="6"/>
  <c r="AH220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U220" i="6"/>
  <c r="T220" i="6"/>
  <c r="S220" i="6"/>
  <c r="R220" i="6"/>
  <c r="Q220" i="6"/>
  <c r="P220" i="6"/>
  <c r="O220" i="6"/>
  <c r="N220" i="6"/>
  <c r="M220" i="6"/>
  <c r="L220" i="6"/>
  <c r="K220" i="6"/>
  <c r="J220" i="6"/>
  <c r="I220" i="6"/>
  <c r="H220" i="6"/>
  <c r="G220" i="6"/>
  <c r="F220" i="6"/>
  <c r="E220" i="6"/>
  <c r="D220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AW156" i="6"/>
  <c r="AV156" i="6"/>
  <c r="AU156" i="6"/>
  <c r="AT156" i="6"/>
  <c r="AS156" i="6"/>
  <c r="AR156" i="6"/>
  <c r="AQ156" i="6"/>
  <c r="AP156" i="6"/>
  <c r="AO156" i="6"/>
  <c r="AN156" i="6"/>
  <c r="AM156" i="6"/>
  <c r="AL156" i="6"/>
  <c r="AK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J92" i="6"/>
  <c r="I92" i="6"/>
  <c r="H92" i="6"/>
  <c r="G92" i="6"/>
  <c r="F92" i="6"/>
  <c r="E92" i="6"/>
  <c r="D92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BJ103" i="5"/>
  <c r="BI103" i="5"/>
  <c r="BH103" i="5"/>
  <c r="BG103" i="5"/>
  <c r="BD103" i="5"/>
  <c r="BC103" i="5"/>
  <c r="BB103" i="5"/>
  <c r="BA103" i="5"/>
  <c r="AZ103" i="5"/>
  <c r="AY103" i="5"/>
  <c r="AV103" i="5"/>
  <c r="AU103" i="5"/>
  <c r="AT103" i="5"/>
  <c r="AS103" i="5"/>
  <c r="AR103" i="5"/>
  <c r="AQ103" i="5"/>
  <c r="AN103" i="5"/>
  <c r="AM103" i="5"/>
  <c r="AL103" i="5"/>
  <c r="AK103" i="5"/>
  <c r="AJ103" i="5"/>
  <c r="AI103" i="5"/>
  <c r="AF103" i="5"/>
  <c r="AE103" i="5"/>
  <c r="AD103" i="5"/>
  <c r="AC103" i="5"/>
  <c r="AB103" i="5"/>
  <c r="AA103" i="5"/>
  <c r="X103" i="5"/>
  <c r="W103" i="5"/>
  <c r="V103" i="5"/>
  <c r="U103" i="5"/>
  <c r="T103" i="5"/>
  <c r="S103" i="5"/>
  <c r="P103" i="5"/>
  <c r="O103" i="5"/>
  <c r="N103" i="5"/>
  <c r="M103" i="5"/>
  <c r="L103" i="5"/>
  <c r="K103" i="5"/>
  <c r="H103" i="5"/>
  <c r="G103" i="5"/>
  <c r="F103" i="5"/>
  <c r="E103" i="5"/>
  <c r="D103" i="5"/>
  <c r="C103" i="5"/>
  <c r="BJ102" i="5"/>
  <c r="BI102" i="5"/>
  <c r="BH102" i="5"/>
  <c r="BG102" i="5"/>
  <c r="BD102" i="5"/>
  <c r="BC102" i="5"/>
  <c r="BB102" i="5"/>
  <c r="BA102" i="5"/>
  <c r="AZ102" i="5"/>
  <c r="AY102" i="5"/>
  <c r="AV102" i="5"/>
  <c r="AU102" i="5"/>
  <c r="AT102" i="5"/>
  <c r="AS102" i="5"/>
  <c r="AR102" i="5"/>
  <c r="AQ102" i="5"/>
  <c r="AN102" i="5"/>
  <c r="AM102" i="5"/>
  <c r="AL102" i="5"/>
  <c r="AK102" i="5"/>
  <c r="AJ102" i="5"/>
  <c r="AI102" i="5"/>
  <c r="AF102" i="5"/>
  <c r="AE102" i="5"/>
  <c r="AD102" i="5"/>
  <c r="AC102" i="5"/>
  <c r="AB102" i="5"/>
  <c r="AA102" i="5"/>
  <c r="X102" i="5"/>
  <c r="W102" i="5"/>
  <c r="V102" i="5"/>
  <c r="U102" i="5"/>
  <c r="T102" i="5"/>
  <c r="S102" i="5"/>
  <c r="P102" i="5"/>
  <c r="O102" i="5"/>
  <c r="N102" i="5"/>
  <c r="M102" i="5"/>
  <c r="L102" i="5"/>
  <c r="K102" i="5"/>
  <c r="H102" i="5"/>
  <c r="G102" i="5"/>
  <c r="F102" i="5"/>
  <c r="E102" i="5"/>
  <c r="D102" i="5"/>
  <c r="C102" i="5"/>
  <c r="BJ101" i="5"/>
  <c r="BI101" i="5"/>
  <c r="BH101" i="5"/>
  <c r="BG101" i="5"/>
  <c r="BD101" i="5"/>
  <c r="BC101" i="5"/>
  <c r="BB101" i="5"/>
  <c r="BA101" i="5"/>
  <c r="AZ101" i="5"/>
  <c r="AY101" i="5"/>
  <c r="AV101" i="5"/>
  <c r="AU101" i="5"/>
  <c r="AT101" i="5"/>
  <c r="AS101" i="5"/>
  <c r="AR101" i="5"/>
  <c r="AQ101" i="5"/>
  <c r="AN101" i="5"/>
  <c r="AM101" i="5"/>
  <c r="AL101" i="5"/>
  <c r="AK101" i="5"/>
  <c r="AJ101" i="5"/>
  <c r="AI101" i="5"/>
  <c r="AF101" i="5"/>
  <c r="AE101" i="5"/>
  <c r="AD101" i="5"/>
  <c r="AC101" i="5"/>
  <c r="AB101" i="5"/>
  <c r="AA101" i="5"/>
  <c r="X101" i="5"/>
  <c r="W101" i="5"/>
  <c r="V101" i="5"/>
  <c r="U101" i="5"/>
  <c r="T101" i="5"/>
  <c r="S101" i="5"/>
  <c r="P101" i="5"/>
  <c r="O101" i="5"/>
  <c r="N101" i="5"/>
  <c r="M101" i="5"/>
  <c r="L101" i="5"/>
  <c r="K101" i="5"/>
  <c r="H101" i="5"/>
  <c r="G101" i="5"/>
  <c r="F101" i="5"/>
  <c r="E101" i="5"/>
  <c r="D101" i="5"/>
  <c r="C101" i="5"/>
  <c r="BJ99" i="5"/>
  <c r="BI99" i="5"/>
  <c r="BH99" i="5"/>
  <c r="BG99" i="5"/>
  <c r="BD99" i="5"/>
  <c r="BC99" i="5"/>
  <c r="BB99" i="5"/>
  <c r="BA99" i="5"/>
  <c r="AZ99" i="5"/>
  <c r="AY99" i="5"/>
  <c r="AV99" i="5"/>
  <c r="AU99" i="5"/>
  <c r="AT99" i="5"/>
  <c r="AS99" i="5"/>
  <c r="AR99" i="5"/>
  <c r="AQ99" i="5"/>
  <c r="AN99" i="5"/>
  <c r="AM99" i="5"/>
  <c r="AL99" i="5"/>
  <c r="AK99" i="5"/>
  <c r="AJ99" i="5"/>
  <c r="AI99" i="5"/>
  <c r="AF99" i="5"/>
  <c r="AE99" i="5"/>
  <c r="AD99" i="5"/>
  <c r="AC99" i="5"/>
  <c r="AB99" i="5"/>
  <c r="AA99" i="5"/>
  <c r="X99" i="5"/>
  <c r="W99" i="5"/>
  <c r="V99" i="5"/>
  <c r="U99" i="5"/>
  <c r="T99" i="5"/>
  <c r="S99" i="5"/>
  <c r="P99" i="5"/>
  <c r="O99" i="5"/>
  <c r="N99" i="5"/>
  <c r="M99" i="5"/>
  <c r="L99" i="5"/>
  <c r="K99" i="5"/>
  <c r="H99" i="5"/>
  <c r="G99" i="5"/>
  <c r="F99" i="5"/>
  <c r="E99" i="5"/>
  <c r="D99" i="5"/>
  <c r="C99" i="5"/>
  <c r="BL89" i="5"/>
  <c r="BL88" i="5"/>
  <c r="BL87" i="5"/>
  <c r="BL86" i="5"/>
  <c r="BL85" i="5"/>
  <c r="BL84" i="5"/>
  <c r="BL83" i="5"/>
  <c r="BL82" i="5"/>
  <c r="BL81" i="5"/>
  <c r="BL80" i="5"/>
  <c r="BL79" i="5"/>
  <c r="BL78" i="5"/>
  <c r="BL77" i="5"/>
  <c r="BL76" i="5"/>
  <c r="BL75" i="5"/>
  <c r="BL74" i="5"/>
  <c r="BL73" i="5"/>
  <c r="BL72" i="5"/>
  <c r="BL71" i="5"/>
  <c r="BL70" i="5"/>
  <c r="BL69" i="5"/>
  <c r="BL68" i="5"/>
  <c r="BL67" i="5"/>
  <c r="BL66" i="5"/>
  <c r="BL65" i="5"/>
  <c r="BL64" i="5"/>
  <c r="BL63" i="5"/>
  <c r="BL62" i="5"/>
  <c r="BL61" i="5"/>
  <c r="BL60" i="5"/>
  <c r="BL59" i="5"/>
  <c r="BL58" i="5"/>
  <c r="BL57" i="5"/>
  <c r="BL56" i="5"/>
  <c r="BL55" i="5"/>
  <c r="BL54" i="5"/>
  <c r="BL53" i="5"/>
  <c r="BJ53" i="5"/>
  <c r="BI53" i="5"/>
  <c r="BH53" i="5"/>
  <c r="BG53" i="5"/>
  <c r="BD53" i="5"/>
  <c r="BC53" i="5"/>
  <c r="BB53" i="5"/>
  <c r="BA53" i="5"/>
  <c r="AZ53" i="5"/>
  <c r="AY53" i="5"/>
  <c r="AV53" i="5"/>
  <c r="AU53" i="5"/>
  <c r="AT53" i="5"/>
  <c r="AS53" i="5"/>
  <c r="AR53" i="5"/>
  <c r="AQ53" i="5"/>
  <c r="AN53" i="5"/>
  <c r="AM53" i="5"/>
  <c r="AL53" i="5"/>
  <c r="AK53" i="5"/>
  <c r="AJ53" i="5"/>
  <c r="AI53" i="5"/>
  <c r="AF53" i="5"/>
  <c r="AE53" i="5"/>
  <c r="AD53" i="5"/>
  <c r="AC53" i="5"/>
  <c r="AB53" i="5"/>
  <c r="AA53" i="5"/>
  <c r="X53" i="5"/>
  <c r="W53" i="5"/>
  <c r="V53" i="5"/>
  <c r="U53" i="5"/>
  <c r="T53" i="5"/>
  <c r="S53" i="5"/>
  <c r="P53" i="5"/>
  <c r="O53" i="5"/>
  <c r="N53" i="5"/>
  <c r="M53" i="5"/>
  <c r="L53" i="5"/>
  <c r="K53" i="5"/>
  <c r="H53" i="5"/>
  <c r="G53" i="5"/>
  <c r="F53" i="5"/>
  <c r="E53" i="5"/>
  <c r="D53" i="5"/>
  <c r="C53" i="5"/>
  <c r="BL52" i="5"/>
  <c r="BJ52" i="5"/>
  <c r="BI52" i="5"/>
  <c r="BH52" i="5"/>
  <c r="BG52" i="5"/>
  <c r="BD52" i="5"/>
  <c r="BC52" i="5"/>
  <c r="BB52" i="5"/>
  <c r="BA52" i="5"/>
  <c r="AZ52" i="5"/>
  <c r="AY52" i="5"/>
  <c r="AV52" i="5"/>
  <c r="AU52" i="5"/>
  <c r="AT52" i="5"/>
  <c r="AS52" i="5"/>
  <c r="AR52" i="5"/>
  <c r="AQ52" i="5"/>
  <c r="AN52" i="5"/>
  <c r="AM52" i="5"/>
  <c r="AL52" i="5"/>
  <c r="AK52" i="5"/>
  <c r="AJ52" i="5"/>
  <c r="AI52" i="5"/>
  <c r="AF52" i="5"/>
  <c r="AE52" i="5"/>
  <c r="AD52" i="5"/>
  <c r="AC52" i="5"/>
  <c r="AB52" i="5"/>
  <c r="AA52" i="5"/>
  <c r="X52" i="5"/>
  <c r="W52" i="5"/>
  <c r="V52" i="5"/>
  <c r="U52" i="5"/>
  <c r="T52" i="5"/>
  <c r="S52" i="5"/>
  <c r="P52" i="5"/>
  <c r="O52" i="5"/>
  <c r="N52" i="5"/>
  <c r="M52" i="5"/>
  <c r="L52" i="5"/>
  <c r="K52" i="5"/>
  <c r="H52" i="5"/>
  <c r="G52" i="5"/>
  <c r="F52" i="5"/>
  <c r="E52" i="5"/>
  <c r="D52" i="5"/>
  <c r="C52" i="5"/>
  <c r="BL32" i="5"/>
  <c r="BJ26" i="5"/>
  <c r="BI26" i="5"/>
  <c r="BH26" i="5"/>
  <c r="BG26" i="5"/>
  <c r="BD26" i="5"/>
  <c r="BC26" i="5"/>
  <c r="BB26" i="5"/>
  <c r="BA26" i="5"/>
  <c r="AZ26" i="5"/>
  <c r="AY26" i="5"/>
  <c r="AV26" i="5"/>
  <c r="AU26" i="5"/>
  <c r="AT26" i="5"/>
  <c r="AS26" i="5"/>
  <c r="AR26" i="5"/>
  <c r="AQ26" i="5"/>
  <c r="AN26" i="5"/>
  <c r="AM26" i="5"/>
  <c r="AL26" i="5"/>
  <c r="AK26" i="5"/>
  <c r="AJ26" i="5"/>
  <c r="AI26" i="5"/>
  <c r="AF26" i="5"/>
  <c r="AE26" i="5"/>
  <c r="AD26" i="5"/>
  <c r="AC26" i="5"/>
  <c r="AB26" i="5"/>
  <c r="AA26" i="5"/>
  <c r="X26" i="5"/>
  <c r="W26" i="5"/>
  <c r="V26" i="5"/>
  <c r="U26" i="5"/>
  <c r="T26" i="5"/>
  <c r="S26" i="5"/>
  <c r="P26" i="5"/>
  <c r="O26" i="5"/>
  <c r="N26" i="5"/>
  <c r="M26" i="5"/>
  <c r="K26" i="5"/>
  <c r="H26" i="5"/>
  <c r="G26" i="5"/>
  <c r="F26" i="5"/>
  <c r="E26" i="5"/>
  <c r="D26" i="5"/>
  <c r="C26" i="5"/>
  <c r="BL25" i="5"/>
  <c r="BL24" i="5"/>
  <c r="BL23" i="5"/>
  <c r="BL26" i="5" s="1"/>
  <c r="BL22" i="5"/>
  <c r="BJ21" i="5"/>
  <c r="BI21" i="5"/>
  <c r="BH21" i="5"/>
  <c r="BG21" i="5"/>
  <c r="BD21" i="5"/>
  <c r="BC21" i="5"/>
  <c r="BB21" i="5"/>
  <c r="BB27" i="5" s="1"/>
  <c r="BB100" i="5" s="1"/>
  <c r="BA21" i="5"/>
  <c r="AZ21" i="5"/>
  <c r="AY21" i="5"/>
  <c r="AV21" i="5"/>
  <c r="AU21" i="5"/>
  <c r="AT21" i="5"/>
  <c r="AS21" i="5"/>
  <c r="AR21" i="5"/>
  <c r="AR27" i="5" s="1"/>
  <c r="AR100" i="5" s="1"/>
  <c r="AQ21" i="5"/>
  <c r="AN21" i="5"/>
  <c r="AM21" i="5"/>
  <c r="AL21" i="5"/>
  <c r="AK21" i="5"/>
  <c r="AJ21" i="5"/>
  <c r="AI21" i="5"/>
  <c r="AF21" i="5"/>
  <c r="AF27" i="5" s="1"/>
  <c r="AF100" i="5" s="1"/>
  <c r="AE21" i="5"/>
  <c r="AD21" i="5"/>
  <c r="AC21" i="5"/>
  <c r="AB21" i="5"/>
  <c r="AA21" i="5"/>
  <c r="X21" i="5"/>
  <c r="X27" i="5" s="1"/>
  <c r="X100" i="5" s="1"/>
  <c r="W21" i="5"/>
  <c r="V21" i="5"/>
  <c r="V27" i="5" s="1"/>
  <c r="V100" i="5" s="1"/>
  <c r="U21" i="5"/>
  <c r="T21" i="5"/>
  <c r="S21" i="5"/>
  <c r="P21" i="5"/>
  <c r="O21" i="5"/>
  <c r="N21" i="5"/>
  <c r="N27" i="5" s="1"/>
  <c r="N100" i="5" s="1"/>
  <c r="M21" i="5"/>
  <c r="L21" i="5"/>
  <c r="L27" i="5" s="1"/>
  <c r="L100" i="5" s="1"/>
  <c r="K21" i="5"/>
  <c r="H21" i="5"/>
  <c r="G21" i="5"/>
  <c r="F21" i="5"/>
  <c r="E21" i="5"/>
  <c r="D21" i="5"/>
  <c r="D27" i="5" s="1"/>
  <c r="D100" i="5" s="1"/>
  <c r="C21" i="5"/>
  <c r="BL19" i="5"/>
  <c r="BL18" i="5"/>
  <c r="BL16" i="5"/>
  <c r="BL15" i="5"/>
  <c r="BL14" i="5"/>
  <c r="BJ13" i="5"/>
  <c r="BI13" i="5"/>
  <c r="BH13" i="5"/>
  <c r="BH27" i="5" s="1"/>
  <c r="BH100" i="5" s="1"/>
  <c r="BH104" i="5" s="1"/>
  <c r="BG13" i="5"/>
  <c r="BD13" i="5"/>
  <c r="BC13" i="5"/>
  <c r="BB13" i="5"/>
  <c r="BA13" i="5"/>
  <c r="AZ13" i="5"/>
  <c r="AY13" i="5"/>
  <c r="AV13" i="5"/>
  <c r="AV27" i="5" s="1"/>
  <c r="AV100" i="5" s="1"/>
  <c r="AV104" i="5" s="1"/>
  <c r="AU13" i="5"/>
  <c r="AT13" i="5"/>
  <c r="AS13" i="5"/>
  <c r="AR13" i="5"/>
  <c r="AQ13" i="5"/>
  <c r="AN13" i="5"/>
  <c r="AM13" i="5"/>
  <c r="AL13" i="5"/>
  <c r="AL27" i="5" s="1"/>
  <c r="AL100" i="5" s="1"/>
  <c r="AL104" i="5" s="1"/>
  <c r="AK13" i="5"/>
  <c r="AJ13" i="5"/>
  <c r="AI13" i="5"/>
  <c r="AF13" i="5"/>
  <c r="AE13" i="5"/>
  <c r="AD13" i="5"/>
  <c r="AC13" i="5"/>
  <c r="AB13" i="5"/>
  <c r="AB27" i="5" s="1"/>
  <c r="AB100" i="5" s="1"/>
  <c r="AB104" i="5" s="1"/>
  <c r="AA13" i="5"/>
  <c r="X13" i="5"/>
  <c r="W13" i="5"/>
  <c r="V13" i="5"/>
  <c r="U13" i="5"/>
  <c r="T13" i="5"/>
  <c r="S13" i="5"/>
  <c r="P13" i="5"/>
  <c r="P27" i="5" s="1"/>
  <c r="P100" i="5" s="1"/>
  <c r="P104" i="5" s="1"/>
  <c r="O13" i="5"/>
  <c r="N13" i="5"/>
  <c r="M13" i="5"/>
  <c r="L13" i="5"/>
  <c r="K13" i="5"/>
  <c r="H13" i="5"/>
  <c r="G13" i="5"/>
  <c r="G27" i="5" s="1"/>
  <c r="G100" i="5" s="1"/>
  <c r="F13" i="5"/>
  <c r="E13" i="5"/>
  <c r="D13" i="5"/>
  <c r="C13" i="5"/>
  <c r="BL9" i="5"/>
  <c r="BL8" i="5"/>
  <c r="BL7" i="5"/>
  <c r="BL6" i="5"/>
  <c r="BL5" i="5"/>
  <c r="BJ103" i="4"/>
  <c r="BI103" i="4"/>
  <c r="BH103" i="4"/>
  <c r="BG103" i="4"/>
  <c r="BD103" i="4"/>
  <c r="BC103" i="4"/>
  <c r="BB103" i="4"/>
  <c r="BA103" i="4"/>
  <c r="AZ103" i="4"/>
  <c r="AY103" i="4"/>
  <c r="AV103" i="4"/>
  <c r="AU103" i="4"/>
  <c r="AT103" i="4"/>
  <c r="AS103" i="4"/>
  <c r="AR103" i="4"/>
  <c r="AQ103" i="4"/>
  <c r="AN103" i="4"/>
  <c r="AM103" i="4"/>
  <c r="AL103" i="4"/>
  <c r="AK103" i="4"/>
  <c r="AJ103" i="4"/>
  <c r="AI103" i="4"/>
  <c r="AF103" i="4"/>
  <c r="AE103" i="4"/>
  <c r="AD103" i="4"/>
  <c r="AC103" i="4"/>
  <c r="AB103" i="4"/>
  <c r="AA103" i="4"/>
  <c r="X103" i="4"/>
  <c r="W103" i="4"/>
  <c r="V103" i="4"/>
  <c r="U103" i="4"/>
  <c r="T103" i="4"/>
  <c r="S103" i="4"/>
  <c r="P103" i="4"/>
  <c r="O103" i="4"/>
  <c r="N103" i="4"/>
  <c r="M103" i="4"/>
  <c r="L103" i="4"/>
  <c r="K103" i="4"/>
  <c r="H103" i="4"/>
  <c r="G103" i="4"/>
  <c r="F103" i="4"/>
  <c r="E103" i="4"/>
  <c r="D103" i="4"/>
  <c r="C103" i="4"/>
  <c r="BJ102" i="4"/>
  <c r="BI102" i="4"/>
  <c r="BH102" i="4"/>
  <c r="BG102" i="4"/>
  <c r="BD102" i="4"/>
  <c r="BC102" i="4"/>
  <c r="BB102" i="4"/>
  <c r="BA102" i="4"/>
  <c r="AZ102" i="4"/>
  <c r="AY102" i="4"/>
  <c r="AV102" i="4"/>
  <c r="AU102" i="4"/>
  <c r="AT102" i="4"/>
  <c r="AS102" i="4"/>
  <c r="AR102" i="4"/>
  <c r="AQ102" i="4"/>
  <c r="AN102" i="4"/>
  <c r="AM102" i="4"/>
  <c r="AL102" i="4"/>
  <c r="AK102" i="4"/>
  <c r="AJ102" i="4"/>
  <c r="AI102" i="4"/>
  <c r="AF102" i="4"/>
  <c r="AE102" i="4"/>
  <c r="AD102" i="4"/>
  <c r="AC102" i="4"/>
  <c r="AB102" i="4"/>
  <c r="AA102" i="4"/>
  <c r="X102" i="4"/>
  <c r="W102" i="4"/>
  <c r="V102" i="4"/>
  <c r="U102" i="4"/>
  <c r="T102" i="4"/>
  <c r="S102" i="4"/>
  <c r="P102" i="4"/>
  <c r="O102" i="4"/>
  <c r="N102" i="4"/>
  <c r="M102" i="4"/>
  <c r="L102" i="4"/>
  <c r="K102" i="4"/>
  <c r="H102" i="4"/>
  <c r="G102" i="4"/>
  <c r="F102" i="4"/>
  <c r="E102" i="4"/>
  <c r="D102" i="4"/>
  <c r="C102" i="4"/>
  <c r="BJ101" i="4"/>
  <c r="BI101" i="4"/>
  <c r="BH101" i="4"/>
  <c r="BG101" i="4"/>
  <c r="BD101" i="4"/>
  <c r="BC101" i="4"/>
  <c r="BB101" i="4"/>
  <c r="BA101" i="4"/>
  <c r="AZ101" i="4"/>
  <c r="AY101" i="4"/>
  <c r="AV101" i="4"/>
  <c r="AU101" i="4"/>
  <c r="AT101" i="4"/>
  <c r="AS101" i="4"/>
  <c r="AR101" i="4"/>
  <c r="AQ101" i="4"/>
  <c r="AN101" i="4"/>
  <c r="AM101" i="4"/>
  <c r="AL101" i="4"/>
  <c r="AK101" i="4"/>
  <c r="AJ101" i="4"/>
  <c r="AI101" i="4"/>
  <c r="AF101" i="4"/>
  <c r="AE101" i="4"/>
  <c r="AD101" i="4"/>
  <c r="AC101" i="4"/>
  <c r="AB101" i="4"/>
  <c r="AA101" i="4"/>
  <c r="X101" i="4"/>
  <c r="W101" i="4"/>
  <c r="V101" i="4"/>
  <c r="U101" i="4"/>
  <c r="T101" i="4"/>
  <c r="S101" i="4"/>
  <c r="P101" i="4"/>
  <c r="O101" i="4"/>
  <c r="N101" i="4"/>
  <c r="M101" i="4"/>
  <c r="L101" i="4"/>
  <c r="K101" i="4"/>
  <c r="H101" i="4"/>
  <c r="G101" i="4"/>
  <c r="F101" i="4"/>
  <c r="E101" i="4"/>
  <c r="D101" i="4"/>
  <c r="C101" i="4"/>
  <c r="BJ99" i="4"/>
  <c r="BI99" i="4"/>
  <c r="BH99" i="4"/>
  <c r="BG99" i="4"/>
  <c r="BD99" i="4"/>
  <c r="BC99" i="4"/>
  <c r="BB99" i="4"/>
  <c r="BA99" i="4"/>
  <c r="AZ99" i="4"/>
  <c r="AY99" i="4"/>
  <c r="AV99" i="4"/>
  <c r="AU99" i="4"/>
  <c r="AT99" i="4"/>
  <c r="AS99" i="4"/>
  <c r="AR99" i="4"/>
  <c r="AQ99" i="4"/>
  <c r="AN99" i="4"/>
  <c r="AM99" i="4"/>
  <c r="AL99" i="4"/>
  <c r="AK99" i="4"/>
  <c r="AJ99" i="4"/>
  <c r="AI99" i="4"/>
  <c r="AF99" i="4"/>
  <c r="AE99" i="4"/>
  <c r="AD99" i="4"/>
  <c r="AC99" i="4"/>
  <c r="AB99" i="4"/>
  <c r="AA99" i="4"/>
  <c r="X99" i="4"/>
  <c r="W99" i="4"/>
  <c r="V99" i="4"/>
  <c r="U99" i="4"/>
  <c r="T99" i="4"/>
  <c r="S99" i="4"/>
  <c r="P99" i="4"/>
  <c r="O99" i="4"/>
  <c r="N99" i="4"/>
  <c r="M99" i="4"/>
  <c r="L99" i="4"/>
  <c r="K99" i="4"/>
  <c r="H99" i="4"/>
  <c r="G99" i="4"/>
  <c r="F99" i="4"/>
  <c r="E99" i="4"/>
  <c r="D99" i="4"/>
  <c r="C99" i="4"/>
  <c r="BL99" i="4" s="1"/>
  <c r="BL89" i="4"/>
  <c r="BL88" i="4"/>
  <c r="BL87" i="4"/>
  <c r="BL86" i="4"/>
  <c r="BL85" i="4"/>
  <c r="BL84" i="4"/>
  <c r="BL83" i="4"/>
  <c r="BL82" i="4"/>
  <c r="BL81" i="4"/>
  <c r="BL80" i="4"/>
  <c r="BL79" i="4"/>
  <c r="BL78" i="4"/>
  <c r="BL77" i="4"/>
  <c r="BL76" i="4"/>
  <c r="BL75" i="4"/>
  <c r="BL74" i="4"/>
  <c r="BL73" i="4"/>
  <c r="BL72" i="4"/>
  <c r="BL71" i="4"/>
  <c r="BL70" i="4"/>
  <c r="BL69" i="4"/>
  <c r="BL68" i="4"/>
  <c r="BL67" i="4"/>
  <c r="BL66" i="4"/>
  <c r="BL65" i="4"/>
  <c r="BL64" i="4"/>
  <c r="BL63" i="4"/>
  <c r="BL62" i="4"/>
  <c r="BL61" i="4"/>
  <c r="BL60" i="4"/>
  <c r="BL59" i="4"/>
  <c r="BL58" i="4"/>
  <c r="BL57" i="4"/>
  <c r="BL56" i="4"/>
  <c r="BL55" i="4"/>
  <c r="BL54" i="4"/>
  <c r="BL53" i="4"/>
  <c r="BJ53" i="4"/>
  <c r="BI53" i="4"/>
  <c r="BH53" i="4"/>
  <c r="BG53" i="4"/>
  <c r="BD53" i="4"/>
  <c r="BC53" i="4"/>
  <c r="BB53" i="4"/>
  <c r="BA53" i="4"/>
  <c r="AZ53" i="4"/>
  <c r="AY53" i="4"/>
  <c r="AV53" i="4"/>
  <c r="AU53" i="4"/>
  <c r="AT53" i="4"/>
  <c r="AS53" i="4"/>
  <c r="AR53" i="4"/>
  <c r="AQ53" i="4"/>
  <c r="AN53" i="4"/>
  <c r="AM53" i="4"/>
  <c r="AL53" i="4"/>
  <c r="AK53" i="4"/>
  <c r="AJ53" i="4"/>
  <c r="AI53" i="4"/>
  <c r="AF53" i="4"/>
  <c r="AE53" i="4"/>
  <c r="AD53" i="4"/>
  <c r="AC53" i="4"/>
  <c r="AB53" i="4"/>
  <c r="AA53" i="4"/>
  <c r="X53" i="4"/>
  <c r="W53" i="4"/>
  <c r="V53" i="4"/>
  <c r="U53" i="4"/>
  <c r="T53" i="4"/>
  <c r="S53" i="4"/>
  <c r="P53" i="4"/>
  <c r="O53" i="4"/>
  <c r="N53" i="4"/>
  <c r="M53" i="4"/>
  <c r="L53" i="4"/>
  <c r="K53" i="4"/>
  <c r="H53" i="4"/>
  <c r="G53" i="4"/>
  <c r="F53" i="4"/>
  <c r="E53" i="4"/>
  <c r="D53" i="4"/>
  <c r="C53" i="4"/>
  <c r="BL52" i="4"/>
  <c r="BJ52" i="4"/>
  <c r="BI52" i="4"/>
  <c r="BH52" i="4"/>
  <c r="BG52" i="4"/>
  <c r="BD52" i="4"/>
  <c r="BC52" i="4"/>
  <c r="BB52" i="4"/>
  <c r="BA52" i="4"/>
  <c r="AZ52" i="4"/>
  <c r="AY52" i="4"/>
  <c r="AV52" i="4"/>
  <c r="AU52" i="4"/>
  <c r="AT52" i="4"/>
  <c r="AS52" i="4"/>
  <c r="AR52" i="4"/>
  <c r="AQ52" i="4"/>
  <c r="AN52" i="4"/>
  <c r="AM52" i="4"/>
  <c r="AL52" i="4"/>
  <c r="AK52" i="4"/>
  <c r="AJ52" i="4"/>
  <c r="AI52" i="4"/>
  <c r="AF52" i="4"/>
  <c r="AE52" i="4"/>
  <c r="AD52" i="4"/>
  <c r="AC52" i="4"/>
  <c r="AB52" i="4"/>
  <c r="AA52" i="4"/>
  <c r="X52" i="4"/>
  <c r="W52" i="4"/>
  <c r="V52" i="4"/>
  <c r="U52" i="4"/>
  <c r="T52" i="4"/>
  <c r="S52" i="4"/>
  <c r="P52" i="4"/>
  <c r="O52" i="4"/>
  <c r="N52" i="4"/>
  <c r="M52" i="4"/>
  <c r="L52" i="4"/>
  <c r="K52" i="4"/>
  <c r="H52" i="4"/>
  <c r="G52" i="4"/>
  <c r="F52" i="4"/>
  <c r="E52" i="4"/>
  <c r="D52" i="4"/>
  <c r="C52" i="4"/>
  <c r="BL32" i="4"/>
  <c r="AJ27" i="4"/>
  <c r="AJ100" i="4" s="1"/>
  <c r="V27" i="4"/>
  <c r="V100" i="4" s="1"/>
  <c r="BJ26" i="4"/>
  <c r="BI26" i="4"/>
  <c r="BH26" i="4"/>
  <c r="BG26" i="4"/>
  <c r="BD26" i="4"/>
  <c r="BC26" i="4"/>
  <c r="BB26" i="4"/>
  <c r="BA26" i="4"/>
  <c r="AZ26" i="4"/>
  <c r="AY26" i="4"/>
  <c r="AV26" i="4"/>
  <c r="AU26" i="4"/>
  <c r="AT26" i="4"/>
  <c r="AS26" i="4"/>
  <c r="AR26" i="4"/>
  <c r="AQ26" i="4"/>
  <c r="AN26" i="4"/>
  <c r="AM26" i="4"/>
  <c r="AL26" i="4"/>
  <c r="AK26" i="4"/>
  <c r="AJ26" i="4"/>
  <c r="AI26" i="4"/>
  <c r="AF26" i="4"/>
  <c r="AE26" i="4"/>
  <c r="AD26" i="4"/>
  <c r="AC26" i="4"/>
  <c r="AB26" i="4"/>
  <c r="AA26" i="4"/>
  <c r="X26" i="4"/>
  <c r="W26" i="4"/>
  <c r="V26" i="4"/>
  <c r="U26" i="4"/>
  <c r="T26" i="4"/>
  <c r="S26" i="4"/>
  <c r="P26" i="4"/>
  <c r="O26" i="4"/>
  <c r="N26" i="4"/>
  <c r="M26" i="4"/>
  <c r="L26" i="4"/>
  <c r="K26" i="4"/>
  <c r="H26" i="4"/>
  <c r="G26" i="4"/>
  <c r="F26" i="4"/>
  <c r="E26" i="4"/>
  <c r="D26" i="4"/>
  <c r="C26" i="4"/>
  <c r="BL25" i="4"/>
  <c r="BL24" i="4"/>
  <c r="BL23" i="4"/>
  <c r="BL22" i="4"/>
  <c r="BJ21" i="4"/>
  <c r="BI21" i="4"/>
  <c r="BH21" i="4"/>
  <c r="BG21" i="4"/>
  <c r="BD21" i="4"/>
  <c r="BC21" i="4"/>
  <c r="BB21" i="4"/>
  <c r="BA21" i="4"/>
  <c r="AZ21" i="4"/>
  <c r="AY21" i="4"/>
  <c r="AV21" i="4"/>
  <c r="AU21" i="4"/>
  <c r="AT21" i="4"/>
  <c r="AS21" i="4"/>
  <c r="AR21" i="4"/>
  <c r="AQ21" i="4"/>
  <c r="AN21" i="4"/>
  <c r="AM21" i="4"/>
  <c r="AL21" i="4"/>
  <c r="AK21" i="4"/>
  <c r="AJ21" i="4"/>
  <c r="AI21" i="4"/>
  <c r="AF21" i="4"/>
  <c r="AE21" i="4"/>
  <c r="AD21" i="4"/>
  <c r="AC21" i="4"/>
  <c r="AB21" i="4"/>
  <c r="AA21" i="4"/>
  <c r="X21" i="4"/>
  <c r="W21" i="4"/>
  <c r="V21" i="4"/>
  <c r="U21" i="4"/>
  <c r="T21" i="4"/>
  <c r="S21" i="4"/>
  <c r="P21" i="4"/>
  <c r="O21" i="4"/>
  <c r="N21" i="4"/>
  <c r="M21" i="4"/>
  <c r="L21" i="4"/>
  <c r="K21" i="4"/>
  <c r="H21" i="4"/>
  <c r="G21" i="4"/>
  <c r="F21" i="4"/>
  <c r="E21" i="4"/>
  <c r="D21" i="4"/>
  <c r="C21" i="4"/>
  <c r="BL19" i="4"/>
  <c r="BL18" i="4"/>
  <c r="BL16" i="4"/>
  <c r="BL15" i="4"/>
  <c r="BL14" i="4"/>
  <c r="BJ13" i="4"/>
  <c r="BI13" i="4"/>
  <c r="BH13" i="4"/>
  <c r="BG13" i="4"/>
  <c r="BD13" i="4"/>
  <c r="BD27" i="4" s="1"/>
  <c r="BD100" i="4" s="1"/>
  <c r="BC13" i="4"/>
  <c r="BC27" i="4" s="1"/>
  <c r="BC100" i="4" s="1"/>
  <c r="BB13" i="4"/>
  <c r="BA13" i="4"/>
  <c r="BA27" i="4" s="1"/>
  <c r="BA100" i="4" s="1"/>
  <c r="AZ13" i="4"/>
  <c r="AY13" i="4"/>
  <c r="AV13" i="4"/>
  <c r="AU13" i="4"/>
  <c r="AT13" i="4"/>
  <c r="AS13" i="4"/>
  <c r="AR13" i="4"/>
  <c r="AR27" i="4" s="1"/>
  <c r="AR100" i="4" s="1"/>
  <c r="AQ13" i="4"/>
  <c r="AQ27" i="4" s="1"/>
  <c r="AQ100" i="4" s="1"/>
  <c r="AN13" i="4"/>
  <c r="AM13" i="4"/>
  <c r="AL13" i="4"/>
  <c r="AK13" i="4"/>
  <c r="AJ13" i="4"/>
  <c r="AI13" i="4"/>
  <c r="AI27" i="4" s="1"/>
  <c r="AI100" i="4" s="1"/>
  <c r="AF13" i="4"/>
  <c r="AE13" i="4"/>
  <c r="AE27" i="4" s="1"/>
  <c r="AE100" i="4" s="1"/>
  <c r="AD13" i="4"/>
  <c r="AC13" i="4"/>
  <c r="AB13" i="4"/>
  <c r="AA13" i="4"/>
  <c r="X13" i="4"/>
  <c r="W13" i="4"/>
  <c r="V13" i="4"/>
  <c r="U13" i="4"/>
  <c r="U27" i="4" s="1"/>
  <c r="U100" i="4" s="1"/>
  <c r="T13" i="4"/>
  <c r="S13" i="4"/>
  <c r="P13" i="4"/>
  <c r="O13" i="4"/>
  <c r="N13" i="4"/>
  <c r="N27" i="4" s="1"/>
  <c r="N100" i="4" s="1"/>
  <c r="M13" i="4"/>
  <c r="M27" i="4" s="1"/>
  <c r="M100" i="4" s="1"/>
  <c r="L13" i="4"/>
  <c r="K13" i="4"/>
  <c r="K27" i="4" s="1"/>
  <c r="K100" i="4" s="1"/>
  <c r="H13" i="4"/>
  <c r="G13" i="4"/>
  <c r="F13" i="4"/>
  <c r="E13" i="4"/>
  <c r="D13" i="4"/>
  <c r="C13" i="4"/>
  <c r="BL9" i="4"/>
  <c r="BL8" i="4"/>
  <c r="BL7" i="4"/>
  <c r="BL6" i="4"/>
  <c r="BL5" i="4"/>
  <c r="BL5" i="3"/>
  <c r="BL6" i="3"/>
  <c r="BL13" i="3" s="1"/>
  <c r="BL7" i="3"/>
  <c r="BL8" i="3"/>
  <c r="BL9" i="3"/>
  <c r="C13" i="3"/>
  <c r="D13" i="3"/>
  <c r="E13" i="3"/>
  <c r="F13" i="3"/>
  <c r="G13" i="3"/>
  <c r="G27" i="3" s="1"/>
  <c r="H13" i="3"/>
  <c r="H27" i="3" s="1"/>
  <c r="H100" i="3" s="1"/>
  <c r="K13" i="3"/>
  <c r="L13" i="3"/>
  <c r="L27" i="3" s="1"/>
  <c r="L100" i="3" s="1"/>
  <c r="M13" i="3"/>
  <c r="N13" i="3"/>
  <c r="O13" i="3"/>
  <c r="P13" i="3"/>
  <c r="S13" i="3"/>
  <c r="S27" i="3" s="1"/>
  <c r="S100" i="3" s="1"/>
  <c r="T13" i="3"/>
  <c r="T27" i="3" s="1"/>
  <c r="T100" i="3" s="1"/>
  <c r="T106" i="3" s="1"/>
  <c r="U13" i="3"/>
  <c r="V13" i="3"/>
  <c r="V27" i="3" s="1"/>
  <c r="V100" i="3" s="1"/>
  <c r="W13" i="3"/>
  <c r="X13" i="3"/>
  <c r="AA13" i="3"/>
  <c r="AB13" i="3"/>
  <c r="AC13" i="3"/>
  <c r="AC27" i="3" s="1"/>
  <c r="AD13" i="3"/>
  <c r="AD27" i="3" s="1"/>
  <c r="AD100" i="3" s="1"/>
  <c r="AE13" i="3"/>
  <c r="AF13" i="3"/>
  <c r="AF27" i="3" s="1"/>
  <c r="AF100" i="3" s="1"/>
  <c r="AI13" i="3"/>
  <c r="AJ13" i="3"/>
  <c r="AK13" i="3"/>
  <c r="AL13" i="3"/>
  <c r="AM13" i="3"/>
  <c r="AM27" i="3" s="1"/>
  <c r="AM100" i="3" s="1"/>
  <c r="AN13" i="3"/>
  <c r="AN27" i="3" s="1"/>
  <c r="AN100" i="3" s="1"/>
  <c r="AQ13" i="3"/>
  <c r="AR13" i="3"/>
  <c r="AR27" i="3" s="1"/>
  <c r="AR100" i="3" s="1"/>
  <c r="AS13" i="3"/>
  <c r="AT13" i="3"/>
  <c r="AU13" i="3"/>
  <c r="AV13" i="3"/>
  <c r="AY13" i="3"/>
  <c r="AY27" i="3" s="1"/>
  <c r="AY100" i="3" s="1"/>
  <c r="AY107" i="3" s="1"/>
  <c r="AZ13" i="3"/>
  <c r="AZ27" i="3" s="1"/>
  <c r="AZ100" i="3" s="1"/>
  <c r="AZ108" i="3" s="1"/>
  <c r="BA13" i="3"/>
  <c r="BB13" i="3"/>
  <c r="BB27" i="3" s="1"/>
  <c r="BB100" i="3" s="1"/>
  <c r="BB104" i="3" s="1"/>
  <c r="BC13" i="3"/>
  <c r="BD13" i="3"/>
  <c r="BG13" i="3"/>
  <c r="BH13" i="3"/>
  <c r="BI13" i="3"/>
  <c r="BI27" i="3" s="1"/>
  <c r="BI100" i="3" s="1"/>
  <c r="BJ13" i="3"/>
  <c r="BJ27" i="3" s="1"/>
  <c r="BJ100" i="3" s="1"/>
  <c r="BL14" i="3"/>
  <c r="BL21" i="3" s="1"/>
  <c r="BL15" i="3"/>
  <c r="BL16" i="3"/>
  <c r="BL18" i="3"/>
  <c r="BL19" i="3"/>
  <c r="C21" i="3"/>
  <c r="D21" i="3"/>
  <c r="E21" i="3"/>
  <c r="F21" i="3"/>
  <c r="G21" i="3"/>
  <c r="H21" i="3"/>
  <c r="K21" i="3"/>
  <c r="L21" i="3"/>
  <c r="M21" i="3"/>
  <c r="M27" i="3" s="1"/>
  <c r="M100" i="3" s="1"/>
  <c r="N21" i="3"/>
  <c r="N27" i="3" s="1"/>
  <c r="N100" i="3" s="1"/>
  <c r="O21" i="3"/>
  <c r="P21" i="3"/>
  <c r="S21" i="3"/>
  <c r="T21" i="3"/>
  <c r="U21" i="3"/>
  <c r="V21" i="3"/>
  <c r="W21" i="3"/>
  <c r="X21" i="3"/>
  <c r="X27" i="3" s="1"/>
  <c r="X100" i="3" s="1"/>
  <c r="AA21" i="3"/>
  <c r="AB21" i="3"/>
  <c r="AC21" i="3"/>
  <c r="AD21" i="3"/>
  <c r="AE21" i="3"/>
  <c r="AF21" i="3"/>
  <c r="AI21" i="3"/>
  <c r="AJ21" i="3"/>
  <c r="AK21" i="3"/>
  <c r="AL21" i="3"/>
  <c r="AM21" i="3"/>
  <c r="AN21" i="3"/>
  <c r="AQ21" i="3"/>
  <c r="AR21" i="3"/>
  <c r="AS21" i="3"/>
  <c r="AS27" i="3" s="1"/>
  <c r="AS100" i="3" s="1"/>
  <c r="AT21" i="3"/>
  <c r="AT27" i="3" s="1"/>
  <c r="AT100" i="3" s="1"/>
  <c r="AU21" i="3"/>
  <c r="AV21" i="3"/>
  <c r="AY21" i="3"/>
  <c r="AZ21" i="3"/>
  <c r="BA21" i="3"/>
  <c r="BB21" i="3"/>
  <c r="BC21" i="3"/>
  <c r="BD21" i="3"/>
  <c r="BD27" i="3" s="1"/>
  <c r="BD100" i="3" s="1"/>
  <c r="BG21" i="3"/>
  <c r="BH21" i="3"/>
  <c r="BI21" i="3"/>
  <c r="BJ21" i="3"/>
  <c r="BL22" i="3"/>
  <c r="BL23" i="3"/>
  <c r="BL24" i="3"/>
  <c r="BL25" i="3"/>
  <c r="C26" i="3"/>
  <c r="D26" i="3"/>
  <c r="E26" i="3"/>
  <c r="F26" i="3"/>
  <c r="G26" i="3"/>
  <c r="H26" i="3"/>
  <c r="K26" i="3"/>
  <c r="M26" i="3"/>
  <c r="N26" i="3"/>
  <c r="O26" i="3"/>
  <c r="P26" i="3"/>
  <c r="S26" i="3"/>
  <c r="T26" i="3"/>
  <c r="U26" i="3"/>
  <c r="V26" i="3"/>
  <c r="W26" i="3"/>
  <c r="W27" i="3" s="1"/>
  <c r="W100" i="3" s="1"/>
  <c r="X26" i="3"/>
  <c r="AA26" i="3"/>
  <c r="AB26" i="3"/>
  <c r="AC26" i="3"/>
  <c r="AD26" i="3"/>
  <c r="AE26" i="3"/>
  <c r="AF26" i="3"/>
  <c r="AI26" i="3"/>
  <c r="AI27" i="3" s="1"/>
  <c r="AI100" i="3" s="1"/>
  <c r="AJ26" i="3"/>
  <c r="AK26" i="3"/>
  <c r="AK27" i="3" s="1"/>
  <c r="AK100" i="3" s="1"/>
  <c r="AL26" i="3"/>
  <c r="AM26" i="3"/>
  <c r="AN26" i="3"/>
  <c r="AQ26" i="3"/>
  <c r="AR26" i="3"/>
  <c r="AS26" i="3"/>
  <c r="AT26" i="3"/>
  <c r="AU26" i="3"/>
  <c r="AV26" i="3"/>
  <c r="AY26" i="3"/>
  <c r="AZ26" i="3"/>
  <c r="BA26" i="3"/>
  <c r="BB26" i="3"/>
  <c r="BC26" i="3"/>
  <c r="BC27" i="3" s="1"/>
  <c r="BC100" i="3" s="1"/>
  <c r="BD26" i="3"/>
  <c r="BG26" i="3"/>
  <c r="BH26" i="3"/>
  <c r="BI26" i="3"/>
  <c r="BJ26" i="3"/>
  <c r="BL32" i="3"/>
  <c r="C52" i="3"/>
  <c r="D52" i="3"/>
  <c r="E52" i="3"/>
  <c r="F52" i="3"/>
  <c r="G52" i="3"/>
  <c r="H52" i="3"/>
  <c r="K52" i="3"/>
  <c r="L52" i="3"/>
  <c r="M52" i="3"/>
  <c r="N52" i="3"/>
  <c r="O52" i="3"/>
  <c r="P52" i="3"/>
  <c r="S52" i="3"/>
  <c r="T52" i="3"/>
  <c r="U52" i="3"/>
  <c r="V52" i="3"/>
  <c r="W52" i="3"/>
  <c r="X52" i="3"/>
  <c r="AA52" i="3"/>
  <c r="AB52" i="3"/>
  <c r="AC52" i="3"/>
  <c r="AD52" i="3"/>
  <c r="AE52" i="3"/>
  <c r="AF52" i="3"/>
  <c r="AI52" i="3"/>
  <c r="AJ52" i="3"/>
  <c r="AK52" i="3"/>
  <c r="AL52" i="3"/>
  <c r="AM52" i="3"/>
  <c r="AN52" i="3"/>
  <c r="AQ52" i="3"/>
  <c r="AR52" i="3"/>
  <c r="AS52" i="3"/>
  <c r="AT52" i="3"/>
  <c r="AU52" i="3"/>
  <c r="AV52" i="3"/>
  <c r="AY52" i="3"/>
  <c r="AZ52" i="3"/>
  <c r="BA52" i="3"/>
  <c r="BB52" i="3"/>
  <c r="BC52" i="3"/>
  <c r="BD52" i="3"/>
  <c r="BG52" i="3"/>
  <c r="BH52" i="3"/>
  <c r="BI52" i="3"/>
  <c r="BJ52" i="3"/>
  <c r="BL52" i="3"/>
  <c r="C53" i="3"/>
  <c r="D53" i="3"/>
  <c r="E53" i="3"/>
  <c r="F53" i="3"/>
  <c r="G53" i="3"/>
  <c r="H53" i="3"/>
  <c r="K53" i="3"/>
  <c r="L53" i="3"/>
  <c r="M53" i="3"/>
  <c r="N53" i="3"/>
  <c r="O53" i="3"/>
  <c r="P53" i="3"/>
  <c r="S53" i="3"/>
  <c r="T53" i="3"/>
  <c r="U53" i="3"/>
  <c r="V53" i="3"/>
  <c r="W53" i="3"/>
  <c r="X53" i="3"/>
  <c r="AA53" i="3"/>
  <c r="AB53" i="3"/>
  <c r="AC53" i="3"/>
  <c r="AD53" i="3"/>
  <c r="AE53" i="3"/>
  <c r="AF53" i="3"/>
  <c r="AI53" i="3"/>
  <c r="AJ53" i="3"/>
  <c r="AK53" i="3"/>
  <c r="AL53" i="3"/>
  <c r="AM53" i="3"/>
  <c r="AN53" i="3"/>
  <c r="AQ53" i="3"/>
  <c r="AR53" i="3"/>
  <c r="AS53" i="3"/>
  <c r="AT53" i="3"/>
  <c r="AU53" i="3"/>
  <c r="AV53" i="3"/>
  <c r="AY53" i="3"/>
  <c r="AZ53" i="3"/>
  <c r="BA53" i="3"/>
  <c r="BB53" i="3"/>
  <c r="BC53" i="3"/>
  <c r="BD53" i="3"/>
  <c r="BG53" i="3"/>
  <c r="BH53" i="3"/>
  <c r="BI53" i="3"/>
  <c r="BJ53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C99" i="3"/>
  <c r="D99" i="3"/>
  <c r="E99" i="3"/>
  <c r="F99" i="3"/>
  <c r="G99" i="3"/>
  <c r="H99" i="3"/>
  <c r="K99" i="3"/>
  <c r="L99" i="3"/>
  <c r="M99" i="3"/>
  <c r="N99" i="3"/>
  <c r="O99" i="3"/>
  <c r="P99" i="3"/>
  <c r="S99" i="3"/>
  <c r="T99" i="3"/>
  <c r="U99" i="3"/>
  <c r="V99" i="3"/>
  <c r="W99" i="3"/>
  <c r="X99" i="3"/>
  <c r="AA99" i="3"/>
  <c r="AB99" i="3"/>
  <c r="AC99" i="3"/>
  <c r="AD99" i="3"/>
  <c r="AE99" i="3"/>
  <c r="AF99" i="3"/>
  <c r="AI99" i="3"/>
  <c r="AJ99" i="3"/>
  <c r="AK99" i="3"/>
  <c r="AL99" i="3"/>
  <c r="AM99" i="3"/>
  <c r="AN99" i="3"/>
  <c r="AQ99" i="3"/>
  <c r="AR99" i="3"/>
  <c r="AS99" i="3"/>
  <c r="AT99" i="3"/>
  <c r="AU99" i="3"/>
  <c r="AV99" i="3"/>
  <c r="AY99" i="3"/>
  <c r="AZ99" i="3"/>
  <c r="BA99" i="3"/>
  <c r="BB99" i="3"/>
  <c r="BC99" i="3"/>
  <c r="BD99" i="3"/>
  <c r="BG99" i="3"/>
  <c r="BH99" i="3"/>
  <c r="BI99" i="3"/>
  <c r="BJ99" i="3"/>
  <c r="G100" i="3"/>
  <c r="G107" i="3" s="1"/>
  <c r="AC100" i="3"/>
  <c r="AC109" i="3" s="1"/>
  <c r="C101" i="3"/>
  <c r="D101" i="3"/>
  <c r="E101" i="3"/>
  <c r="F101" i="3"/>
  <c r="G101" i="3"/>
  <c r="H101" i="3"/>
  <c r="K101" i="3"/>
  <c r="L101" i="3"/>
  <c r="M101" i="3"/>
  <c r="N101" i="3"/>
  <c r="O101" i="3"/>
  <c r="P101" i="3"/>
  <c r="S101" i="3"/>
  <c r="T101" i="3"/>
  <c r="U101" i="3"/>
  <c r="V101" i="3"/>
  <c r="W101" i="3"/>
  <c r="X101" i="3"/>
  <c r="AA101" i="3"/>
  <c r="AB101" i="3"/>
  <c r="AC101" i="3"/>
  <c r="AD101" i="3"/>
  <c r="AE101" i="3"/>
  <c r="AF101" i="3"/>
  <c r="AI101" i="3"/>
  <c r="AJ101" i="3"/>
  <c r="AK101" i="3"/>
  <c r="AL101" i="3"/>
  <c r="AM101" i="3"/>
  <c r="AN101" i="3"/>
  <c r="AQ101" i="3"/>
  <c r="AR101" i="3"/>
  <c r="AS101" i="3"/>
  <c r="AT101" i="3"/>
  <c r="AU101" i="3"/>
  <c r="AV101" i="3"/>
  <c r="AY101" i="3"/>
  <c r="AZ101" i="3"/>
  <c r="BA101" i="3"/>
  <c r="BB101" i="3"/>
  <c r="BC101" i="3"/>
  <c r="BD101" i="3"/>
  <c r="BG101" i="3"/>
  <c r="BH101" i="3"/>
  <c r="BI101" i="3"/>
  <c r="BJ101" i="3"/>
  <c r="C102" i="3"/>
  <c r="D102" i="3"/>
  <c r="E102" i="3"/>
  <c r="F102" i="3"/>
  <c r="G102" i="3"/>
  <c r="H102" i="3"/>
  <c r="K102" i="3"/>
  <c r="L102" i="3"/>
  <c r="M102" i="3"/>
  <c r="N102" i="3"/>
  <c r="O102" i="3"/>
  <c r="P102" i="3"/>
  <c r="S102" i="3"/>
  <c r="T102" i="3"/>
  <c r="U102" i="3"/>
  <c r="V102" i="3"/>
  <c r="W102" i="3"/>
  <c r="X102" i="3"/>
  <c r="AA102" i="3"/>
  <c r="AB102" i="3"/>
  <c r="AC102" i="3"/>
  <c r="AD102" i="3"/>
  <c r="AE102" i="3"/>
  <c r="AF102" i="3"/>
  <c r="AI102" i="3"/>
  <c r="AJ102" i="3"/>
  <c r="AK102" i="3"/>
  <c r="AL102" i="3"/>
  <c r="AM102" i="3"/>
  <c r="AN102" i="3"/>
  <c r="AQ102" i="3"/>
  <c r="AR102" i="3"/>
  <c r="AS102" i="3"/>
  <c r="AT102" i="3"/>
  <c r="AU102" i="3"/>
  <c r="AV102" i="3"/>
  <c r="AY102" i="3"/>
  <c r="AZ102" i="3"/>
  <c r="BA102" i="3"/>
  <c r="BB102" i="3"/>
  <c r="BC102" i="3"/>
  <c r="BD102" i="3"/>
  <c r="BG102" i="3"/>
  <c r="BH102" i="3"/>
  <c r="BI102" i="3"/>
  <c r="BJ102" i="3"/>
  <c r="C103" i="3"/>
  <c r="D103" i="3"/>
  <c r="E103" i="3"/>
  <c r="F103" i="3"/>
  <c r="G103" i="3"/>
  <c r="H103" i="3"/>
  <c r="K103" i="3"/>
  <c r="L103" i="3"/>
  <c r="M103" i="3"/>
  <c r="N103" i="3"/>
  <c r="O103" i="3"/>
  <c r="P103" i="3"/>
  <c r="S103" i="3"/>
  <c r="T103" i="3"/>
  <c r="U103" i="3"/>
  <c r="V103" i="3"/>
  <c r="W103" i="3"/>
  <c r="X103" i="3"/>
  <c r="AA103" i="3"/>
  <c r="AB103" i="3"/>
  <c r="AC103" i="3"/>
  <c r="AD103" i="3"/>
  <c r="AE103" i="3"/>
  <c r="AF103" i="3"/>
  <c r="AI103" i="3"/>
  <c r="AJ103" i="3"/>
  <c r="AK103" i="3"/>
  <c r="AL103" i="3"/>
  <c r="AM103" i="3"/>
  <c r="AN103" i="3"/>
  <c r="AQ103" i="3"/>
  <c r="AR103" i="3"/>
  <c r="AS103" i="3"/>
  <c r="AT103" i="3"/>
  <c r="AU103" i="3"/>
  <c r="AV103" i="3"/>
  <c r="AY103" i="3"/>
  <c r="AZ103" i="3"/>
  <c r="BA103" i="3"/>
  <c r="BB103" i="3"/>
  <c r="BC103" i="3"/>
  <c r="BD103" i="3"/>
  <c r="BG103" i="3"/>
  <c r="BH103" i="3"/>
  <c r="BI103" i="3"/>
  <c r="BJ103" i="3"/>
  <c r="AR106" i="3"/>
  <c r="AC107" i="3"/>
  <c r="AY108" i="3"/>
  <c r="BJ103" i="2"/>
  <c r="BI103" i="2"/>
  <c r="BH103" i="2"/>
  <c r="BG103" i="2"/>
  <c r="BD103" i="2"/>
  <c r="BC103" i="2"/>
  <c r="BB103" i="2"/>
  <c r="BA103" i="2"/>
  <c r="AZ103" i="2"/>
  <c r="AY103" i="2"/>
  <c r="AV103" i="2"/>
  <c r="AU103" i="2"/>
  <c r="AT103" i="2"/>
  <c r="AS103" i="2"/>
  <c r="AR103" i="2"/>
  <c r="AQ103" i="2"/>
  <c r="AN103" i="2"/>
  <c r="AM103" i="2"/>
  <c r="AL103" i="2"/>
  <c r="AK103" i="2"/>
  <c r="AJ103" i="2"/>
  <c r="AI103" i="2"/>
  <c r="AF103" i="2"/>
  <c r="AE103" i="2"/>
  <c r="AD103" i="2"/>
  <c r="AC103" i="2"/>
  <c r="AB103" i="2"/>
  <c r="AA103" i="2"/>
  <c r="X103" i="2"/>
  <c r="W103" i="2"/>
  <c r="V103" i="2"/>
  <c r="U103" i="2"/>
  <c r="T103" i="2"/>
  <c r="S103" i="2"/>
  <c r="P103" i="2"/>
  <c r="O103" i="2"/>
  <c r="N103" i="2"/>
  <c r="M103" i="2"/>
  <c r="L103" i="2"/>
  <c r="K103" i="2"/>
  <c r="H103" i="2"/>
  <c r="G103" i="2"/>
  <c r="F103" i="2"/>
  <c r="E103" i="2"/>
  <c r="D103" i="2"/>
  <c r="C103" i="2"/>
  <c r="BJ102" i="2"/>
  <c r="BI102" i="2"/>
  <c r="BH102" i="2"/>
  <c r="BG102" i="2"/>
  <c r="BD102" i="2"/>
  <c r="BC102" i="2"/>
  <c r="BB102" i="2"/>
  <c r="BA102" i="2"/>
  <c r="AZ102" i="2"/>
  <c r="AY102" i="2"/>
  <c r="AV102" i="2"/>
  <c r="AU102" i="2"/>
  <c r="AT102" i="2"/>
  <c r="AS102" i="2"/>
  <c r="AR102" i="2"/>
  <c r="AQ102" i="2"/>
  <c r="AN102" i="2"/>
  <c r="AM102" i="2"/>
  <c r="AL102" i="2"/>
  <c r="AK102" i="2"/>
  <c r="AJ102" i="2"/>
  <c r="AI102" i="2"/>
  <c r="AF102" i="2"/>
  <c r="AE102" i="2"/>
  <c r="AD102" i="2"/>
  <c r="AC102" i="2"/>
  <c r="AB102" i="2"/>
  <c r="AA102" i="2"/>
  <c r="X102" i="2"/>
  <c r="W102" i="2"/>
  <c r="V102" i="2"/>
  <c r="U102" i="2"/>
  <c r="T102" i="2"/>
  <c r="S102" i="2"/>
  <c r="P102" i="2"/>
  <c r="O102" i="2"/>
  <c r="N102" i="2"/>
  <c r="M102" i="2"/>
  <c r="L102" i="2"/>
  <c r="K102" i="2"/>
  <c r="H102" i="2"/>
  <c r="G102" i="2"/>
  <c r="F102" i="2"/>
  <c r="E102" i="2"/>
  <c r="D102" i="2"/>
  <c r="C102" i="2"/>
  <c r="BJ101" i="2"/>
  <c r="BI101" i="2"/>
  <c r="BH101" i="2"/>
  <c r="BG101" i="2"/>
  <c r="BD101" i="2"/>
  <c r="BC101" i="2"/>
  <c r="BB101" i="2"/>
  <c r="BA101" i="2"/>
  <c r="AZ101" i="2"/>
  <c r="AY101" i="2"/>
  <c r="AV101" i="2"/>
  <c r="AU101" i="2"/>
  <c r="AT101" i="2"/>
  <c r="AS101" i="2"/>
  <c r="AR101" i="2"/>
  <c r="AQ101" i="2"/>
  <c r="AN101" i="2"/>
  <c r="AM101" i="2"/>
  <c r="AL101" i="2"/>
  <c r="AK101" i="2"/>
  <c r="AJ101" i="2"/>
  <c r="AI101" i="2"/>
  <c r="AF101" i="2"/>
  <c r="AE101" i="2"/>
  <c r="AD101" i="2"/>
  <c r="AC101" i="2"/>
  <c r="AB101" i="2"/>
  <c r="AA101" i="2"/>
  <c r="X101" i="2"/>
  <c r="W101" i="2"/>
  <c r="V101" i="2"/>
  <c r="U101" i="2"/>
  <c r="T101" i="2"/>
  <c r="S101" i="2"/>
  <c r="P101" i="2"/>
  <c r="O101" i="2"/>
  <c r="N101" i="2"/>
  <c r="M101" i="2"/>
  <c r="L101" i="2"/>
  <c r="K101" i="2"/>
  <c r="H101" i="2"/>
  <c r="G101" i="2"/>
  <c r="F101" i="2"/>
  <c r="E101" i="2"/>
  <c r="D101" i="2"/>
  <c r="C101" i="2"/>
  <c r="BL101" i="2" s="1"/>
  <c r="BM101" i="2" s="1"/>
  <c r="BL10" i="2" s="1"/>
  <c r="AK100" i="2"/>
  <c r="AK108" i="2" s="1"/>
  <c r="AA100" i="2"/>
  <c r="AA109" i="2" s="1"/>
  <c r="BJ99" i="2"/>
  <c r="BI99" i="2"/>
  <c r="BH99" i="2"/>
  <c r="BG99" i="2"/>
  <c r="BD99" i="2"/>
  <c r="BC99" i="2"/>
  <c r="BB99" i="2"/>
  <c r="BA99" i="2"/>
  <c r="AZ99" i="2"/>
  <c r="AY99" i="2"/>
  <c r="AV99" i="2"/>
  <c r="AU99" i="2"/>
  <c r="AT99" i="2"/>
  <c r="AS99" i="2"/>
  <c r="AR99" i="2"/>
  <c r="AQ99" i="2"/>
  <c r="AN99" i="2"/>
  <c r="AM99" i="2"/>
  <c r="AL99" i="2"/>
  <c r="AK99" i="2"/>
  <c r="AJ99" i="2"/>
  <c r="AI99" i="2"/>
  <c r="AF99" i="2"/>
  <c r="AE99" i="2"/>
  <c r="AD99" i="2"/>
  <c r="AC99" i="2"/>
  <c r="AB99" i="2"/>
  <c r="AA99" i="2"/>
  <c r="X99" i="2"/>
  <c r="W99" i="2"/>
  <c r="V99" i="2"/>
  <c r="U99" i="2"/>
  <c r="T99" i="2"/>
  <c r="S99" i="2"/>
  <c r="P99" i="2"/>
  <c r="O99" i="2"/>
  <c r="N99" i="2"/>
  <c r="M99" i="2"/>
  <c r="L99" i="2"/>
  <c r="K99" i="2"/>
  <c r="H99" i="2"/>
  <c r="G99" i="2"/>
  <c r="F99" i="2"/>
  <c r="E99" i="2"/>
  <c r="D99" i="2"/>
  <c r="C99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J53" i="2"/>
  <c r="BI53" i="2"/>
  <c r="BH53" i="2"/>
  <c r="BG53" i="2"/>
  <c r="BD53" i="2"/>
  <c r="BC53" i="2"/>
  <c r="BB53" i="2"/>
  <c r="BA53" i="2"/>
  <c r="AZ53" i="2"/>
  <c r="AY53" i="2"/>
  <c r="AV53" i="2"/>
  <c r="AU53" i="2"/>
  <c r="AT53" i="2"/>
  <c r="AS53" i="2"/>
  <c r="AR53" i="2"/>
  <c r="AQ53" i="2"/>
  <c r="AN53" i="2"/>
  <c r="AM53" i="2"/>
  <c r="AL53" i="2"/>
  <c r="AK53" i="2"/>
  <c r="AJ53" i="2"/>
  <c r="AI53" i="2"/>
  <c r="AF53" i="2"/>
  <c r="AE53" i="2"/>
  <c r="AD53" i="2"/>
  <c r="AC53" i="2"/>
  <c r="AB53" i="2"/>
  <c r="AA53" i="2"/>
  <c r="X53" i="2"/>
  <c r="W53" i="2"/>
  <c r="V53" i="2"/>
  <c r="U53" i="2"/>
  <c r="T53" i="2"/>
  <c r="S53" i="2"/>
  <c r="P53" i="2"/>
  <c r="O53" i="2"/>
  <c r="N53" i="2"/>
  <c r="M53" i="2"/>
  <c r="L53" i="2"/>
  <c r="K53" i="2"/>
  <c r="H53" i="2"/>
  <c r="G53" i="2"/>
  <c r="F53" i="2"/>
  <c r="E53" i="2"/>
  <c r="D53" i="2"/>
  <c r="C53" i="2"/>
  <c r="BL52" i="2"/>
  <c r="BJ52" i="2"/>
  <c r="BI52" i="2"/>
  <c r="BH52" i="2"/>
  <c r="BG52" i="2"/>
  <c r="BD52" i="2"/>
  <c r="BC52" i="2"/>
  <c r="BB52" i="2"/>
  <c r="BA52" i="2"/>
  <c r="AZ52" i="2"/>
  <c r="AY52" i="2"/>
  <c r="AV52" i="2"/>
  <c r="AU52" i="2"/>
  <c r="AT52" i="2"/>
  <c r="AS52" i="2"/>
  <c r="AR52" i="2"/>
  <c r="AQ52" i="2"/>
  <c r="AN52" i="2"/>
  <c r="AM52" i="2"/>
  <c r="AL52" i="2"/>
  <c r="AK52" i="2"/>
  <c r="AJ52" i="2"/>
  <c r="AI52" i="2"/>
  <c r="AF52" i="2"/>
  <c r="AE52" i="2"/>
  <c r="AD52" i="2"/>
  <c r="AC52" i="2"/>
  <c r="AB52" i="2"/>
  <c r="AA52" i="2"/>
  <c r="X52" i="2"/>
  <c r="W52" i="2"/>
  <c r="V52" i="2"/>
  <c r="U52" i="2"/>
  <c r="T52" i="2"/>
  <c r="S52" i="2"/>
  <c r="P52" i="2"/>
  <c r="O52" i="2"/>
  <c r="N52" i="2"/>
  <c r="M52" i="2"/>
  <c r="L52" i="2"/>
  <c r="K52" i="2"/>
  <c r="H52" i="2"/>
  <c r="G52" i="2"/>
  <c r="F52" i="2"/>
  <c r="E52" i="2"/>
  <c r="D52" i="2"/>
  <c r="C52" i="2"/>
  <c r="BL32" i="2"/>
  <c r="BJ26" i="2"/>
  <c r="BI26" i="2"/>
  <c r="BH26" i="2"/>
  <c r="BG26" i="2"/>
  <c r="BD26" i="2"/>
  <c r="BC26" i="2"/>
  <c r="BB26" i="2"/>
  <c r="BA26" i="2"/>
  <c r="AZ26" i="2"/>
  <c r="AY26" i="2"/>
  <c r="AV26" i="2"/>
  <c r="AU26" i="2"/>
  <c r="AT26" i="2"/>
  <c r="AS26" i="2"/>
  <c r="AR26" i="2"/>
  <c r="AQ26" i="2"/>
  <c r="AN26" i="2"/>
  <c r="AM26" i="2"/>
  <c r="AL26" i="2"/>
  <c r="AK26" i="2"/>
  <c r="AJ26" i="2"/>
  <c r="AI26" i="2"/>
  <c r="AF26" i="2"/>
  <c r="AE26" i="2"/>
  <c r="AD26" i="2"/>
  <c r="AC26" i="2"/>
  <c r="AB26" i="2"/>
  <c r="AA26" i="2"/>
  <c r="X26" i="2"/>
  <c r="W26" i="2"/>
  <c r="V26" i="2"/>
  <c r="U26" i="2"/>
  <c r="T26" i="2"/>
  <c r="S26" i="2"/>
  <c r="P26" i="2"/>
  <c r="O26" i="2"/>
  <c r="N26" i="2"/>
  <c r="M26" i="2"/>
  <c r="L26" i="2"/>
  <c r="K26" i="2"/>
  <c r="H26" i="2"/>
  <c r="G26" i="2"/>
  <c r="F26" i="2"/>
  <c r="E26" i="2"/>
  <c r="D26" i="2"/>
  <c r="C26" i="2"/>
  <c r="BL25" i="2"/>
  <c r="BL24" i="2"/>
  <c r="BL23" i="2"/>
  <c r="BL22" i="2"/>
  <c r="BJ21" i="2"/>
  <c r="BJ27" i="2" s="1"/>
  <c r="BJ100" i="2" s="1"/>
  <c r="BI21" i="2"/>
  <c r="BH21" i="2"/>
  <c r="BG21" i="2"/>
  <c r="BD21" i="2"/>
  <c r="BC21" i="2"/>
  <c r="BB21" i="2"/>
  <c r="BA21" i="2"/>
  <c r="AZ21" i="2"/>
  <c r="AY21" i="2"/>
  <c r="AV21" i="2"/>
  <c r="AU21" i="2"/>
  <c r="AT21" i="2"/>
  <c r="AS21" i="2"/>
  <c r="AR21" i="2"/>
  <c r="AQ21" i="2"/>
  <c r="AN21" i="2"/>
  <c r="AN27" i="2" s="1"/>
  <c r="AN100" i="2" s="1"/>
  <c r="AM21" i="2"/>
  <c r="AL21" i="2"/>
  <c r="AK21" i="2"/>
  <c r="AJ21" i="2"/>
  <c r="AI21" i="2"/>
  <c r="AF21" i="2"/>
  <c r="AE21" i="2"/>
  <c r="AD21" i="2"/>
  <c r="AC21" i="2"/>
  <c r="AB21" i="2"/>
  <c r="AA21" i="2"/>
  <c r="X21" i="2"/>
  <c r="W21" i="2"/>
  <c r="V21" i="2"/>
  <c r="U21" i="2"/>
  <c r="U27" i="2" s="1"/>
  <c r="U100" i="2" s="1"/>
  <c r="T21" i="2"/>
  <c r="T27" i="2" s="1"/>
  <c r="T100" i="2" s="1"/>
  <c r="S21" i="2"/>
  <c r="P21" i="2"/>
  <c r="O21" i="2"/>
  <c r="N21" i="2"/>
  <c r="M21" i="2"/>
  <c r="L21" i="2"/>
  <c r="K21" i="2"/>
  <c r="K27" i="2" s="1"/>
  <c r="K100" i="2" s="1"/>
  <c r="H21" i="2"/>
  <c r="G21" i="2"/>
  <c r="F21" i="2"/>
  <c r="E21" i="2"/>
  <c r="D21" i="2"/>
  <c r="C21" i="2"/>
  <c r="BL19" i="2"/>
  <c r="BL18" i="2"/>
  <c r="BL21" i="2" s="1"/>
  <c r="BL16" i="2"/>
  <c r="BL15" i="2"/>
  <c r="BL14" i="2"/>
  <c r="BJ13" i="2"/>
  <c r="BI13" i="2"/>
  <c r="BH13" i="2"/>
  <c r="BH27" i="2" s="1"/>
  <c r="BH100" i="2" s="1"/>
  <c r="BG13" i="2"/>
  <c r="BG27" i="2" s="1"/>
  <c r="BG100" i="2" s="1"/>
  <c r="BG109" i="2" s="1"/>
  <c r="BD13" i="2"/>
  <c r="BD27" i="2" s="1"/>
  <c r="BD100" i="2" s="1"/>
  <c r="BC13" i="2"/>
  <c r="BB13" i="2"/>
  <c r="BA13" i="2"/>
  <c r="BA27" i="2" s="1"/>
  <c r="BA100" i="2" s="1"/>
  <c r="AZ13" i="2"/>
  <c r="AY13" i="2"/>
  <c r="AV13" i="2"/>
  <c r="AV27" i="2" s="1"/>
  <c r="AV100" i="2" s="1"/>
  <c r="AU13" i="2"/>
  <c r="AU27" i="2" s="1"/>
  <c r="AU100" i="2" s="1"/>
  <c r="AT13" i="2"/>
  <c r="AT27" i="2" s="1"/>
  <c r="AT100" i="2" s="1"/>
  <c r="AS13" i="2"/>
  <c r="AR13" i="2"/>
  <c r="AQ13" i="2"/>
  <c r="AQ27" i="2" s="1"/>
  <c r="AQ100" i="2" s="1"/>
  <c r="AN13" i="2"/>
  <c r="AM13" i="2"/>
  <c r="AL13" i="2"/>
  <c r="AL27" i="2" s="1"/>
  <c r="AL100" i="2" s="1"/>
  <c r="AK13" i="2"/>
  <c r="AK27" i="2" s="1"/>
  <c r="AJ13" i="2"/>
  <c r="AJ27" i="2" s="1"/>
  <c r="AJ100" i="2" s="1"/>
  <c r="AI13" i="2"/>
  <c r="AF13" i="2"/>
  <c r="AE13" i="2"/>
  <c r="AE27" i="2" s="1"/>
  <c r="AE100" i="2" s="1"/>
  <c r="AD13" i="2"/>
  <c r="AC13" i="2"/>
  <c r="AB13" i="2"/>
  <c r="AB27" i="2" s="1"/>
  <c r="AB100" i="2" s="1"/>
  <c r="AA13" i="2"/>
  <c r="AA27" i="2" s="1"/>
  <c r="X13" i="2"/>
  <c r="X27" i="2" s="1"/>
  <c r="X100" i="2" s="1"/>
  <c r="W13" i="2"/>
  <c r="V13" i="2"/>
  <c r="U13" i="2"/>
  <c r="T13" i="2"/>
  <c r="S13" i="2"/>
  <c r="P13" i="2"/>
  <c r="P27" i="2" s="1"/>
  <c r="P100" i="2" s="1"/>
  <c r="O13" i="2"/>
  <c r="O27" i="2" s="1"/>
  <c r="O100" i="2" s="1"/>
  <c r="O107" i="2" s="1"/>
  <c r="N13" i="2"/>
  <c r="N27" i="2" s="1"/>
  <c r="N100" i="2" s="1"/>
  <c r="M13" i="2"/>
  <c r="L13" i="2"/>
  <c r="K13" i="2"/>
  <c r="H13" i="2"/>
  <c r="G13" i="2"/>
  <c r="F13" i="2"/>
  <c r="F27" i="2" s="1"/>
  <c r="F100" i="2" s="1"/>
  <c r="E13" i="2"/>
  <c r="E27" i="2" s="1"/>
  <c r="E100" i="2" s="1"/>
  <c r="D13" i="2"/>
  <c r="D27" i="2" s="1"/>
  <c r="D100" i="2" s="1"/>
  <c r="C13" i="2"/>
  <c r="BL9" i="2"/>
  <c r="BL8" i="2"/>
  <c r="BL7" i="2"/>
  <c r="BL6" i="2"/>
  <c r="BL5" i="2"/>
  <c r="BL13" i="2" s="1"/>
  <c r="D109" i="2" l="1"/>
  <c r="D106" i="2"/>
  <c r="X106" i="2"/>
  <c r="X107" i="2"/>
  <c r="AT107" i="2"/>
  <c r="AT108" i="2"/>
  <c r="E108" i="2"/>
  <c r="E106" i="2"/>
  <c r="E109" i="2"/>
  <c r="AD105" i="3"/>
  <c r="AD108" i="3"/>
  <c r="AD107" i="3"/>
  <c r="AD109" i="3"/>
  <c r="AD104" i="3"/>
  <c r="AU106" i="2"/>
  <c r="AU108" i="2"/>
  <c r="AU107" i="2"/>
  <c r="H107" i="3"/>
  <c r="H109" i="3"/>
  <c r="H108" i="3"/>
  <c r="BJ106" i="3"/>
  <c r="BJ104" i="3"/>
  <c r="AC27" i="2"/>
  <c r="AC100" i="2" s="1"/>
  <c r="AC109" i="2" s="1"/>
  <c r="M27" i="5"/>
  <c r="M100" i="5" s="1"/>
  <c r="M107" i="5" s="1"/>
  <c r="AI27" i="5"/>
  <c r="AI100" i="5" s="1"/>
  <c r="BL101" i="5"/>
  <c r="BM101" i="5" s="1"/>
  <c r="BL10" i="5" s="1"/>
  <c r="AC108" i="3"/>
  <c r="G27" i="2"/>
  <c r="G100" i="2" s="1"/>
  <c r="AY27" i="2"/>
  <c r="AY100" i="2" s="1"/>
  <c r="BL21" i="4"/>
  <c r="BL27" i="4" s="1"/>
  <c r="BL100" i="4" s="1"/>
  <c r="AA106" i="2"/>
  <c r="G108" i="3"/>
  <c r="BL26" i="4"/>
  <c r="S27" i="5"/>
  <c r="S100" i="5" s="1"/>
  <c r="S108" i="5" s="1"/>
  <c r="AC27" i="5"/>
  <c r="AC100" i="5" s="1"/>
  <c r="AM27" i="5"/>
  <c r="AM100" i="5" s="1"/>
  <c r="AY27" i="5"/>
  <c r="AY100" i="5" s="1"/>
  <c r="BI27" i="5"/>
  <c r="BI100" i="5" s="1"/>
  <c r="BI109" i="5" s="1"/>
  <c r="AJ27" i="5"/>
  <c r="AJ100" i="5" s="1"/>
  <c r="AJ109" i="5" s="1"/>
  <c r="AT27" i="5"/>
  <c r="AT100" i="5" s="1"/>
  <c r="AT107" i="5" s="1"/>
  <c r="BD27" i="5"/>
  <c r="BD100" i="5" s="1"/>
  <c r="D27" i="3"/>
  <c r="D100" i="3" s="1"/>
  <c r="S27" i="2"/>
  <c r="S100" i="2" s="1"/>
  <c r="BI27" i="2"/>
  <c r="BI100" i="2" s="1"/>
  <c r="C27" i="5"/>
  <c r="C100" i="5" s="1"/>
  <c r="AS27" i="5"/>
  <c r="AS100" i="5" s="1"/>
  <c r="AS104" i="5" s="1"/>
  <c r="BL99" i="5"/>
  <c r="BL99" i="2"/>
  <c r="AZ107" i="3"/>
  <c r="BL102" i="3"/>
  <c r="BM102" i="3" s="1"/>
  <c r="BL11" i="3" s="1"/>
  <c r="F27" i="4"/>
  <c r="F100" i="4" s="1"/>
  <c r="P27" i="4"/>
  <c r="P100" i="4" s="1"/>
  <c r="P104" i="4" s="1"/>
  <c r="AB27" i="4"/>
  <c r="AB100" i="4" s="1"/>
  <c r="AL27" i="4"/>
  <c r="AL100" i="4" s="1"/>
  <c r="AL107" i="4" s="1"/>
  <c r="AV27" i="4"/>
  <c r="AV100" i="4" s="1"/>
  <c r="AV106" i="4" s="1"/>
  <c r="BH27" i="4"/>
  <c r="BH100" i="4" s="1"/>
  <c r="BH105" i="4" s="1"/>
  <c r="C27" i="4"/>
  <c r="C100" i="4" s="1"/>
  <c r="W27" i="4"/>
  <c r="W100" i="4" s="1"/>
  <c r="W109" i="4" s="1"/>
  <c r="AS27" i="4"/>
  <c r="AS100" i="4" s="1"/>
  <c r="T27" i="5"/>
  <c r="T100" i="5" s="1"/>
  <c r="AD27" i="5"/>
  <c r="AD100" i="5" s="1"/>
  <c r="AN27" i="5"/>
  <c r="AN100" i="5" s="1"/>
  <c r="AN104" i="5" s="1"/>
  <c r="AZ27" i="5"/>
  <c r="AZ100" i="5" s="1"/>
  <c r="AZ109" i="5" s="1"/>
  <c r="BJ27" i="5"/>
  <c r="BJ100" i="5" s="1"/>
  <c r="BJ109" i="5" s="1"/>
  <c r="E27" i="5"/>
  <c r="E100" i="5" s="1"/>
  <c r="O27" i="5"/>
  <c r="O100" i="5" s="1"/>
  <c r="O108" i="5" s="1"/>
  <c r="AA27" i="5"/>
  <c r="AA100" i="5" s="1"/>
  <c r="AK27" i="5"/>
  <c r="AK100" i="5" s="1"/>
  <c r="AU27" i="5"/>
  <c r="AU100" i="5" s="1"/>
  <c r="BG27" i="5"/>
  <c r="BG100" i="5" s="1"/>
  <c r="BG104" i="5" s="1"/>
  <c r="F27" i="5"/>
  <c r="F100" i="5" s="1"/>
  <c r="F106" i="5" s="1"/>
  <c r="W27" i="5"/>
  <c r="W100" i="5" s="1"/>
  <c r="W108" i="5" s="1"/>
  <c r="BC27" i="5"/>
  <c r="BC100" i="5" s="1"/>
  <c r="AA107" i="2"/>
  <c r="G109" i="3"/>
  <c r="G27" i="4"/>
  <c r="G100" i="4" s="1"/>
  <c r="S27" i="4"/>
  <c r="S100" i="4" s="1"/>
  <c r="AC27" i="4"/>
  <c r="AC100" i="4" s="1"/>
  <c r="AC104" i="4" s="1"/>
  <c r="AM27" i="4"/>
  <c r="AM100" i="4" s="1"/>
  <c r="AM106" i="4" s="1"/>
  <c r="AY27" i="4"/>
  <c r="AY100" i="4" s="1"/>
  <c r="AY107" i="4" s="1"/>
  <c r="BI27" i="4"/>
  <c r="BI100" i="4" s="1"/>
  <c r="D27" i="4"/>
  <c r="D100" i="4" s="1"/>
  <c r="D104" i="4" s="1"/>
  <c r="X27" i="4"/>
  <c r="X100" i="4" s="1"/>
  <c r="AT27" i="4"/>
  <c r="AT100" i="4" s="1"/>
  <c r="L27" i="4"/>
  <c r="L100" i="4" s="1"/>
  <c r="AF27" i="4"/>
  <c r="AF100" i="4" s="1"/>
  <c r="AF109" i="4" s="1"/>
  <c r="BB27" i="4"/>
  <c r="BB100" i="4" s="1"/>
  <c r="BB109" i="4" s="1"/>
  <c r="BL13" i="5"/>
  <c r="K27" i="5"/>
  <c r="K100" i="5" s="1"/>
  <c r="U27" i="5"/>
  <c r="U100" i="5" s="1"/>
  <c r="U108" i="5" s="1"/>
  <c r="AE27" i="5"/>
  <c r="AE100" i="5" s="1"/>
  <c r="AQ27" i="5"/>
  <c r="AQ100" i="5" s="1"/>
  <c r="BA27" i="5"/>
  <c r="BA100" i="5" s="1"/>
  <c r="AM27" i="2"/>
  <c r="AM100" i="2" s="1"/>
  <c r="AM105" i="2" s="1"/>
  <c r="BL103" i="3"/>
  <c r="BM103" i="3" s="1"/>
  <c r="BL12" i="3" s="1"/>
  <c r="E27" i="4"/>
  <c r="E100" i="4" s="1"/>
  <c r="E106" i="4" s="1"/>
  <c r="O27" i="4"/>
  <c r="O100" i="4" s="1"/>
  <c r="AA27" i="4"/>
  <c r="AA100" i="4" s="1"/>
  <c r="AA109" i="4" s="1"/>
  <c r="AK27" i="4"/>
  <c r="AK100" i="4" s="1"/>
  <c r="AU27" i="4"/>
  <c r="AU100" i="4" s="1"/>
  <c r="BG27" i="4"/>
  <c r="BG100" i="4" s="1"/>
  <c r="BL103" i="4"/>
  <c r="BM103" i="4" s="1"/>
  <c r="BL12" i="4" s="1"/>
  <c r="BL103" i="5"/>
  <c r="BM103" i="5" s="1"/>
  <c r="BL12" i="5" s="1"/>
  <c r="L27" i="2"/>
  <c r="L100" i="2" s="1"/>
  <c r="L108" i="2" s="1"/>
  <c r="V27" i="2"/>
  <c r="V100" i="2" s="1"/>
  <c r="AF27" i="2"/>
  <c r="AF100" i="2" s="1"/>
  <c r="AR27" i="2"/>
  <c r="AR100" i="2" s="1"/>
  <c r="BB27" i="2"/>
  <c r="BB100" i="2" s="1"/>
  <c r="H27" i="2"/>
  <c r="H100" i="2" s="1"/>
  <c r="AD27" i="2"/>
  <c r="AD100" i="2" s="1"/>
  <c r="AD107" i="2" s="1"/>
  <c r="AZ27" i="2"/>
  <c r="AZ100" i="2" s="1"/>
  <c r="AZ106" i="2" s="1"/>
  <c r="AJ27" i="3"/>
  <c r="AJ100" i="3" s="1"/>
  <c r="AJ106" i="3" s="1"/>
  <c r="C27" i="3"/>
  <c r="C100" i="3" s="1"/>
  <c r="BG27" i="3"/>
  <c r="BG100" i="3" s="1"/>
  <c r="BG106" i="3" s="1"/>
  <c r="AU27" i="3"/>
  <c r="AU100" i="3" s="1"/>
  <c r="AA27" i="3"/>
  <c r="AA100" i="3" s="1"/>
  <c r="O27" i="3"/>
  <c r="O100" i="3" s="1"/>
  <c r="E27" i="3"/>
  <c r="E100" i="3" s="1"/>
  <c r="E109" i="3" s="1"/>
  <c r="BA27" i="3"/>
  <c r="BA100" i="3" s="1"/>
  <c r="BA105" i="3" s="1"/>
  <c r="AQ27" i="3"/>
  <c r="AQ100" i="3" s="1"/>
  <c r="AQ106" i="3" s="1"/>
  <c r="AE27" i="3"/>
  <c r="AE100" i="3" s="1"/>
  <c r="U27" i="3"/>
  <c r="U100" i="3" s="1"/>
  <c r="K27" i="3"/>
  <c r="K100" i="3" s="1"/>
  <c r="BL13" i="4"/>
  <c r="BL102" i="5"/>
  <c r="L234" i="6"/>
  <c r="T234" i="6"/>
  <c r="I93" i="6"/>
  <c r="Y93" i="6"/>
  <c r="AG93" i="6"/>
  <c r="AO93" i="6"/>
  <c r="AW93" i="6"/>
  <c r="Q93" i="6"/>
  <c r="E24" i="6"/>
  <c r="M24" i="6"/>
  <c r="U24" i="6"/>
  <c r="AC24" i="6"/>
  <c r="AK24" i="6"/>
  <c r="AS24" i="6"/>
  <c r="L162" i="6"/>
  <c r="T162" i="6"/>
  <c r="AB162" i="6"/>
  <c r="AR162" i="6"/>
  <c r="E162" i="6"/>
  <c r="M162" i="6"/>
  <c r="U162" i="6"/>
  <c r="AC162" i="6"/>
  <c r="AK162" i="6"/>
  <c r="AS162" i="6"/>
  <c r="G24" i="6"/>
  <c r="O24" i="6"/>
  <c r="W24" i="6"/>
  <c r="AM24" i="6"/>
  <c r="AU24" i="6"/>
  <c r="D234" i="6"/>
  <c r="AN24" i="6"/>
  <c r="AB234" i="6"/>
  <c r="AJ234" i="6"/>
  <c r="AR234" i="6"/>
  <c r="P24" i="6"/>
  <c r="AV24" i="6"/>
  <c r="D162" i="6"/>
  <c r="AJ162" i="6"/>
  <c r="K24" i="6"/>
  <c r="S24" i="6"/>
  <c r="AA24" i="6"/>
  <c r="AI24" i="6"/>
  <c r="AQ24" i="6"/>
  <c r="X24" i="6"/>
  <c r="AF24" i="6"/>
  <c r="H24" i="6"/>
  <c r="D24" i="6"/>
  <c r="L24" i="6"/>
  <c r="T24" i="6"/>
  <c r="AB24" i="6"/>
  <c r="AJ24" i="6"/>
  <c r="AR24" i="6"/>
  <c r="I24" i="6"/>
  <c r="Q24" i="6"/>
  <c r="Y24" i="6"/>
  <c r="AG24" i="6"/>
  <c r="AO24" i="6"/>
  <c r="AW24" i="6"/>
  <c r="AE24" i="6"/>
  <c r="V24" i="6"/>
  <c r="Q162" i="6"/>
  <c r="AG162" i="6"/>
  <c r="AW162" i="6"/>
  <c r="F93" i="6"/>
  <c r="N93" i="6"/>
  <c r="V93" i="6"/>
  <c r="AD93" i="6"/>
  <c r="AL93" i="6"/>
  <c r="AT93" i="6"/>
  <c r="K93" i="6"/>
  <c r="S93" i="6"/>
  <c r="AA93" i="6"/>
  <c r="AI93" i="6"/>
  <c r="AQ93" i="6"/>
  <c r="J162" i="6"/>
  <c r="R162" i="6"/>
  <c r="Z162" i="6"/>
  <c r="AH162" i="6"/>
  <c r="AP162" i="6"/>
  <c r="F162" i="6"/>
  <c r="N162" i="6"/>
  <c r="V162" i="6"/>
  <c r="AD162" i="6"/>
  <c r="AL162" i="6"/>
  <c r="AT162" i="6"/>
  <c r="J234" i="6"/>
  <c r="R234" i="6"/>
  <c r="Z234" i="6"/>
  <c r="AH234" i="6"/>
  <c r="AP234" i="6"/>
  <c r="F234" i="6"/>
  <c r="N234" i="6"/>
  <c r="V234" i="6"/>
  <c r="AD234" i="6"/>
  <c r="AL234" i="6"/>
  <c r="AT234" i="6"/>
  <c r="J93" i="6"/>
  <c r="Z93" i="6"/>
  <c r="AH93" i="6"/>
  <c r="I162" i="6"/>
  <c r="Y162" i="6"/>
  <c r="AO162" i="6"/>
  <c r="I234" i="6"/>
  <c r="AG234" i="6"/>
  <c r="AO234" i="6"/>
  <c r="E234" i="6"/>
  <c r="U234" i="6"/>
  <c r="AK234" i="6"/>
  <c r="G93" i="6"/>
  <c r="O93" i="6"/>
  <c r="W93" i="6"/>
  <c r="AE93" i="6"/>
  <c r="AM93" i="6"/>
  <c r="AU93" i="6"/>
  <c r="D93" i="6"/>
  <c r="L93" i="6"/>
  <c r="T93" i="6"/>
  <c r="AB93" i="6"/>
  <c r="AJ93" i="6"/>
  <c r="AR93" i="6"/>
  <c r="K162" i="6"/>
  <c r="S162" i="6"/>
  <c r="AA162" i="6"/>
  <c r="AI162" i="6"/>
  <c r="AQ162" i="6"/>
  <c r="G162" i="6"/>
  <c r="O162" i="6"/>
  <c r="W162" i="6"/>
  <c r="AE162" i="6"/>
  <c r="AM162" i="6"/>
  <c r="AU162" i="6"/>
  <c r="K234" i="6"/>
  <c r="S234" i="6"/>
  <c r="AA234" i="6"/>
  <c r="AI234" i="6"/>
  <c r="AQ234" i="6"/>
  <c r="G234" i="6"/>
  <c r="O234" i="6"/>
  <c r="W234" i="6"/>
  <c r="AE234" i="6"/>
  <c r="AM234" i="6"/>
  <c r="AU234" i="6"/>
  <c r="F24" i="6"/>
  <c r="N24" i="6"/>
  <c r="AD24" i="6"/>
  <c r="AL24" i="6"/>
  <c r="AT24" i="6"/>
  <c r="R93" i="6"/>
  <c r="AP93" i="6"/>
  <c r="Q234" i="6"/>
  <c r="Y234" i="6"/>
  <c r="AW234" i="6"/>
  <c r="M234" i="6"/>
  <c r="AC234" i="6"/>
  <c r="AS234" i="6"/>
  <c r="J24" i="6"/>
  <c r="R24" i="6"/>
  <c r="Z24" i="6"/>
  <c r="AH24" i="6"/>
  <c r="AP24" i="6"/>
  <c r="H93" i="6"/>
  <c r="P93" i="6"/>
  <c r="X93" i="6"/>
  <c r="AF93" i="6"/>
  <c r="AN93" i="6"/>
  <c r="AV93" i="6"/>
  <c r="E93" i="6"/>
  <c r="M93" i="6"/>
  <c r="U93" i="6"/>
  <c r="AC93" i="6"/>
  <c r="AK93" i="6"/>
  <c r="AS93" i="6"/>
  <c r="H162" i="6"/>
  <c r="P162" i="6"/>
  <c r="X162" i="6"/>
  <c r="AF162" i="6"/>
  <c r="AN162" i="6"/>
  <c r="AV162" i="6"/>
  <c r="H234" i="6"/>
  <c r="P234" i="6"/>
  <c r="X234" i="6"/>
  <c r="AF234" i="6"/>
  <c r="AN234" i="6"/>
  <c r="AV234" i="6"/>
  <c r="AA107" i="5"/>
  <c r="AA106" i="5"/>
  <c r="AA109" i="5"/>
  <c r="AA105" i="5"/>
  <c r="AA108" i="5"/>
  <c r="AA104" i="5"/>
  <c r="BG107" i="5"/>
  <c r="BG106" i="5"/>
  <c r="BG108" i="5"/>
  <c r="U109" i="5"/>
  <c r="U105" i="5"/>
  <c r="U104" i="5"/>
  <c r="AQ109" i="5"/>
  <c r="AQ108" i="5"/>
  <c r="AQ107" i="5"/>
  <c r="AQ106" i="5"/>
  <c r="AQ105" i="5"/>
  <c r="AQ104" i="5"/>
  <c r="L109" i="5"/>
  <c r="L108" i="5"/>
  <c r="L107" i="5"/>
  <c r="L106" i="5"/>
  <c r="L105" i="5"/>
  <c r="L104" i="5"/>
  <c r="V109" i="5"/>
  <c r="V108" i="5"/>
  <c r="V107" i="5"/>
  <c r="V106" i="5"/>
  <c r="V105" i="5"/>
  <c r="V104" i="5"/>
  <c r="AF109" i="5"/>
  <c r="AF108" i="5"/>
  <c r="AF107" i="5"/>
  <c r="AF106" i="5"/>
  <c r="AF105" i="5"/>
  <c r="AF104" i="5"/>
  <c r="AR109" i="5"/>
  <c r="AR108" i="5"/>
  <c r="AR107" i="5"/>
  <c r="AR106" i="5"/>
  <c r="AR105" i="5"/>
  <c r="AR104" i="5"/>
  <c r="BB109" i="5"/>
  <c r="BB108" i="5"/>
  <c r="BB107" i="5"/>
  <c r="BB106" i="5"/>
  <c r="BB105" i="5"/>
  <c r="BB104" i="5"/>
  <c r="O106" i="5"/>
  <c r="O109" i="5"/>
  <c r="O105" i="5"/>
  <c r="AE109" i="5"/>
  <c r="AE108" i="5"/>
  <c r="AE107" i="5"/>
  <c r="AE106" i="5"/>
  <c r="AE105" i="5"/>
  <c r="AE104" i="5"/>
  <c r="C108" i="5"/>
  <c r="C109" i="5"/>
  <c r="C105" i="5"/>
  <c r="C104" i="5"/>
  <c r="C107" i="5"/>
  <c r="C106" i="5"/>
  <c r="M106" i="5"/>
  <c r="W109" i="5"/>
  <c r="AI109" i="5"/>
  <c r="AI105" i="5"/>
  <c r="AI104" i="5"/>
  <c r="AI108" i="5"/>
  <c r="AI107" i="5"/>
  <c r="AI106" i="5"/>
  <c r="AS107" i="5"/>
  <c r="BC106" i="5"/>
  <c r="BC107" i="5"/>
  <c r="BC108" i="5"/>
  <c r="BC109" i="5"/>
  <c r="BC105" i="5"/>
  <c r="BC104" i="5"/>
  <c r="E107" i="5"/>
  <c r="E109" i="5"/>
  <c r="E104" i="5"/>
  <c r="E108" i="5"/>
  <c r="E106" i="5"/>
  <c r="E105" i="5"/>
  <c r="AK108" i="5"/>
  <c r="AK109" i="5"/>
  <c r="AK104" i="5"/>
  <c r="AK107" i="5"/>
  <c r="AK106" i="5"/>
  <c r="AK105" i="5"/>
  <c r="AU109" i="5"/>
  <c r="AU104" i="5"/>
  <c r="AU106" i="5"/>
  <c r="AU108" i="5"/>
  <c r="AU105" i="5"/>
  <c r="AU107" i="5"/>
  <c r="K109" i="5"/>
  <c r="K108" i="5"/>
  <c r="K107" i="5"/>
  <c r="K106" i="5"/>
  <c r="K105" i="5"/>
  <c r="K104" i="5"/>
  <c r="BA109" i="5"/>
  <c r="BA108" i="5"/>
  <c r="BA107" i="5"/>
  <c r="BA106" i="5"/>
  <c r="BA105" i="5"/>
  <c r="BA104" i="5"/>
  <c r="D109" i="5"/>
  <c r="D105" i="5"/>
  <c r="D104" i="5"/>
  <c r="D107" i="5"/>
  <c r="D106" i="5"/>
  <c r="D108" i="5"/>
  <c r="N106" i="5"/>
  <c r="N109" i="5"/>
  <c r="N105" i="5"/>
  <c r="N108" i="5"/>
  <c r="N107" i="5"/>
  <c r="N104" i="5"/>
  <c r="X106" i="5"/>
  <c r="X104" i="5"/>
  <c r="X109" i="5"/>
  <c r="X105" i="5"/>
  <c r="X108" i="5"/>
  <c r="X107" i="5"/>
  <c r="AJ104" i="5"/>
  <c r="AJ107" i="5"/>
  <c r="BD104" i="5"/>
  <c r="BD107" i="5"/>
  <c r="BD109" i="5"/>
  <c r="BD105" i="5"/>
  <c r="BD108" i="5"/>
  <c r="BD106" i="5"/>
  <c r="S107" i="5"/>
  <c r="S104" i="5"/>
  <c r="S109" i="5"/>
  <c r="S106" i="5"/>
  <c r="AD109" i="5"/>
  <c r="AD108" i="5"/>
  <c r="AD107" i="5"/>
  <c r="AD106" i="5"/>
  <c r="AD105" i="5"/>
  <c r="AD104" i="5"/>
  <c r="AZ104" i="5"/>
  <c r="F108" i="5"/>
  <c r="AL108" i="5"/>
  <c r="AL106" i="5"/>
  <c r="AL109" i="5"/>
  <c r="AL107" i="5"/>
  <c r="AL105" i="5"/>
  <c r="G109" i="5"/>
  <c r="G108" i="5"/>
  <c r="G106" i="5"/>
  <c r="G105" i="5"/>
  <c r="G107" i="5"/>
  <c r="G104" i="5"/>
  <c r="AM107" i="5"/>
  <c r="AM105" i="5"/>
  <c r="AM109" i="5"/>
  <c r="AM108" i="5"/>
  <c r="AM106" i="5"/>
  <c r="AM104" i="5"/>
  <c r="BI106" i="5"/>
  <c r="BI105" i="5"/>
  <c r="BI104" i="5"/>
  <c r="T109" i="5"/>
  <c r="T108" i="5"/>
  <c r="T107" i="5"/>
  <c r="T106" i="5"/>
  <c r="T105" i="5"/>
  <c r="T104" i="5"/>
  <c r="BM102" i="5"/>
  <c r="BL11" i="5" s="1"/>
  <c r="P106" i="5"/>
  <c r="P109" i="5"/>
  <c r="P108" i="5"/>
  <c r="P107" i="5"/>
  <c r="P105" i="5"/>
  <c r="AB109" i="5"/>
  <c r="AB107" i="5"/>
  <c r="AB105" i="5"/>
  <c r="AB108" i="5"/>
  <c r="AB106" i="5"/>
  <c r="AV107" i="5"/>
  <c r="AV105" i="5"/>
  <c r="AV109" i="5"/>
  <c r="AV108" i="5"/>
  <c r="AV106" i="5"/>
  <c r="BH109" i="5"/>
  <c r="BH108" i="5"/>
  <c r="BH106" i="5"/>
  <c r="BH107" i="5"/>
  <c r="BH105" i="5"/>
  <c r="AC109" i="5"/>
  <c r="AC108" i="5"/>
  <c r="AC104" i="5"/>
  <c r="AC106" i="5"/>
  <c r="AC105" i="5"/>
  <c r="AC107" i="5"/>
  <c r="AY109" i="5"/>
  <c r="AY108" i="5"/>
  <c r="AY106" i="5"/>
  <c r="AY104" i="5"/>
  <c r="AY107" i="5"/>
  <c r="AY105" i="5"/>
  <c r="H27" i="5"/>
  <c r="H100" i="5" s="1"/>
  <c r="AN107" i="5"/>
  <c r="AN106" i="5"/>
  <c r="AN105" i="5"/>
  <c r="BL21" i="5"/>
  <c r="C108" i="4"/>
  <c r="C106" i="4"/>
  <c r="C109" i="4"/>
  <c r="C105" i="4"/>
  <c r="C107" i="4"/>
  <c r="C104" i="4"/>
  <c r="AS109" i="4"/>
  <c r="AS105" i="4"/>
  <c r="AS108" i="4"/>
  <c r="AS104" i="4"/>
  <c r="AS107" i="4"/>
  <c r="AS106" i="4"/>
  <c r="BC106" i="4"/>
  <c r="BC109" i="4"/>
  <c r="BC105" i="4"/>
  <c r="BC108" i="4"/>
  <c r="BC104" i="4"/>
  <c r="BC107" i="4"/>
  <c r="X106" i="4"/>
  <c r="X109" i="4"/>
  <c r="X105" i="4"/>
  <c r="X108" i="4"/>
  <c r="X104" i="4"/>
  <c r="X107" i="4"/>
  <c r="L109" i="4"/>
  <c r="L108" i="4"/>
  <c r="L107" i="4"/>
  <c r="L106" i="4"/>
  <c r="L105" i="4"/>
  <c r="L104" i="4"/>
  <c r="AF104" i="4"/>
  <c r="BD104" i="4"/>
  <c r="BD107" i="4"/>
  <c r="BD106" i="4"/>
  <c r="BD109" i="4"/>
  <c r="BD105" i="4"/>
  <c r="BD108" i="4"/>
  <c r="AK108" i="4"/>
  <c r="AK104" i="4"/>
  <c r="AK107" i="4"/>
  <c r="AK106" i="4"/>
  <c r="AK105" i="4"/>
  <c r="AK109" i="4"/>
  <c r="K109" i="4"/>
  <c r="K108" i="4"/>
  <c r="K107" i="4"/>
  <c r="K106" i="4"/>
  <c r="K105" i="4"/>
  <c r="K104" i="4"/>
  <c r="AE109" i="4"/>
  <c r="AE108" i="4"/>
  <c r="AE107" i="4"/>
  <c r="AE106" i="4"/>
  <c r="AE105" i="4"/>
  <c r="AE104" i="4"/>
  <c r="BA109" i="4"/>
  <c r="BA108" i="4"/>
  <c r="BA107" i="4"/>
  <c r="BA106" i="4"/>
  <c r="BA105" i="4"/>
  <c r="BA104" i="4"/>
  <c r="V109" i="4"/>
  <c r="V108" i="4"/>
  <c r="V107" i="4"/>
  <c r="V106" i="4"/>
  <c r="V105" i="4"/>
  <c r="V104" i="4"/>
  <c r="AR109" i="4"/>
  <c r="AR108" i="4"/>
  <c r="AR107" i="4"/>
  <c r="AR106" i="4"/>
  <c r="AR105" i="4"/>
  <c r="AR104" i="4"/>
  <c r="W106" i="4"/>
  <c r="W104" i="4"/>
  <c r="M108" i="4"/>
  <c r="M107" i="4"/>
  <c r="M104" i="4"/>
  <c r="M106" i="4"/>
  <c r="M109" i="4"/>
  <c r="M105" i="4"/>
  <c r="D105" i="4"/>
  <c r="D108" i="4"/>
  <c r="D107" i="4"/>
  <c r="D106" i="4"/>
  <c r="AT107" i="4"/>
  <c r="AT106" i="4"/>
  <c r="AT109" i="4"/>
  <c r="AT108" i="4"/>
  <c r="AT105" i="4"/>
  <c r="AT104" i="4"/>
  <c r="O107" i="4"/>
  <c r="O104" i="4"/>
  <c r="O106" i="4"/>
  <c r="O105" i="4"/>
  <c r="O109" i="4"/>
  <c r="O108" i="4"/>
  <c r="BG109" i="4"/>
  <c r="BG105" i="4"/>
  <c r="BG108" i="4"/>
  <c r="BG104" i="4"/>
  <c r="BG107" i="4"/>
  <c r="BG106" i="4"/>
  <c r="AI109" i="4"/>
  <c r="AI105" i="4"/>
  <c r="AI108" i="4"/>
  <c r="AI104" i="4"/>
  <c r="AI107" i="4"/>
  <c r="AI106" i="4"/>
  <c r="N107" i="4"/>
  <c r="N104" i="4"/>
  <c r="N106" i="4"/>
  <c r="N109" i="4"/>
  <c r="N105" i="4"/>
  <c r="N108" i="4"/>
  <c r="AJ106" i="4"/>
  <c r="AJ105" i="4"/>
  <c r="AJ108" i="4"/>
  <c r="AJ104" i="4"/>
  <c r="AJ107" i="4"/>
  <c r="AJ109" i="4"/>
  <c r="F109" i="4"/>
  <c r="F107" i="4"/>
  <c r="F108" i="4"/>
  <c r="F106" i="4"/>
  <c r="F105" i="4"/>
  <c r="AB106" i="4"/>
  <c r="AB105" i="4"/>
  <c r="AB109" i="4"/>
  <c r="AB108" i="4"/>
  <c r="AB107" i="4"/>
  <c r="AV107" i="4"/>
  <c r="U109" i="4"/>
  <c r="U108" i="4"/>
  <c r="U107" i="4"/>
  <c r="U106" i="4"/>
  <c r="U105" i="4"/>
  <c r="U104" i="4"/>
  <c r="AU104" i="4"/>
  <c r="AA107" i="4"/>
  <c r="G106" i="4"/>
  <c r="G109" i="4"/>
  <c r="G108" i="4"/>
  <c r="G107" i="4"/>
  <c r="G105" i="4"/>
  <c r="G104" i="4"/>
  <c r="AC107" i="4"/>
  <c r="AC109" i="4"/>
  <c r="AC105" i="4"/>
  <c r="AC106" i="4"/>
  <c r="AY105" i="4"/>
  <c r="H27" i="4"/>
  <c r="H100" i="4" s="1"/>
  <c r="AD27" i="4"/>
  <c r="AD100" i="4" s="1"/>
  <c r="AZ27" i="4"/>
  <c r="AZ100" i="4" s="1"/>
  <c r="AB104" i="4"/>
  <c r="AA108" i="4"/>
  <c r="AU109" i="4"/>
  <c r="AA105" i="4"/>
  <c r="AU106" i="4"/>
  <c r="P109" i="4"/>
  <c r="P108" i="4"/>
  <c r="P107" i="4"/>
  <c r="P106" i="4"/>
  <c r="P105" i="4"/>
  <c r="AL108" i="4"/>
  <c r="AL105" i="4"/>
  <c r="AL104" i="4"/>
  <c r="BH109" i="4"/>
  <c r="BH108" i="4"/>
  <c r="AQ109" i="4"/>
  <c r="AQ108" i="4"/>
  <c r="AQ107" i="4"/>
  <c r="AQ106" i="4"/>
  <c r="AQ105" i="4"/>
  <c r="AQ104" i="4"/>
  <c r="S109" i="4"/>
  <c r="S105" i="4"/>
  <c r="S104" i="4"/>
  <c r="S107" i="4"/>
  <c r="S106" i="4"/>
  <c r="S108" i="4"/>
  <c r="AM104" i="4"/>
  <c r="BI107" i="4"/>
  <c r="BI106" i="4"/>
  <c r="BI105" i="4"/>
  <c r="BI104" i="4"/>
  <c r="BI109" i="4"/>
  <c r="BI108" i="4"/>
  <c r="T27" i="4"/>
  <c r="T100" i="4" s="1"/>
  <c r="AN27" i="4"/>
  <c r="AN100" i="4" s="1"/>
  <c r="BJ27" i="4"/>
  <c r="BJ100" i="4" s="1"/>
  <c r="F104" i="4"/>
  <c r="BL102" i="4"/>
  <c r="BM102" i="4" s="1"/>
  <c r="BL11" i="4" s="1"/>
  <c r="BL101" i="4"/>
  <c r="BM101" i="4" s="1"/>
  <c r="BL10" i="4" s="1"/>
  <c r="AR104" i="3"/>
  <c r="AR105" i="3"/>
  <c r="AR108" i="3"/>
  <c r="AR107" i="3"/>
  <c r="AR109" i="3"/>
  <c r="L105" i="3"/>
  <c r="L107" i="3"/>
  <c r="L108" i="3"/>
  <c r="L109" i="3"/>
  <c r="L104" i="3"/>
  <c r="AS104" i="3"/>
  <c r="AS105" i="3"/>
  <c r="AS106" i="3"/>
  <c r="AS107" i="3"/>
  <c r="AS108" i="3"/>
  <c r="AS109" i="3"/>
  <c r="C104" i="3"/>
  <c r="C105" i="3"/>
  <c r="C106" i="3"/>
  <c r="C107" i="3"/>
  <c r="C108" i="3"/>
  <c r="C109" i="3"/>
  <c r="AU104" i="3"/>
  <c r="AU105" i="3"/>
  <c r="AU106" i="3"/>
  <c r="AU107" i="3"/>
  <c r="AU108" i="3"/>
  <c r="AU109" i="3"/>
  <c r="O104" i="3"/>
  <c r="O105" i="3"/>
  <c r="O106" i="3"/>
  <c r="O107" i="3"/>
  <c r="O108" i="3"/>
  <c r="O109" i="3"/>
  <c r="K107" i="3"/>
  <c r="K108" i="3"/>
  <c r="K109" i="3"/>
  <c r="K105" i="3"/>
  <c r="K104" i="3"/>
  <c r="K106" i="3"/>
  <c r="BC104" i="3"/>
  <c r="BC105" i="3"/>
  <c r="BC106" i="3"/>
  <c r="BC107" i="3"/>
  <c r="BC108" i="3"/>
  <c r="BC109" i="3"/>
  <c r="W104" i="3"/>
  <c r="W105" i="3"/>
  <c r="W106" i="3"/>
  <c r="W107" i="3"/>
  <c r="W108" i="3"/>
  <c r="W109" i="3"/>
  <c r="BD104" i="3"/>
  <c r="BD105" i="3"/>
  <c r="BD106" i="3"/>
  <c r="BD107" i="3"/>
  <c r="BD108" i="3"/>
  <c r="BD109" i="3"/>
  <c r="X104" i="3"/>
  <c r="X105" i="3"/>
  <c r="X106" i="3"/>
  <c r="X107" i="3"/>
  <c r="X108" i="3"/>
  <c r="X109" i="3"/>
  <c r="AZ106" i="3"/>
  <c r="AZ104" i="3"/>
  <c r="AZ105" i="3"/>
  <c r="H104" i="3"/>
  <c r="H106" i="3"/>
  <c r="H105" i="3"/>
  <c r="BB105" i="3"/>
  <c r="BB107" i="3"/>
  <c r="BB108" i="3"/>
  <c r="BB106" i="3"/>
  <c r="BB109" i="3"/>
  <c r="AF104" i="3"/>
  <c r="AF109" i="3"/>
  <c r="AF105" i="3"/>
  <c r="AF107" i="3"/>
  <c r="AF108" i="3"/>
  <c r="AF106" i="3"/>
  <c r="V107" i="3"/>
  <c r="V109" i="3"/>
  <c r="V106" i="3"/>
  <c r="V104" i="3"/>
  <c r="V108" i="3"/>
  <c r="L106" i="3"/>
  <c r="BL101" i="3"/>
  <c r="BM101" i="3" s="1"/>
  <c r="BL10" i="3" s="1"/>
  <c r="AJ108" i="3"/>
  <c r="AJ109" i="3"/>
  <c r="BG104" i="3"/>
  <c r="BG105" i="3"/>
  <c r="BG108" i="3"/>
  <c r="BG109" i="3"/>
  <c r="AA104" i="3"/>
  <c r="AA105" i="3"/>
  <c r="AA106" i="3"/>
  <c r="AA107" i="3"/>
  <c r="AA108" i="3"/>
  <c r="AA109" i="3"/>
  <c r="E104" i="3"/>
  <c r="E105" i="3"/>
  <c r="E106" i="3"/>
  <c r="E107" i="3"/>
  <c r="E108" i="3"/>
  <c r="BA104" i="3"/>
  <c r="BA106" i="3"/>
  <c r="AQ104" i="3"/>
  <c r="U106" i="3"/>
  <c r="U104" i="3"/>
  <c r="U108" i="3"/>
  <c r="U109" i="3"/>
  <c r="U107" i="3"/>
  <c r="AI104" i="3"/>
  <c r="AI105" i="3"/>
  <c r="AI106" i="3"/>
  <c r="AI107" i="3"/>
  <c r="AI108" i="3"/>
  <c r="AI109" i="3"/>
  <c r="AT104" i="3"/>
  <c r="AT105" i="3"/>
  <c r="AT106" i="3"/>
  <c r="AT107" i="3"/>
  <c r="AT108" i="3"/>
  <c r="AT109" i="3"/>
  <c r="D104" i="3"/>
  <c r="D105" i="3"/>
  <c r="D106" i="3"/>
  <c r="D107" i="3"/>
  <c r="D108" i="3"/>
  <c r="D109" i="3"/>
  <c r="AN105" i="3"/>
  <c r="AN107" i="3"/>
  <c r="AN108" i="3"/>
  <c r="AN109" i="3"/>
  <c r="AN106" i="3"/>
  <c r="AN104" i="3"/>
  <c r="T104" i="3"/>
  <c r="T107" i="3"/>
  <c r="T108" i="3"/>
  <c r="T109" i="3"/>
  <c r="T105" i="3"/>
  <c r="N104" i="3"/>
  <c r="N105" i="3"/>
  <c r="N106" i="3"/>
  <c r="N107" i="3"/>
  <c r="N108" i="3"/>
  <c r="N109" i="3"/>
  <c r="AY105" i="3"/>
  <c r="AY106" i="3"/>
  <c r="AY104" i="3"/>
  <c r="S104" i="3"/>
  <c r="S105" i="3"/>
  <c r="S106" i="3"/>
  <c r="S108" i="3"/>
  <c r="S107" i="3"/>
  <c r="S109" i="3"/>
  <c r="AZ109" i="3"/>
  <c r="V105" i="3"/>
  <c r="AM106" i="3"/>
  <c r="AM104" i="3"/>
  <c r="AM105" i="3"/>
  <c r="AM107" i="3"/>
  <c r="AM108" i="3"/>
  <c r="AM109" i="3"/>
  <c r="AY109" i="3"/>
  <c r="U105" i="3"/>
  <c r="G104" i="3"/>
  <c r="G106" i="3"/>
  <c r="G105" i="3"/>
  <c r="M104" i="3"/>
  <c r="M105" i="3"/>
  <c r="M106" i="3"/>
  <c r="M107" i="3"/>
  <c r="M108" i="3"/>
  <c r="M109" i="3"/>
  <c r="BI104" i="3"/>
  <c r="BI105" i="3"/>
  <c r="BI106" i="3"/>
  <c r="AC106" i="3"/>
  <c r="AC104" i="3"/>
  <c r="AC105" i="3"/>
  <c r="BH27" i="3"/>
  <c r="BH100" i="3" s="1"/>
  <c r="AL27" i="3"/>
  <c r="AL100" i="3" s="1"/>
  <c r="P27" i="3"/>
  <c r="P100" i="3" s="1"/>
  <c r="BI107" i="3"/>
  <c r="BJ105" i="3"/>
  <c r="AE105" i="3"/>
  <c r="BL99" i="3"/>
  <c r="AK104" i="3"/>
  <c r="AK105" i="3"/>
  <c r="AK106" i="3"/>
  <c r="AK107" i="3"/>
  <c r="AK108" i="3"/>
  <c r="AK109" i="3"/>
  <c r="BJ109" i="3"/>
  <c r="BJ108" i="3"/>
  <c r="BJ107" i="3"/>
  <c r="AE106" i="3"/>
  <c r="BL26" i="3"/>
  <c r="BL27" i="3" s="1"/>
  <c r="BL100" i="3" s="1"/>
  <c r="AV27" i="3"/>
  <c r="AV100" i="3" s="1"/>
  <c r="AB27" i="3"/>
  <c r="AB100" i="3" s="1"/>
  <c r="F27" i="3"/>
  <c r="F100" i="3" s="1"/>
  <c r="BI109" i="3"/>
  <c r="BI108" i="3"/>
  <c r="AD106" i="3"/>
  <c r="AE109" i="3"/>
  <c r="AE108" i="3"/>
  <c r="G108" i="2"/>
  <c r="G107" i="2"/>
  <c r="G105" i="2"/>
  <c r="G104" i="2"/>
  <c r="G109" i="2"/>
  <c r="G106" i="2"/>
  <c r="AM109" i="2"/>
  <c r="AM106" i="2"/>
  <c r="AM107" i="2"/>
  <c r="AY109" i="2"/>
  <c r="AY108" i="2"/>
  <c r="AY107" i="2"/>
  <c r="AY106" i="2"/>
  <c r="AY105" i="2"/>
  <c r="AY104" i="2"/>
  <c r="AN109" i="2"/>
  <c r="AN108" i="2"/>
  <c r="AN107" i="2"/>
  <c r="AN106" i="2"/>
  <c r="AN105" i="2"/>
  <c r="AN104" i="2"/>
  <c r="AJ108" i="2"/>
  <c r="AJ107" i="2"/>
  <c r="AJ104" i="2"/>
  <c r="AJ106" i="2"/>
  <c r="AJ109" i="2"/>
  <c r="AJ105" i="2"/>
  <c r="BD109" i="2"/>
  <c r="BD105" i="2"/>
  <c r="BD108" i="2"/>
  <c r="BD107" i="2"/>
  <c r="BD106" i="2"/>
  <c r="BD104" i="2"/>
  <c r="AC108" i="2"/>
  <c r="AC107" i="2"/>
  <c r="AC105" i="2"/>
  <c r="BI104" i="2"/>
  <c r="BI108" i="2"/>
  <c r="BI105" i="2"/>
  <c r="BI109" i="2"/>
  <c r="BI107" i="2"/>
  <c r="BI106" i="2"/>
  <c r="BJ109" i="2"/>
  <c r="BJ108" i="2"/>
  <c r="BJ107" i="2"/>
  <c r="BJ106" i="2"/>
  <c r="BJ105" i="2"/>
  <c r="BJ104" i="2"/>
  <c r="L109" i="2"/>
  <c r="AF109" i="2"/>
  <c r="AF108" i="2"/>
  <c r="AF107" i="2"/>
  <c r="AF106" i="2"/>
  <c r="AF105" i="2"/>
  <c r="AF104" i="2"/>
  <c r="BB109" i="2"/>
  <c r="BB108" i="2"/>
  <c r="BB107" i="2"/>
  <c r="BB106" i="2"/>
  <c r="BB105" i="2"/>
  <c r="BB104" i="2"/>
  <c r="H109" i="2"/>
  <c r="H108" i="2"/>
  <c r="H107" i="2"/>
  <c r="H106" i="2"/>
  <c r="H105" i="2"/>
  <c r="H104" i="2"/>
  <c r="AD109" i="2"/>
  <c r="AD108" i="2"/>
  <c r="AD104" i="2"/>
  <c r="AZ109" i="2"/>
  <c r="AZ108" i="2"/>
  <c r="AZ107" i="2"/>
  <c r="S104" i="2"/>
  <c r="S109" i="2"/>
  <c r="S106" i="2"/>
  <c r="S108" i="2"/>
  <c r="S107" i="2"/>
  <c r="S105" i="2"/>
  <c r="T109" i="2"/>
  <c r="T108" i="2"/>
  <c r="T107" i="2"/>
  <c r="T106" i="2"/>
  <c r="T105" i="2"/>
  <c r="T104" i="2"/>
  <c r="N107" i="2"/>
  <c r="N105" i="2"/>
  <c r="N106" i="2"/>
  <c r="N109" i="2"/>
  <c r="N108" i="2"/>
  <c r="N104" i="2"/>
  <c r="F106" i="2"/>
  <c r="F109" i="2"/>
  <c r="F108" i="2"/>
  <c r="F107" i="2"/>
  <c r="F105" i="2"/>
  <c r="F104" i="2"/>
  <c r="P109" i="2"/>
  <c r="P108" i="2"/>
  <c r="P107" i="2"/>
  <c r="P106" i="2"/>
  <c r="P105" i="2"/>
  <c r="P104" i="2"/>
  <c r="AB106" i="2"/>
  <c r="AB109" i="2"/>
  <c r="AB108" i="2"/>
  <c r="AB107" i="2"/>
  <c r="AB105" i="2"/>
  <c r="AB104" i="2"/>
  <c r="AL109" i="2"/>
  <c r="AL108" i="2"/>
  <c r="AL107" i="2"/>
  <c r="AL106" i="2"/>
  <c r="AL105" i="2"/>
  <c r="AL104" i="2"/>
  <c r="AV105" i="2"/>
  <c r="AV109" i="2"/>
  <c r="AV108" i="2"/>
  <c r="AV107" i="2"/>
  <c r="AV106" i="2"/>
  <c r="AV104" i="2"/>
  <c r="BH109" i="2"/>
  <c r="BH108" i="2"/>
  <c r="BH107" i="2"/>
  <c r="BH106" i="2"/>
  <c r="BH105" i="2"/>
  <c r="BH104" i="2"/>
  <c r="U109" i="2"/>
  <c r="U108" i="2"/>
  <c r="U107" i="2"/>
  <c r="U106" i="2"/>
  <c r="U105" i="2"/>
  <c r="U104" i="2"/>
  <c r="V109" i="2"/>
  <c r="V108" i="2"/>
  <c r="V107" i="2"/>
  <c r="V106" i="2"/>
  <c r="V105" i="2"/>
  <c r="V104" i="2"/>
  <c r="AR109" i="2"/>
  <c r="AR108" i="2"/>
  <c r="AR107" i="2"/>
  <c r="AR106" i="2"/>
  <c r="AR105" i="2"/>
  <c r="AR104" i="2"/>
  <c r="AK104" i="2"/>
  <c r="O105" i="2"/>
  <c r="AK106" i="2"/>
  <c r="D107" i="2"/>
  <c r="BG107" i="2"/>
  <c r="X108" i="2"/>
  <c r="O109" i="2"/>
  <c r="K109" i="2"/>
  <c r="K108" i="2"/>
  <c r="K107" i="2"/>
  <c r="K106" i="2"/>
  <c r="K105" i="2"/>
  <c r="K104" i="2"/>
  <c r="D104" i="2"/>
  <c r="AT104" i="2"/>
  <c r="X105" i="2"/>
  <c r="E107" i="2"/>
  <c r="C27" i="2"/>
  <c r="C100" i="2" s="1"/>
  <c r="M27" i="2"/>
  <c r="M100" i="2" s="1"/>
  <c r="W27" i="2"/>
  <c r="W100" i="2" s="1"/>
  <c r="AI27" i="2"/>
  <c r="AI100" i="2" s="1"/>
  <c r="AS27" i="2"/>
  <c r="AS100" i="2" s="1"/>
  <c r="BC27" i="2"/>
  <c r="BC100" i="2" s="1"/>
  <c r="BL103" i="2"/>
  <c r="BM103" i="2" s="1"/>
  <c r="BL12" i="2" s="1"/>
  <c r="E104" i="2"/>
  <c r="AA104" i="2"/>
  <c r="AU104" i="2"/>
  <c r="E105" i="2"/>
  <c r="AA105" i="2"/>
  <c r="O106" i="2"/>
  <c r="AT106" i="2"/>
  <c r="AK107" i="2"/>
  <c r="D108" i="2"/>
  <c r="BG108" i="2"/>
  <c r="X109" i="2"/>
  <c r="AQ109" i="2"/>
  <c r="AQ108" i="2"/>
  <c r="AQ107" i="2"/>
  <c r="AQ106" i="2"/>
  <c r="AQ105" i="2"/>
  <c r="AQ104" i="2"/>
  <c r="O104" i="2"/>
  <c r="BG104" i="2"/>
  <c r="AK105" i="2"/>
  <c r="BG106" i="2"/>
  <c r="O108" i="2"/>
  <c r="AK109" i="2"/>
  <c r="AE109" i="2"/>
  <c r="AE108" i="2"/>
  <c r="AE107" i="2"/>
  <c r="AE106" i="2"/>
  <c r="AE105" i="2"/>
  <c r="AE104" i="2"/>
  <c r="X104" i="2"/>
  <c r="D105" i="2"/>
  <c r="AU105" i="2"/>
  <c r="AA108" i="2"/>
  <c r="AU109" i="2"/>
  <c r="AT105" i="2"/>
  <c r="AT109" i="2"/>
  <c r="BA109" i="2"/>
  <c r="BA108" i="2"/>
  <c r="BA107" i="2"/>
  <c r="BA106" i="2"/>
  <c r="BA105" i="2"/>
  <c r="BA104" i="2"/>
  <c r="BL26" i="2"/>
  <c r="BL27" i="2" s="1"/>
  <c r="BL100" i="2" s="1"/>
  <c r="BL102" i="2"/>
  <c r="BM102" i="2" s="1"/>
  <c r="BL11" i="2" s="1"/>
  <c r="BG105" i="2"/>
  <c r="BJ104" i="5" l="1"/>
  <c r="L104" i="2"/>
  <c r="AY106" i="4"/>
  <c r="BB104" i="4"/>
  <c r="AZ105" i="5"/>
  <c r="M108" i="5"/>
  <c r="AD105" i="2"/>
  <c r="L105" i="2"/>
  <c r="AM108" i="2"/>
  <c r="AQ109" i="3"/>
  <c r="BA108" i="3"/>
  <c r="BG107" i="3"/>
  <c r="AJ105" i="3"/>
  <c r="AM108" i="4"/>
  <c r="BH106" i="4"/>
  <c r="AL109" i="4"/>
  <c r="AY104" i="4"/>
  <c r="AC108" i="4"/>
  <c r="AV105" i="4"/>
  <c r="BB105" i="4"/>
  <c r="D109" i="4"/>
  <c r="W107" i="4"/>
  <c r="AF105" i="4"/>
  <c r="AN108" i="5"/>
  <c r="BJ106" i="5"/>
  <c r="AZ106" i="5"/>
  <c r="AT105" i="5"/>
  <c r="AJ105" i="5"/>
  <c r="AS109" i="5"/>
  <c r="W107" i="5"/>
  <c r="O104" i="5"/>
  <c r="U106" i="5"/>
  <c r="BG105" i="5"/>
  <c r="E107" i="4"/>
  <c r="E105" i="4"/>
  <c r="E109" i="4"/>
  <c r="AJ107" i="3"/>
  <c r="W104" i="5"/>
  <c r="AT108" i="5"/>
  <c r="AZ104" i="2"/>
  <c r="AD106" i="2"/>
  <c r="L106" i="2"/>
  <c r="AC104" i="2"/>
  <c r="AM104" i="2"/>
  <c r="AQ108" i="3"/>
  <c r="BA107" i="3"/>
  <c r="AJ104" i="3"/>
  <c r="AM109" i="4"/>
  <c r="BH104" i="4"/>
  <c r="AL106" i="4"/>
  <c r="AY108" i="4"/>
  <c r="AV108" i="4"/>
  <c r="BB106" i="4"/>
  <c r="W108" i="4"/>
  <c r="AF106" i="4"/>
  <c r="AN109" i="5"/>
  <c r="BJ107" i="5"/>
  <c r="F109" i="5"/>
  <c r="AZ107" i="5"/>
  <c r="AT109" i="5"/>
  <c r="AJ106" i="5"/>
  <c r="AS106" i="5"/>
  <c r="W105" i="5"/>
  <c r="O107" i="5"/>
  <c r="U107" i="5"/>
  <c r="BG109" i="5"/>
  <c r="AU105" i="4"/>
  <c r="AU108" i="4"/>
  <c r="AU107" i="4"/>
  <c r="M105" i="5"/>
  <c r="BA109" i="3"/>
  <c r="AM107" i="4"/>
  <c r="BJ105" i="5"/>
  <c r="AJ108" i="5"/>
  <c r="W106" i="5"/>
  <c r="AZ105" i="2"/>
  <c r="L107" i="2"/>
  <c r="AC106" i="2"/>
  <c r="AQ107" i="3"/>
  <c r="AM105" i="4"/>
  <c r="BH107" i="4"/>
  <c r="E108" i="4"/>
  <c r="AY109" i="4"/>
  <c r="AV109" i="4"/>
  <c r="BB107" i="4"/>
  <c r="W105" i="4"/>
  <c r="AF107" i="4"/>
  <c r="BJ108" i="5"/>
  <c r="BI107" i="5"/>
  <c r="F105" i="5"/>
  <c r="AZ108" i="5"/>
  <c r="S105" i="5"/>
  <c r="AT104" i="5"/>
  <c r="AS108" i="5"/>
  <c r="M109" i="5"/>
  <c r="AT106" i="5"/>
  <c r="AQ105" i="3"/>
  <c r="E104" i="4"/>
  <c r="AV104" i="4"/>
  <c r="BB108" i="4"/>
  <c r="AF108" i="4"/>
  <c r="BL27" i="5"/>
  <c r="BL100" i="5" s="1"/>
  <c r="F104" i="5"/>
  <c r="BL104" i="5" s="1"/>
  <c r="BM104" i="5" s="1"/>
  <c r="BL28" i="5" s="1"/>
  <c r="BI108" i="5"/>
  <c r="F107" i="5"/>
  <c r="AS105" i="5"/>
  <c r="M104" i="5"/>
  <c r="AA104" i="4"/>
  <c r="AA106" i="4"/>
  <c r="AE107" i="3"/>
  <c r="AE104" i="3"/>
  <c r="H109" i="5"/>
  <c r="BL109" i="5" s="1"/>
  <c r="BM109" i="5" s="1"/>
  <c r="BL40" i="5" s="1"/>
  <c r="BL39" i="5" s="1"/>
  <c r="H108" i="5"/>
  <c r="H107" i="5"/>
  <c r="H106" i="5"/>
  <c r="H105" i="5"/>
  <c r="H104" i="5"/>
  <c r="AN109" i="4"/>
  <c r="AN108" i="4"/>
  <c r="AN107" i="4"/>
  <c r="AN106" i="4"/>
  <c r="AN105" i="4"/>
  <c r="AN104" i="4"/>
  <c r="AZ109" i="4"/>
  <c r="AZ108" i="4"/>
  <c r="AZ107" i="4"/>
  <c r="AZ106" i="4"/>
  <c r="AZ105" i="4"/>
  <c r="AZ104" i="4"/>
  <c r="AD109" i="4"/>
  <c r="AD108" i="4"/>
  <c r="AD107" i="4"/>
  <c r="AD106" i="4"/>
  <c r="AD105" i="4"/>
  <c r="AD104" i="4"/>
  <c r="BJ109" i="4"/>
  <c r="BJ108" i="4"/>
  <c r="BJ107" i="4"/>
  <c r="BJ106" i="4"/>
  <c r="BJ105" i="4"/>
  <c r="BJ104" i="4"/>
  <c r="T109" i="4"/>
  <c r="T108" i="4"/>
  <c r="T107" i="4"/>
  <c r="T106" i="4"/>
  <c r="T105" i="4"/>
  <c r="T104" i="4"/>
  <c r="H109" i="4"/>
  <c r="H108" i="4"/>
  <c r="H107" i="4"/>
  <c r="H106" i="4"/>
  <c r="BL106" i="4" s="1"/>
  <c r="BM106" i="4" s="1"/>
  <c r="H105" i="4"/>
  <c r="H104" i="4"/>
  <c r="AL105" i="3"/>
  <c r="AL106" i="3"/>
  <c r="AL107" i="3"/>
  <c r="AL108" i="3"/>
  <c r="AL109" i="3"/>
  <c r="AL104" i="3"/>
  <c r="F105" i="3"/>
  <c r="F106" i="3"/>
  <c r="F107" i="3"/>
  <c r="F108" i="3"/>
  <c r="F109" i="3"/>
  <c r="F104" i="3"/>
  <c r="AB104" i="3"/>
  <c r="AB105" i="3"/>
  <c r="AB106" i="3"/>
  <c r="AB107" i="3"/>
  <c r="AB109" i="3"/>
  <c r="AB108" i="3"/>
  <c r="BH105" i="3"/>
  <c r="BH106" i="3"/>
  <c r="BH109" i="3"/>
  <c r="BL109" i="3" s="1"/>
  <c r="BM109" i="3" s="1"/>
  <c r="BL40" i="3" s="1"/>
  <c r="BL39" i="3" s="1"/>
  <c r="BH104" i="3"/>
  <c r="BH107" i="3"/>
  <c r="BH108" i="3"/>
  <c r="AV104" i="3"/>
  <c r="AV107" i="3"/>
  <c r="AV108" i="3"/>
  <c r="BL108" i="3" s="1"/>
  <c r="BM108" i="3" s="1"/>
  <c r="AV105" i="3"/>
  <c r="AV106" i="3"/>
  <c r="AV109" i="3"/>
  <c r="P104" i="3"/>
  <c r="P105" i="3"/>
  <c r="P108" i="3"/>
  <c r="P106" i="3"/>
  <c r="P107" i="3"/>
  <c r="P109" i="3"/>
  <c r="AI109" i="2"/>
  <c r="AI105" i="2"/>
  <c r="AI104" i="2"/>
  <c r="AI106" i="2"/>
  <c r="AI108" i="2"/>
  <c r="AI107" i="2"/>
  <c r="W106" i="2"/>
  <c r="W109" i="2"/>
  <c r="W105" i="2"/>
  <c r="W104" i="2"/>
  <c r="W108" i="2"/>
  <c r="W107" i="2"/>
  <c r="M108" i="2"/>
  <c r="M105" i="2"/>
  <c r="M104" i="2"/>
  <c r="M107" i="2"/>
  <c r="M106" i="2"/>
  <c r="M109" i="2"/>
  <c r="BC106" i="2"/>
  <c r="BC104" i="2"/>
  <c r="BC108" i="2"/>
  <c r="BC107" i="2"/>
  <c r="BC109" i="2"/>
  <c r="BC105" i="2"/>
  <c r="C105" i="2"/>
  <c r="C104" i="2"/>
  <c r="C109" i="2"/>
  <c r="C106" i="2"/>
  <c r="C108" i="2"/>
  <c r="BL108" i="2" s="1"/>
  <c r="BM108" i="2" s="1"/>
  <c r="C107" i="2"/>
  <c r="AS109" i="2"/>
  <c r="AS105" i="2"/>
  <c r="AS107" i="2"/>
  <c r="AS106" i="2"/>
  <c r="AS104" i="2"/>
  <c r="AS108" i="2"/>
  <c r="BL105" i="3" l="1"/>
  <c r="BM105" i="3" s="1"/>
  <c r="BL29" i="3" s="1"/>
  <c r="BL106" i="3"/>
  <c r="BM106" i="3" s="1"/>
  <c r="BL105" i="5"/>
  <c r="BM105" i="5" s="1"/>
  <c r="BL29" i="5" s="1"/>
  <c r="BL107" i="4"/>
  <c r="BM107" i="4" s="1"/>
  <c r="BL31" i="4" s="1"/>
  <c r="BL108" i="4"/>
  <c r="BM108" i="4" s="1"/>
  <c r="BL106" i="5"/>
  <c r="BM106" i="5" s="1"/>
  <c r="BL104" i="4"/>
  <c r="BM104" i="4" s="1"/>
  <c r="BL28" i="4" s="1"/>
  <c r="BL30" i="4" s="1"/>
  <c r="BL107" i="5"/>
  <c r="BM107" i="5" s="1"/>
  <c r="BL31" i="5" s="1"/>
  <c r="BL30" i="5" s="1"/>
  <c r="BL109" i="4"/>
  <c r="BM109" i="4" s="1"/>
  <c r="BL40" i="4" s="1"/>
  <c r="BL39" i="4" s="1"/>
  <c r="BL107" i="3"/>
  <c r="BM107" i="3" s="1"/>
  <c r="BL31" i="3" s="1"/>
  <c r="BL104" i="3"/>
  <c r="BM104" i="3" s="1"/>
  <c r="BL28" i="3" s="1"/>
  <c r="BL105" i="4"/>
  <c r="BM105" i="4" s="1"/>
  <c r="BL29" i="4" s="1"/>
  <c r="BL108" i="5"/>
  <c r="BM108" i="5" s="1"/>
  <c r="BL30" i="3"/>
  <c r="BL107" i="2"/>
  <c r="BM107" i="2" s="1"/>
  <c r="BL31" i="2" s="1"/>
  <c r="BL106" i="2"/>
  <c r="BM106" i="2" s="1"/>
  <c r="BL109" i="2"/>
  <c r="BM109" i="2" s="1"/>
  <c r="BL40" i="2" s="1"/>
  <c r="BL39" i="2" s="1"/>
  <c r="BL104" i="2"/>
  <c r="BM104" i="2" s="1"/>
  <c r="BL28" i="2" s="1"/>
  <c r="BL105" i="2"/>
  <c r="BM105" i="2" s="1"/>
  <c r="BL29" i="2" s="1"/>
  <c r="BL30" i="2" l="1"/>
</calcChain>
</file>

<file path=xl/sharedStrings.xml><?xml version="1.0" encoding="utf-8"?>
<sst xmlns="http://schemas.openxmlformats.org/spreadsheetml/2006/main" count="4785" uniqueCount="207">
  <si>
    <t>County</t>
  </si>
  <si>
    <t>Abbeville</t>
  </si>
  <si>
    <t>Aiken</t>
  </si>
  <si>
    <t>Allendale</t>
  </si>
  <si>
    <t>Anderson</t>
  </si>
  <si>
    <t>Bamberg</t>
  </si>
  <si>
    <t>Barnwell</t>
  </si>
  <si>
    <t>Beaufort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</si>
  <si>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</si>
  <si>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</si>
  <si>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</si>
  <si>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</si>
  <si>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</si>
  <si>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</si>
  <si>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</si>
  <si>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</si>
  <si>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</si>
  <si>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</si>
  <si>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Dorchester</t>
  </si>
  <si>
    <t>Edgefield</t>
  </si>
  <si>
    <t>Fairfield</t>
  </si>
  <si>
    <t>Florence</t>
  </si>
  <si>
    <t>Georgetown</t>
  </si>
  <si>
    <t>Greenville</t>
  </si>
  <si>
    <t>Greenwood</t>
  </si>
  <si>
    <t>Hampton</t>
  </si>
  <si>
    <t>Horry</t>
  </si>
  <si>
    <t>Jasper</t>
  </si>
  <si>
    <t>Kershaw</t>
  </si>
  <si>
    <t>Lancaster</t>
  </si>
  <si>
    <t>Laurens</t>
  </si>
  <si>
    <t>Lee</t>
  </si>
  <si>
    <t>Lexington</t>
  </si>
  <si>
    <t>Marion</t>
  </si>
  <si>
    <t>Marlboro</t>
  </si>
  <si>
    <t>McCormick</t>
  </si>
  <si>
    <t>Newberry</t>
  </si>
  <si>
    <t>Oconee</t>
  </si>
  <si>
    <t>Orangeburg</t>
  </si>
  <si>
    <t>Pickens</t>
  </si>
  <si>
    <t>Richland</t>
  </si>
  <si>
    <t>Saluda</t>
  </si>
  <si>
    <t>Spartanburg</t>
  </si>
  <si>
    <t>Sumter</t>
  </si>
  <si>
    <t>Union</t>
  </si>
  <si>
    <t>Williamsburg</t>
  </si>
  <si>
    <t>York</t>
  </si>
  <si>
    <t>Contact</t>
  </si>
  <si>
    <t>CP Chihasz</t>
  </si>
  <si>
    <t>Terry Mathis</t>
  </si>
  <si>
    <t>Hugh Gray</t>
  </si>
  <si>
    <t>Ernest Locke</t>
  </si>
  <si>
    <t>Gilbert Miller</t>
  </si>
  <si>
    <t>Joe Varn</t>
  </si>
  <si>
    <t>York Glover</t>
  </si>
  <si>
    <t>Frank Fitzsimons</t>
  </si>
  <si>
    <t>Charles Davis</t>
  </si>
  <si>
    <t>Roger Frances</t>
  </si>
  <si>
    <t>David Parker</t>
  </si>
  <si>
    <t>John Nance</t>
  </si>
  <si>
    <t>Kenneth Hall</t>
  </si>
  <si>
    <t>George Stabler</t>
  </si>
  <si>
    <t>Marion Barnes</t>
  </si>
  <si>
    <t>David Gunter</t>
  </si>
  <si>
    <t>Vic Bethea</t>
  </si>
  <si>
    <t>Birdie Crosby</t>
  </si>
  <si>
    <t>Tony Watson</t>
  </si>
  <si>
    <t>Mark Talbert</t>
  </si>
  <si>
    <t>Jody Martin</t>
  </si>
  <si>
    <t>Carlin Munnerlyn</t>
  </si>
  <si>
    <t>Danny Howard</t>
  </si>
  <si>
    <t>Steve Odom</t>
  </si>
  <si>
    <t>Bruce Johnson</t>
  </si>
  <si>
    <t>Tommy Walker</t>
  </si>
  <si>
    <t>Kathryn White</t>
  </si>
  <si>
    <t>Michael Payne</t>
  </si>
  <si>
    <t>Bill Hendrix</t>
  </si>
  <si>
    <t>Randy Cubbage</t>
  </si>
  <si>
    <t>Powell Smith</t>
  </si>
  <si>
    <t>Russell Duncan</t>
  </si>
  <si>
    <t>Wallace Wood</t>
  </si>
  <si>
    <t>Bryan Smith</t>
  </si>
  <si>
    <t>James Cummings</t>
  </si>
  <si>
    <t>William Hair</t>
  </si>
  <si>
    <t>Howard Hiller</t>
  </si>
  <si>
    <t>John Oxner</t>
  </si>
  <si>
    <t>Phil Perry</t>
  </si>
  <si>
    <t>Edmund Taylor</t>
  </si>
  <si>
    <t>Alston and Harvey</t>
  </si>
  <si>
    <t>Raymond Sligh</t>
  </si>
  <si>
    <t>John Boswell</t>
  </si>
  <si>
    <t>Henry Nunnery</t>
  </si>
  <si>
    <t>State Totals</t>
  </si>
  <si>
    <t>Sprinkler</t>
  </si>
  <si>
    <t>Side Roll/Wheel Line</t>
  </si>
  <si>
    <t>Traveler</t>
  </si>
  <si>
    <t>Solid Set</t>
  </si>
  <si>
    <t>Hand Move</t>
  </si>
  <si>
    <t>Center Pivot/Linear</t>
  </si>
  <si>
    <t xml:space="preserve">    %Impact</t>
  </si>
  <si>
    <t xml:space="preserve">    %LEPA</t>
  </si>
  <si>
    <t xml:space="preserve">    %chemigating</t>
  </si>
  <si>
    <t>Total Sprinkler Acreage</t>
  </si>
  <si>
    <t>Gravity/Flood</t>
  </si>
  <si>
    <t>Flooding from Ditches</t>
  </si>
  <si>
    <t>Open Ditch w/siphons</t>
  </si>
  <si>
    <t>Gated Solid Pipe</t>
  </si>
  <si>
    <t xml:space="preserve">    % w/ surge valves</t>
  </si>
  <si>
    <t>Layflat pipe</t>
  </si>
  <si>
    <t>Seepage/Sub Irrig.</t>
  </si>
  <si>
    <t xml:space="preserve">    % using PAM</t>
  </si>
  <si>
    <t>Total Gravity Acreage</t>
  </si>
  <si>
    <t>Low Flow / Drip</t>
  </si>
  <si>
    <t>Surface Microspray</t>
  </si>
  <si>
    <t>Surface Drip</t>
  </si>
  <si>
    <t>SDI</t>
  </si>
  <si>
    <t>Buried Perf. pipe</t>
  </si>
  <si>
    <t>Total Drip Acreage</t>
  </si>
  <si>
    <t>Total Irrigated Acreage</t>
  </si>
  <si>
    <t>Irrigation Power Unit Types</t>
  </si>
  <si>
    <t>% Diesel</t>
  </si>
  <si>
    <t>% Gasoline</t>
  </si>
  <si>
    <t>% Electric</t>
  </si>
  <si>
    <t>% LP or Gas</t>
  </si>
  <si>
    <t>Irrigation Wells</t>
  </si>
  <si>
    <t>Number</t>
  </si>
  <si>
    <t>Ave. Depth</t>
  </si>
  <si>
    <t>Ave Water Depth</t>
  </si>
  <si>
    <t>% Vertical Line Shaft</t>
  </si>
  <si>
    <t>% Submersible</t>
  </si>
  <si>
    <t>% Centrifugal</t>
  </si>
  <si>
    <t>% Axial Flow</t>
  </si>
  <si>
    <t>Pumps</t>
  </si>
  <si>
    <t>% Stationary</t>
  </si>
  <si>
    <t>% Portable</t>
  </si>
  <si>
    <t>Irrigation by Crop</t>
  </si>
  <si>
    <t>Alfalfa</t>
  </si>
  <si>
    <t>Avocado</t>
  </si>
  <si>
    <t>Barley</t>
  </si>
  <si>
    <t>Beans</t>
  </si>
  <si>
    <t>Citrus</t>
  </si>
  <si>
    <t>Corn</t>
  </si>
  <si>
    <t>Cotton</t>
  </si>
  <si>
    <t>Cranberries</t>
  </si>
  <si>
    <t>Flower Seeds</t>
  </si>
  <si>
    <t>Grapes</t>
  </si>
  <si>
    <t>Hops</t>
  </si>
  <si>
    <t>Melons</t>
  </si>
  <si>
    <t>Nursery</t>
  </si>
  <si>
    <t>Oats</t>
  </si>
  <si>
    <t>Pasture</t>
  </si>
  <si>
    <t>Hay Crops</t>
  </si>
  <si>
    <t>Peanuts</t>
  </si>
  <si>
    <t>Pecans</t>
  </si>
  <si>
    <t>Pineapples</t>
  </si>
  <si>
    <t>Potatoes</t>
  </si>
  <si>
    <t>Rice</t>
  </si>
  <si>
    <t>Small Fruits</t>
  </si>
  <si>
    <t>Turfgrass Sod</t>
  </si>
  <si>
    <t>Sorghum</t>
  </si>
  <si>
    <t>Soybeans</t>
  </si>
  <si>
    <t>Sugar Beets</t>
  </si>
  <si>
    <t>Sunflowers</t>
  </si>
  <si>
    <t>Sweet Potatoes</t>
  </si>
  <si>
    <t>Tobacco</t>
  </si>
  <si>
    <t>Tree Fruits</t>
  </si>
  <si>
    <t>Vegetables</t>
  </si>
  <si>
    <t>Wheat</t>
  </si>
  <si>
    <t>Other</t>
  </si>
  <si>
    <t>County reporting</t>
  </si>
  <si>
    <r>
      <t xml:space="preserve">total acres </t>
    </r>
    <r>
      <rPr>
        <sz val="11"/>
        <color theme="1"/>
        <rFont val="Calibri"/>
        <family val="2"/>
        <scheme val="minor"/>
      </rPr>
      <t>reported</t>
    </r>
  </si>
  <si>
    <t>% of total:</t>
  </si>
  <si>
    <t>acres Impact</t>
  </si>
  <si>
    <t>acres LEPA</t>
  </si>
  <si>
    <t>acres chemigating</t>
  </si>
  <si>
    <t>acres Diesel</t>
  </si>
  <si>
    <t>acres Gasoline</t>
  </si>
  <si>
    <t>acres Electric</t>
  </si>
  <si>
    <t>acres LP or Gas</t>
  </si>
  <si>
    <t>Greg Harvey</t>
  </si>
  <si>
    <t>Jim Amick</t>
  </si>
  <si>
    <t>Kent Williams</t>
  </si>
  <si>
    <t>Angela Nichols</t>
  </si>
  <si>
    <t>Andy Rollins</t>
  </si>
  <si>
    <t>Greg Henderson</t>
  </si>
  <si>
    <t>Sam Bass</t>
  </si>
  <si>
    <t>Jim Thomas</t>
  </si>
  <si>
    <t>Tony Melton</t>
  </si>
  <si>
    <t>Apples</t>
  </si>
  <si>
    <t>Beans &amp; Peas</t>
  </si>
  <si>
    <t>Berries</t>
  </si>
  <si>
    <t>Grass Seeds</t>
  </si>
  <si>
    <t>Grains</t>
  </si>
  <si>
    <t>Lettuce</t>
  </si>
  <si>
    <t>Mint</t>
  </si>
  <si>
    <t>Nuts</t>
  </si>
  <si>
    <t>Olives</t>
  </si>
  <si>
    <t>Pasture/Hay Crop</t>
  </si>
  <si>
    <t>Sugar Cane</t>
  </si>
  <si>
    <t>??</t>
  </si>
  <si>
    <t>Jack Queener</t>
  </si>
  <si>
    <t>Lewis Beckham</t>
  </si>
  <si>
    <t>Brian Callahan</t>
  </si>
  <si>
    <t>Joe Guthrie</t>
  </si>
  <si>
    <t>Year</t>
  </si>
  <si>
    <t>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</si>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</sst>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0" xfId="1" applyFont="1"/>
    <xf numFmtId="0" fontId="1" fillId="0" borderId="0" xfId="1"/>
    <xf numFmtId="0" fontId="3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3" fillId="0" borderId="0" xfId="1" applyFont="1"/>
    <xf numFmtId="0" fontId="3" fillId="2" borderId="4" xfId="1" applyFont="1" applyFill="1" applyBorder="1"/>
    <xf numFmtId="0" fontId="4" fillId="2" borderId="5" xfId="1" applyFont="1" applyFill="1" applyBorder="1"/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1" fillId="0" borderId="8" xfId="1" applyBorder="1"/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10" xfId="1" applyBorder="1"/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9" fontId="1" fillId="0" borderId="11" xfId="1" applyNumberFormat="1" applyBorder="1" applyAlignment="1">
      <alignment horizontal="center"/>
    </xf>
    <xf numFmtId="9" fontId="1" fillId="0" borderId="12" xfId="1" applyNumberFormat="1" applyBorder="1" applyAlignment="1">
      <alignment horizontal="center"/>
    </xf>
    <xf numFmtId="0" fontId="1" fillId="0" borderId="14" xfId="1" applyBorder="1"/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2" borderId="18" xfId="1" applyFont="1" applyFill="1" applyBorder="1" applyAlignment="1">
      <alignment horizontal="center" vertical="center" textRotation="90" wrapText="1"/>
    </xf>
    <xf numFmtId="0" fontId="3" fillId="2" borderId="20" xfId="1" applyFont="1" applyFill="1" applyBorder="1"/>
    <xf numFmtId="0" fontId="1" fillId="2" borderId="21" xfId="1" applyFill="1" applyBorder="1" applyAlignment="1">
      <alignment horizontal="center"/>
    </xf>
    <xf numFmtId="0" fontId="1" fillId="2" borderId="22" xfId="1" applyFill="1" applyBorder="1" applyAlignment="1">
      <alignment horizontal="center"/>
    </xf>
    <xf numFmtId="9" fontId="1" fillId="0" borderId="2" xfId="1" applyNumberFormat="1" applyBorder="1" applyAlignment="1">
      <alignment horizontal="center"/>
    </xf>
    <xf numFmtId="9" fontId="1" fillId="0" borderId="3" xfId="1" applyNumberFormat="1" applyBorder="1" applyAlignment="1">
      <alignment horizontal="center"/>
    </xf>
    <xf numFmtId="9" fontId="1" fillId="0" borderId="15" xfId="1" applyNumberFormat="1" applyBorder="1" applyAlignment="1">
      <alignment horizontal="center"/>
    </xf>
    <xf numFmtId="9" fontId="1" fillId="0" borderId="16" xfId="1" applyNumberFormat="1" applyBorder="1" applyAlignment="1">
      <alignment horizontal="center"/>
    </xf>
    <xf numFmtId="0" fontId="1" fillId="0" borderId="0" xfId="1" applyAlignment="1">
      <alignment horizontal="center"/>
    </xf>
    <xf numFmtId="0" fontId="1" fillId="0" borderId="26" xfId="1" applyBorder="1"/>
    <xf numFmtId="0" fontId="1" fillId="0" borderId="27" xfId="1" applyBorder="1" applyAlignment="1">
      <alignment horizontal="center"/>
    </xf>
    <xf numFmtId="0" fontId="1" fillId="0" borderId="28" xfId="1" applyBorder="1" applyAlignment="1">
      <alignment horizontal="center"/>
    </xf>
    <xf numFmtId="9" fontId="1" fillId="0" borderId="0" xfId="1" applyNumberFormat="1"/>
    <xf numFmtId="0" fontId="3" fillId="2" borderId="29" xfId="1" applyFont="1" applyFill="1" applyBorder="1" applyAlignment="1">
      <alignment horizontal="center"/>
    </xf>
    <xf numFmtId="0" fontId="3" fillId="0" borderId="7" xfId="1" applyFont="1" applyBorder="1" applyAlignment="1">
      <alignment vertical="center"/>
    </xf>
    <xf numFmtId="0" fontId="3" fillId="0" borderId="17" xfId="1" applyFont="1" applyBorder="1" applyAlignment="1">
      <alignment vertical="center" wrapText="1"/>
    </xf>
    <xf numFmtId="0" fontId="3" fillId="0" borderId="23" xfId="1" applyFont="1" applyBorder="1" applyAlignment="1">
      <alignment vertical="center" wrapText="1"/>
    </xf>
    <xf numFmtId="0" fontId="3" fillId="0" borderId="17" xfId="1" applyFont="1" applyBorder="1" applyAlignment="1">
      <alignment vertical="center"/>
    </xf>
    <xf numFmtId="0" fontId="3" fillId="0" borderId="23" xfId="1" applyFont="1" applyBorder="1" applyAlignment="1">
      <alignment vertical="center"/>
    </xf>
    <xf numFmtId="0" fontId="3" fillId="0" borderId="7" xfId="1" applyFont="1" applyBorder="1" applyAlignment="1">
      <alignment horizontal="center" vertical="center" textRotation="90"/>
    </xf>
    <xf numFmtId="0" fontId="3" fillId="0" borderId="9" xfId="1" applyFont="1" applyBorder="1" applyAlignment="1">
      <alignment horizontal="center" vertical="center" textRotation="90"/>
    </xf>
    <xf numFmtId="0" fontId="3" fillId="0" borderId="13" xfId="1" applyFont="1" applyBorder="1" applyAlignment="1">
      <alignment horizontal="center" vertical="center" textRotation="90"/>
    </xf>
    <xf numFmtId="0" fontId="3" fillId="0" borderId="23" xfId="1" applyFont="1" applyBorder="1" applyAlignment="1">
      <alignment horizontal="center" vertical="center" textRotation="90"/>
    </xf>
    <xf numFmtId="0" fontId="3" fillId="0" borderId="24" xfId="1" applyFont="1" applyBorder="1" applyAlignment="1">
      <alignment horizontal="center" vertical="center" textRotation="90"/>
    </xf>
    <xf numFmtId="0" fontId="3" fillId="0" borderId="25" xfId="1" applyFont="1" applyBorder="1" applyAlignment="1">
      <alignment horizontal="center" vertical="center" textRotation="90"/>
    </xf>
    <xf numFmtId="0" fontId="3" fillId="0" borderId="17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 textRotation="90" wrapText="1"/>
    </xf>
    <xf numFmtId="0" fontId="3" fillId="0" borderId="18" xfId="1" applyFont="1" applyBorder="1" applyAlignment="1">
      <alignment horizontal="center" vertical="center" textRotation="90" wrapText="1"/>
    </xf>
    <xf numFmtId="0" fontId="3" fillId="0" borderId="19" xfId="1" applyFont="1" applyBorder="1" applyAlignment="1">
      <alignment horizontal="center" vertical="center" textRotation="90" wrapText="1"/>
    </xf>
    <xf numFmtId="0" fontId="3" fillId="0" borderId="23" xfId="1" applyFont="1" applyBorder="1" applyAlignment="1">
      <alignment horizontal="center" vertical="center" textRotation="90" wrapText="1"/>
    </xf>
    <xf numFmtId="0" fontId="1" fillId="0" borderId="24" xfId="1" applyBorder="1" applyAlignment="1">
      <alignment horizontal="center" vertical="center" textRotation="90" wrapText="1"/>
    </xf>
    <xf numFmtId="0" fontId="1" fillId="0" borderId="25" xfId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FF04-2F3D-4B49-8D5F-79BE917B395A}">
  <dimension ref="A1:AW284"/>
  <sheetViews>
    <sheetView tabSelected="1" workbookViewId="0">
      <pane xSplit="3" ySplit="1" topLeftCell="D262" activePane="bottomRight" state="frozen"/>
      <selection pane="topRight" activeCell="D1" sqref="D1"/>
      <selection pane="bottomLeft" activeCell="A2" sqref="A2"/>
      <selection pane="bottomRight" sqref="A1:AW283"/>
    </sheetView>
  </sheetViews>
  <sheetFormatPr defaultRowHeight="12.75" x14ac:dyDescent="0.2"/>
  <cols>
    <col min="1" max="1" width="9.140625" style="2"/>
    <col min="2" max="2" width="30.140625" style="2" customWidth="1"/>
    <col min="3" max="3" width="20.5703125" style="2" customWidth="1"/>
    <col min="4" max="49" width="11.42578125" style="2" customWidth="1"/>
    <col min="50" max="241" width="9.140625" style="2"/>
    <col min="242" max="242" width="20.5703125" style="2" customWidth="1"/>
    <col min="243" max="248" width="11.42578125" style="2" customWidth="1"/>
    <col min="249" max="249" width="9.140625" style="2"/>
    <col min="250" max="250" width="20.5703125" style="2" customWidth="1"/>
    <col min="251" max="256" width="11.42578125" style="2" customWidth="1"/>
    <col min="257" max="257" width="9.140625" style="2"/>
    <col min="258" max="258" width="20.5703125" style="2" customWidth="1"/>
    <col min="259" max="264" width="11.42578125" style="2" customWidth="1"/>
    <col min="265" max="265" width="9.140625" style="2"/>
    <col min="266" max="266" width="20.5703125" style="2" customWidth="1"/>
    <col min="267" max="272" width="11.42578125" style="2" customWidth="1"/>
    <col min="273" max="273" width="9.140625" style="2"/>
    <col min="274" max="274" width="20.5703125" style="2" customWidth="1"/>
    <col min="275" max="280" width="11.42578125" style="2" customWidth="1"/>
    <col min="281" max="281" width="9.140625" style="2"/>
    <col min="282" max="282" width="20.5703125" style="2" customWidth="1"/>
    <col min="283" max="288" width="11.42578125" style="2" customWidth="1"/>
    <col min="289" max="289" width="9.140625" style="2"/>
    <col min="290" max="290" width="20.5703125" style="2" customWidth="1"/>
    <col min="291" max="296" width="11.42578125" style="2" customWidth="1"/>
    <col min="297" max="297" width="9.140625" style="2"/>
    <col min="298" max="298" width="20.5703125" style="2" customWidth="1"/>
    <col min="299" max="302" width="11.42578125" style="2" customWidth="1"/>
    <col min="303" max="303" width="9.42578125" style="2" customWidth="1"/>
    <col min="304" max="304" width="12.5703125" style="2" customWidth="1"/>
    <col min="305" max="305" width="9.42578125" style="2" bestFit="1" customWidth="1"/>
    <col min="306" max="497" width="9.140625" style="2"/>
    <col min="498" max="498" width="20.5703125" style="2" customWidth="1"/>
    <col min="499" max="504" width="11.42578125" style="2" customWidth="1"/>
    <col min="505" max="505" width="9.140625" style="2"/>
    <col min="506" max="506" width="20.5703125" style="2" customWidth="1"/>
    <col min="507" max="512" width="11.42578125" style="2" customWidth="1"/>
    <col min="513" max="513" width="9.140625" style="2"/>
    <col min="514" max="514" width="20.5703125" style="2" customWidth="1"/>
    <col min="515" max="520" width="11.42578125" style="2" customWidth="1"/>
    <col min="521" max="521" width="9.140625" style="2"/>
    <col min="522" max="522" width="20.5703125" style="2" customWidth="1"/>
    <col min="523" max="528" width="11.42578125" style="2" customWidth="1"/>
    <col min="529" max="529" width="9.140625" style="2"/>
    <col min="530" max="530" width="20.5703125" style="2" customWidth="1"/>
    <col min="531" max="536" width="11.42578125" style="2" customWidth="1"/>
    <col min="537" max="537" width="9.140625" style="2"/>
    <col min="538" max="538" width="20.5703125" style="2" customWidth="1"/>
    <col min="539" max="544" width="11.42578125" style="2" customWidth="1"/>
    <col min="545" max="545" width="9.140625" style="2"/>
    <col min="546" max="546" width="20.5703125" style="2" customWidth="1"/>
    <col min="547" max="552" width="11.42578125" style="2" customWidth="1"/>
    <col min="553" max="553" width="9.140625" style="2"/>
    <col min="554" max="554" width="20.5703125" style="2" customWidth="1"/>
    <col min="555" max="558" width="11.42578125" style="2" customWidth="1"/>
    <col min="559" max="559" width="9.42578125" style="2" customWidth="1"/>
    <col min="560" max="560" width="12.5703125" style="2" customWidth="1"/>
    <col min="561" max="561" width="9.42578125" style="2" bestFit="1" customWidth="1"/>
    <col min="562" max="753" width="9.140625" style="2"/>
    <col min="754" max="754" width="20.5703125" style="2" customWidth="1"/>
    <col min="755" max="760" width="11.42578125" style="2" customWidth="1"/>
    <col min="761" max="761" width="9.140625" style="2"/>
    <col min="762" max="762" width="20.5703125" style="2" customWidth="1"/>
    <col min="763" max="768" width="11.42578125" style="2" customWidth="1"/>
    <col min="769" max="769" width="9.140625" style="2"/>
    <col min="770" max="770" width="20.5703125" style="2" customWidth="1"/>
    <col min="771" max="776" width="11.42578125" style="2" customWidth="1"/>
    <col min="777" max="777" width="9.140625" style="2"/>
    <col min="778" max="778" width="20.5703125" style="2" customWidth="1"/>
    <col min="779" max="784" width="11.42578125" style="2" customWidth="1"/>
    <col min="785" max="785" width="9.140625" style="2"/>
    <col min="786" max="786" width="20.5703125" style="2" customWidth="1"/>
    <col min="787" max="792" width="11.42578125" style="2" customWidth="1"/>
    <col min="793" max="793" width="9.140625" style="2"/>
    <col min="794" max="794" width="20.5703125" style="2" customWidth="1"/>
    <col min="795" max="800" width="11.42578125" style="2" customWidth="1"/>
    <col min="801" max="801" width="9.140625" style="2"/>
    <col min="802" max="802" width="20.5703125" style="2" customWidth="1"/>
    <col min="803" max="808" width="11.42578125" style="2" customWidth="1"/>
    <col min="809" max="809" width="9.140625" style="2"/>
    <col min="810" max="810" width="20.5703125" style="2" customWidth="1"/>
    <col min="811" max="814" width="11.42578125" style="2" customWidth="1"/>
    <col min="815" max="815" width="9.42578125" style="2" customWidth="1"/>
    <col min="816" max="816" width="12.5703125" style="2" customWidth="1"/>
    <col min="817" max="817" width="9.42578125" style="2" bestFit="1" customWidth="1"/>
    <col min="818" max="1009" width="9.140625" style="2"/>
    <col min="1010" max="1010" width="20.5703125" style="2" customWidth="1"/>
    <col min="1011" max="1016" width="11.42578125" style="2" customWidth="1"/>
    <col min="1017" max="1017" width="9.140625" style="2"/>
    <col min="1018" max="1018" width="20.5703125" style="2" customWidth="1"/>
    <col min="1019" max="1024" width="11.42578125" style="2" customWidth="1"/>
    <col min="1025" max="1025" width="9.140625" style="2"/>
    <col min="1026" max="1026" width="20.5703125" style="2" customWidth="1"/>
    <col min="1027" max="1032" width="11.42578125" style="2" customWidth="1"/>
    <col min="1033" max="1033" width="9.140625" style="2"/>
    <col min="1034" max="1034" width="20.5703125" style="2" customWidth="1"/>
    <col min="1035" max="1040" width="11.42578125" style="2" customWidth="1"/>
    <col min="1041" max="1041" width="9.140625" style="2"/>
    <col min="1042" max="1042" width="20.5703125" style="2" customWidth="1"/>
    <col min="1043" max="1048" width="11.42578125" style="2" customWidth="1"/>
    <col min="1049" max="1049" width="9.140625" style="2"/>
    <col min="1050" max="1050" width="20.5703125" style="2" customWidth="1"/>
    <col min="1051" max="1056" width="11.42578125" style="2" customWidth="1"/>
    <col min="1057" max="1057" width="9.140625" style="2"/>
    <col min="1058" max="1058" width="20.5703125" style="2" customWidth="1"/>
    <col min="1059" max="1064" width="11.42578125" style="2" customWidth="1"/>
    <col min="1065" max="1065" width="9.140625" style="2"/>
    <col min="1066" max="1066" width="20.5703125" style="2" customWidth="1"/>
    <col min="1067" max="1070" width="11.42578125" style="2" customWidth="1"/>
    <col min="1071" max="1071" width="9.42578125" style="2" customWidth="1"/>
    <col min="1072" max="1072" width="12.5703125" style="2" customWidth="1"/>
    <col min="1073" max="1073" width="9.42578125" style="2" bestFit="1" customWidth="1"/>
    <col min="1074" max="1265" width="9.140625" style="2"/>
    <col min="1266" max="1266" width="20.5703125" style="2" customWidth="1"/>
    <col min="1267" max="1272" width="11.42578125" style="2" customWidth="1"/>
    <col min="1273" max="1273" width="9.140625" style="2"/>
    <col min="1274" max="1274" width="20.5703125" style="2" customWidth="1"/>
    <col min="1275" max="1280" width="11.42578125" style="2" customWidth="1"/>
    <col min="1281" max="1281" width="9.140625" style="2"/>
    <col min="1282" max="1282" width="20.5703125" style="2" customWidth="1"/>
    <col min="1283" max="1288" width="11.42578125" style="2" customWidth="1"/>
    <col min="1289" max="1289" width="9.140625" style="2"/>
    <col min="1290" max="1290" width="20.5703125" style="2" customWidth="1"/>
    <col min="1291" max="1296" width="11.42578125" style="2" customWidth="1"/>
    <col min="1297" max="1297" width="9.140625" style="2"/>
    <col min="1298" max="1298" width="20.5703125" style="2" customWidth="1"/>
    <col min="1299" max="1304" width="11.42578125" style="2" customWidth="1"/>
    <col min="1305" max="1305" width="9.140625" style="2"/>
    <col min="1306" max="1306" width="20.5703125" style="2" customWidth="1"/>
    <col min="1307" max="1312" width="11.42578125" style="2" customWidth="1"/>
    <col min="1313" max="1313" width="9.140625" style="2"/>
    <col min="1314" max="1314" width="20.5703125" style="2" customWidth="1"/>
    <col min="1315" max="1320" width="11.42578125" style="2" customWidth="1"/>
    <col min="1321" max="1321" width="9.140625" style="2"/>
    <col min="1322" max="1322" width="20.5703125" style="2" customWidth="1"/>
    <col min="1323" max="1326" width="11.42578125" style="2" customWidth="1"/>
    <col min="1327" max="1327" width="9.42578125" style="2" customWidth="1"/>
    <col min="1328" max="1328" width="12.5703125" style="2" customWidth="1"/>
    <col min="1329" max="1329" width="9.42578125" style="2" bestFit="1" customWidth="1"/>
    <col min="1330" max="1521" width="9.140625" style="2"/>
    <col min="1522" max="1522" width="20.5703125" style="2" customWidth="1"/>
    <col min="1523" max="1528" width="11.42578125" style="2" customWidth="1"/>
    <col min="1529" max="1529" width="9.140625" style="2"/>
    <col min="1530" max="1530" width="20.5703125" style="2" customWidth="1"/>
    <col min="1531" max="1536" width="11.42578125" style="2" customWidth="1"/>
    <col min="1537" max="1537" width="9.140625" style="2"/>
    <col min="1538" max="1538" width="20.5703125" style="2" customWidth="1"/>
    <col min="1539" max="1544" width="11.42578125" style="2" customWidth="1"/>
    <col min="1545" max="1545" width="9.140625" style="2"/>
    <col min="1546" max="1546" width="20.5703125" style="2" customWidth="1"/>
    <col min="1547" max="1552" width="11.42578125" style="2" customWidth="1"/>
    <col min="1553" max="1553" width="9.140625" style="2"/>
    <col min="1554" max="1554" width="20.5703125" style="2" customWidth="1"/>
    <col min="1555" max="1560" width="11.42578125" style="2" customWidth="1"/>
    <col min="1561" max="1561" width="9.140625" style="2"/>
    <col min="1562" max="1562" width="20.5703125" style="2" customWidth="1"/>
    <col min="1563" max="1568" width="11.42578125" style="2" customWidth="1"/>
    <col min="1569" max="1569" width="9.140625" style="2"/>
    <col min="1570" max="1570" width="20.5703125" style="2" customWidth="1"/>
    <col min="1571" max="1576" width="11.42578125" style="2" customWidth="1"/>
    <col min="1577" max="1577" width="9.140625" style="2"/>
    <col min="1578" max="1578" width="20.5703125" style="2" customWidth="1"/>
    <col min="1579" max="1582" width="11.42578125" style="2" customWidth="1"/>
    <col min="1583" max="1583" width="9.42578125" style="2" customWidth="1"/>
    <col min="1584" max="1584" width="12.5703125" style="2" customWidth="1"/>
    <col min="1585" max="1585" width="9.42578125" style="2" bestFit="1" customWidth="1"/>
    <col min="1586" max="1777" width="9.140625" style="2"/>
    <col min="1778" max="1778" width="20.5703125" style="2" customWidth="1"/>
    <col min="1779" max="1784" width="11.42578125" style="2" customWidth="1"/>
    <col min="1785" max="1785" width="9.140625" style="2"/>
    <col min="1786" max="1786" width="20.5703125" style="2" customWidth="1"/>
    <col min="1787" max="1792" width="11.42578125" style="2" customWidth="1"/>
    <col min="1793" max="1793" width="9.140625" style="2"/>
    <col min="1794" max="1794" width="20.5703125" style="2" customWidth="1"/>
    <col min="1795" max="1800" width="11.42578125" style="2" customWidth="1"/>
    <col min="1801" max="1801" width="9.140625" style="2"/>
    <col min="1802" max="1802" width="20.5703125" style="2" customWidth="1"/>
    <col min="1803" max="1808" width="11.42578125" style="2" customWidth="1"/>
    <col min="1809" max="1809" width="9.140625" style="2"/>
    <col min="1810" max="1810" width="20.5703125" style="2" customWidth="1"/>
    <col min="1811" max="1816" width="11.42578125" style="2" customWidth="1"/>
    <col min="1817" max="1817" width="9.140625" style="2"/>
    <col min="1818" max="1818" width="20.5703125" style="2" customWidth="1"/>
    <col min="1819" max="1824" width="11.42578125" style="2" customWidth="1"/>
    <col min="1825" max="1825" width="9.140625" style="2"/>
    <col min="1826" max="1826" width="20.5703125" style="2" customWidth="1"/>
    <col min="1827" max="1832" width="11.42578125" style="2" customWidth="1"/>
    <col min="1833" max="1833" width="9.140625" style="2"/>
    <col min="1834" max="1834" width="20.5703125" style="2" customWidth="1"/>
    <col min="1835" max="1838" width="11.42578125" style="2" customWidth="1"/>
    <col min="1839" max="1839" width="9.42578125" style="2" customWidth="1"/>
    <col min="1840" max="1840" width="12.5703125" style="2" customWidth="1"/>
    <col min="1841" max="1841" width="9.42578125" style="2" bestFit="1" customWidth="1"/>
    <col min="1842" max="2033" width="9.140625" style="2"/>
    <col min="2034" max="2034" width="20.5703125" style="2" customWidth="1"/>
    <col min="2035" max="2040" width="11.42578125" style="2" customWidth="1"/>
    <col min="2041" max="2041" width="9.140625" style="2"/>
    <col min="2042" max="2042" width="20.5703125" style="2" customWidth="1"/>
    <col min="2043" max="2048" width="11.42578125" style="2" customWidth="1"/>
    <col min="2049" max="2049" width="9.140625" style="2"/>
    <col min="2050" max="2050" width="20.5703125" style="2" customWidth="1"/>
    <col min="2051" max="2056" width="11.42578125" style="2" customWidth="1"/>
    <col min="2057" max="2057" width="9.140625" style="2"/>
    <col min="2058" max="2058" width="20.5703125" style="2" customWidth="1"/>
    <col min="2059" max="2064" width="11.42578125" style="2" customWidth="1"/>
    <col min="2065" max="2065" width="9.140625" style="2"/>
    <col min="2066" max="2066" width="20.5703125" style="2" customWidth="1"/>
    <col min="2067" max="2072" width="11.42578125" style="2" customWidth="1"/>
    <col min="2073" max="2073" width="9.140625" style="2"/>
    <col min="2074" max="2074" width="20.5703125" style="2" customWidth="1"/>
    <col min="2075" max="2080" width="11.42578125" style="2" customWidth="1"/>
    <col min="2081" max="2081" width="9.140625" style="2"/>
    <col min="2082" max="2082" width="20.5703125" style="2" customWidth="1"/>
    <col min="2083" max="2088" width="11.42578125" style="2" customWidth="1"/>
    <col min="2089" max="2089" width="9.140625" style="2"/>
    <col min="2090" max="2090" width="20.5703125" style="2" customWidth="1"/>
    <col min="2091" max="2094" width="11.42578125" style="2" customWidth="1"/>
    <col min="2095" max="2095" width="9.42578125" style="2" customWidth="1"/>
    <col min="2096" max="2096" width="12.5703125" style="2" customWidth="1"/>
    <col min="2097" max="2097" width="9.42578125" style="2" bestFit="1" customWidth="1"/>
    <col min="2098" max="2289" width="9.140625" style="2"/>
    <col min="2290" max="2290" width="20.5703125" style="2" customWidth="1"/>
    <col min="2291" max="2296" width="11.42578125" style="2" customWidth="1"/>
    <col min="2297" max="2297" width="9.140625" style="2"/>
    <col min="2298" max="2298" width="20.5703125" style="2" customWidth="1"/>
    <col min="2299" max="2304" width="11.42578125" style="2" customWidth="1"/>
    <col min="2305" max="2305" width="9.140625" style="2"/>
    <col min="2306" max="2306" width="20.5703125" style="2" customWidth="1"/>
    <col min="2307" max="2312" width="11.42578125" style="2" customWidth="1"/>
    <col min="2313" max="2313" width="9.140625" style="2"/>
    <col min="2314" max="2314" width="20.5703125" style="2" customWidth="1"/>
    <col min="2315" max="2320" width="11.42578125" style="2" customWidth="1"/>
    <col min="2321" max="2321" width="9.140625" style="2"/>
    <col min="2322" max="2322" width="20.5703125" style="2" customWidth="1"/>
    <col min="2323" max="2328" width="11.42578125" style="2" customWidth="1"/>
    <col min="2329" max="2329" width="9.140625" style="2"/>
    <col min="2330" max="2330" width="20.5703125" style="2" customWidth="1"/>
    <col min="2331" max="2336" width="11.42578125" style="2" customWidth="1"/>
    <col min="2337" max="2337" width="9.140625" style="2"/>
    <col min="2338" max="2338" width="20.5703125" style="2" customWidth="1"/>
    <col min="2339" max="2344" width="11.42578125" style="2" customWidth="1"/>
    <col min="2345" max="2345" width="9.140625" style="2"/>
    <col min="2346" max="2346" width="20.5703125" style="2" customWidth="1"/>
    <col min="2347" max="2350" width="11.42578125" style="2" customWidth="1"/>
    <col min="2351" max="2351" width="9.42578125" style="2" customWidth="1"/>
    <col min="2352" max="2352" width="12.5703125" style="2" customWidth="1"/>
    <col min="2353" max="2353" width="9.42578125" style="2" bestFit="1" customWidth="1"/>
    <col min="2354" max="2545" width="9.140625" style="2"/>
    <col min="2546" max="2546" width="20.5703125" style="2" customWidth="1"/>
    <col min="2547" max="2552" width="11.42578125" style="2" customWidth="1"/>
    <col min="2553" max="2553" width="9.140625" style="2"/>
    <col min="2554" max="2554" width="20.5703125" style="2" customWidth="1"/>
    <col min="2555" max="2560" width="11.42578125" style="2" customWidth="1"/>
    <col min="2561" max="2561" width="9.140625" style="2"/>
    <col min="2562" max="2562" width="20.5703125" style="2" customWidth="1"/>
    <col min="2563" max="2568" width="11.42578125" style="2" customWidth="1"/>
    <col min="2569" max="2569" width="9.140625" style="2"/>
    <col min="2570" max="2570" width="20.5703125" style="2" customWidth="1"/>
    <col min="2571" max="2576" width="11.42578125" style="2" customWidth="1"/>
    <col min="2577" max="2577" width="9.140625" style="2"/>
    <col min="2578" max="2578" width="20.5703125" style="2" customWidth="1"/>
    <col min="2579" max="2584" width="11.42578125" style="2" customWidth="1"/>
    <col min="2585" max="2585" width="9.140625" style="2"/>
    <col min="2586" max="2586" width="20.5703125" style="2" customWidth="1"/>
    <col min="2587" max="2592" width="11.42578125" style="2" customWidth="1"/>
    <col min="2593" max="2593" width="9.140625" style="2"/>
    <col min="2594" max="2594" width="20.5703125" style="2" customWidth="1"/>
    <col min="2595" max="2600" width="11.42578125" style="2" customWidth="1"/>
    <col min="2601" max="2601" width="9.140625" style="2"/>
    <col min="2602" max="2602" width="20.5703125" style="2" customWidth="1"/>
    <col min="2603" max="2606" width="11.42578125" style="2" customWidth="1"/>
    <col min="2607" max="2607" width="9.42578125" style="2" customWidth="1"/>
    <col min="2608" max="2608" width="12.5703125" style="2" customWidth="1"/>
    <col min="2609" max="2609" width="9.42578125" style="2" bestFit="1" customWidth="1"/>
    <col min="2610" max="2801" width="9.140625" style="2"/>
    <col min="2802" max="2802" width="20.5703125" style="2" customWidth="1"/>
    <col min="2803" max="2808" width="11.42578125" style="2" customWidth="1"/>
    <col min="2809" max="2809" width="9.140625" style="2"/>
    <col min="2810" max="2810" width="20.5703125" style="2" customWidth="1"/>
    <col min="2811" max="2816" width="11.42578125" style="2" customWidth="1"/>
    <col min="2817" max="2817" width="9.140625" style="2"/>
    <col min="2818" max="2818" width="20.5703125" style="2" customWidth="1"/>
    <col min="2819" max="2824" width="11.42578125" style="2" customWidth="1"/>
    <col min="2825" max="2825" width="9.140625" style="2"/>
    <col min="2826" max="2826" width="20.5703125" style="2" customWidth="1"/>
    <col min="2827" max="2832" width="11.42578125" style="2" customWidth="1"/>
    <col min="2833" max="2833" width="9.140625" style="2"/>
    <col min="2834" max="2834" width="20.5703125" style="2" customWidth="1"/>
    <col min="2835" max="2840" width="11.42578125" style="2" customWidth="1"/>
    <col min="2841" max="2841" width="9.140625" style="2"/>
    <col min="2842" max="2842" width="20.5703125" style="2" customWidth="1"/>
    <col min="2843" max="2848" width="11.42578125" style="2" customWidth="1"/>
    <col min="2849" max="2849" width="9.140625" style="2"/>
    <col min="2850" max="2850" width="20.5703125" style="2" customWidth="1"/>
    <col min="2851" max="2856" width="11.42578125" style="2" customWidth="1"/>
    <col min="2857" max="2857" width="9.140625" style="2"/>
    <col min="2858" max="2858" width="20.5703125" style="2" customWidth="1"/>
    <col min="2859" max="2862" width="11.42578125" style="2" customWidth="1"/>
    <col min="2863" max="2863" width="9.42578125" style="2" customWidth="1"/>
    <col min="2864" max="2864" width="12.5703125" style="2" customWidth="1"/>
    <col min="2865" max="2865" width="9.42578125" style="2" bestFit="1" customWidth="1"/>
    <col min="2866" max="3057" width="9.140625" style="2"/>
    <col min="3058" max="3058" width="20.5703125" style="2" customWidth="1"/>
    <col min="3059" max="3064" width="11.42578125" style="2" customWidth="1"/>
    <col min="3065" max="3065" width="9.140625" style="2"/>
    <col min="3066" max="3066" width="20.5703125" style="2" customWidth="1"/>
    <col min="3067" max="3072" width="11.42578125" style="2" customWidth="1"/>
    <col min="3073" max="3073" width="9.140625" style="2"/>
    <col min="3074" max="3074" width="20.5703125" style="2" customWidth="1"/>
    <col min="3075" max="3080" width="11.42578125" style="2" customWidth="1"/>
    <col min="3081" max="3081" width="9.140625" style="2"/>
    <col min="3082" max="3082" width="20.5703125" style="2" customWidth="1"/>
    <col min="3083" max="3088" width="11.42578125" style="2" customWidth="1"/>
    <col min="3089" max="3089" width="9.140625" style="2"/>
    <col min="3090" max="3090" width="20.5703125" style="2" customWidth="1"/>
    <col min="3091" max="3096" width="11.42578125" style="2" customWidth="1"/>
    <col min="3097" max="3097" width="9.140625" style="2"/>
    <col min="3098" max="3098" width="20.5703125" style="2" customWidth="1"/>
    <col min="3099" max="3104" width="11.42578125" style="2" customWidth="1"/>
    <col min="3105" max="3105" width="9.140625" style="2"/>
    <col min="3106" max="3106" width="20.5703125" style="2" customWidth="1"/>
    <col min="3107" max="3112" width="11.42578125" style="2" customWidth="1"/>
    <col min="3113" max="3113" width="9.140625" style="2"/>
    <col min="3114" max="3114" width="20.5703125" style="2" customWidth="1"/>
    <col min="3115" max="3118" width="11.42578125" style="2" customWidth="1"/>
    <col min="3119" max="3119" width="9.42578125" style="2" customWidth="1"/>
    <col min="3120" max="3120" width="12.5703125" style="2" customWidth="1"/>
    <col min="3121" max="3121" width="9.42578125" style="2" bestFit="1" customWidth="1"/>
    <col min="3122" max="3313" width="9.140625" style="2"/>
    <col min="3314" max="3314" width="20.5703125" style="2" customWidth="1"/>
    <col min="3315" max="3320" width="11.42578125" style="2" customWidth="1"/>
    <col min="3321" max="3321" width="9.140625" style="2"/>
    <col min="3322" max="3322" width="20.5703125" style="2" customWidth="1"/>
    <col min="3323" max="3328" width="11.42578125" style="2" customWidth="1"/>
    <col min="3329" max="3329" width="9.140625" style="2"/>
    <col min="3330" max="3330" width="20.5703125" style="2" customWidth="1"/>
    <col min="3331" max="3336" width="11.42578125" style="2" customWidth="1"/>
    <col min="3337" max="3337" width="9.140625" style="2"/>
    <col min="3338" max="3338" width="20.5703125" style="2" customWidth="1"/>
    <col min="3339" max="3344" width="11.42578125" style="2" customWidth="1"/>
    <col min="3345" max="3345" width="9.140625" style="2"/>
    <col min="3346" max="3346" width="20.5703125" style="2" customWidth="1"/>
    <col min="3347" max="3352" width="11.42578125" style="2" customWidth="1"/>
    <col min="3353" max="3353" width="9.140625" style="2"/>
    <col min="3354" max="3354" width="20.5703125" style="2" customWidth="1"/>
    <col min="3355" max="3360" width="11.42578125" style="2" customWidth="1"/>
    <col min="3361" max="3361" width="9.140625" style="2"/>
    <col min="3362" max="3362" width="20.5703125" style="2" customWidth="1"/>
    <col min="3363" max="3368" width="11.42578125" style="2" customWidth="1"/>
    <col min="3369" max="3369" width="9.140625" style="2"/>
    <col min="3370" max="3370" width="20.5703125" style="2" customWidth="1"/>
    <col min="3371" max="3374" width="11.42578125" style="2" customWidth="1"/>
    <col min="3375" max="3375" width="9.42578125" style="2" customWidth="1"/>
    <col min="3376" max="3376" width="12.5703125" style="2" customWidth="1"/>
    <col min="3377" max="3377" width="9.42578125" style="2" bestFit="1" customWidth="1"/>
    <col min="3378" max="3569" width="9.140625" style="2"/>
    <col min="3570" max="3570" width="20.5703125" style="2" customWidth="1"/>
    <col min="3571" max="3576" width="11.42578125" style="2" customWidth="1"/>
    <col min="3577" max="3577" width="9.140625" style="2"/>
    <col min="3578" max="3578" width="20.5703125" style="2" customWidth="1"/>
    <col min="3579" max="3584" width="11.42578125" style="2" customWidth="1"/>
    <col min="3585" max="3585" width="9.140625" style="2"/>
    <col min="3586" max="3586" width="20.5703125" style="2" customWidth="1"/>
    <col min="3587" max="3592" width="11.42578125" style="2" customWidth="1"/>
    <col min="3593" max="3593" width="9.140625" style="2"/>
    <col min="3594" max="3594" width="20.5703125" style="2" customWidth="1"/>
    <col min="3595" max="3600" width="11.42578125" style="2" customWidth="1"/>
    <col min="3601" max="3601" width="9.140625" style="2"/>
    <col min="3602" max="3602" width="20.5703125" style="2" customWidth="1"/>
    <col min="3603" max="3608" width="11.42578125" style="2" customWidth="1"/>
    <col min="3609" max="3609" width="9.140625" style="2"/>
    <col min="3610" max="3610" width="20.5703125" style="2" customWidth="1"/>
    <col min="3611" max="3616" width="11.42578125" style="2" customWidth="1"/>
    <col min="3617" max="3617" width="9.140625" style="2"/>
    <col min="3618" max="3618" width="20.5703125" style="2" customWidth="1"/>
    <col min="3619" max="3624" width="11.42578125" style="2" customWidth="1"/>
    <col min="3625" max="3625" width="9.140625" style="2"/>
    <col min="3626" max="3626" width="20.5703125" style="2" customWidth="1"/>
    <col min="3627" max="3630" width="11.42578125" style="2" customWidth="1"/>
    <col min="3631" max="3631" width="9.42578125" style="2" customWidth="1"/>
    <col min="3632" max="3632" width="12.5703125" style="2" customWidth="1"/>
    <col min="3633" max="3633" width="9.42578125" style="2" bestFit="1" customWidth="1"/>
    <col min="3634" max="3825" width="9.140625" style="2"/>
    <col min="3826" max="3826" width="20.5703125" style="2" customWidth="1"/>
    <col min="3827" max="3832" width="11.42578125" style="2" customWidth="1"/>
    <col min="3833" max="3833" width="9.140625" style="2"/>
    <col min="3834" max="3834" width="20.5703125" style="2" customWidth="1"/>
    <col min="3835" max="3840" width="11.42578125" style="2" customWidth="1"/>
    <col min="3841" max="3841" width="9.140625" style="2"/>
    <col min="3842" max="3842" width="20.5703125" style="2" customWidth="1"/>
    <col min="3843" max="3848" width="11.42578125" style="2" customWidth="1"/>
    <col min="3849" max="3849" width="9.140625" style="2"/>
    <col min="3850" max="3850" width="20.5703125" style="2" customWidth="1"/>
    <col min="3851" max="3856" width="11.42578125" style="2" customWidth="1"/>
    <col min="3857" max="3857" width="9.140625" style="2"/>
    <col min="3858" max="3858" width="20.5703125" style="2" customWidth="1"/>
    <col min="3859" max="3864" width="11.42578125" style="2" customWidth="1"/>
    <col min="3865" max="3865" width="9.140625" style="2"/>
    <col min="3866" max="3866" width="20.5703125" style="2" customWidth="1"/>
    <col min="3867" max="3872" width="11.42578125" style="2" customWidth="1"/>
    <col min="3873" max="3873" width="9.140625" style="2"/>
    <col min="3874" max="3874" width="20.5703125" style="2" customWidth="1"/>
    <col min="3875" max="3880" width="11.42578125" style="2" customWidth="1"/>
    <col min="3881" max="3881" width="9.140625" style="2"/>
    <col min="3882" max="3882" width="20.5703125" style="2" customWidth="1"/>
    <col min="3883" max="3886" width="11.42578125" style="2" customWidth="1"/>
    <col min="3887" max="3887" width="9.42578125" style="2" customWidth="1"/>
    <col min="3888" max="3888" width="12.5703125" style="2" customWidth="1"/>
    <col min="3889" max="3889" width="9.42578125" style="2" bestFit="1" customWidth="1"/>
    <col min="3890" max="4081" width="9.140625" style="2"/>
    <col min="4082" max="4082" width="20.5703125" style="2" customWidth="1"/>
    <col min="4083" max="4088" width="11.42578125" style="2" customWidth="1"/>
    <col min="4089" max="4089" width="9.140625" style="2"/>
    <col min="4090" max="4090" width="20.5703125" style="2" customWidth="1"/>
    <col min="4091" max="4096" width="11.42578125" style="2" customWidth="1"/>
    <col min="4097" max="4097" width="9.140625" style="2"/>
    <col min="4098" max="4098" width="20.5703125" style="2" customWidth="1"/>
    <col min="4099" max="4104" width="11.42578125" style="2" customWidth="1"/>
    <col min="4105" max="4105" width="9.140625" style="2"/>
    <col min="4106" max="4106" width="20.5703125" style="2" customWidth="1"/>
    <col min="4107" max="4112" width="11.42578125" style="2" customWidth="1"/>
    <col min="4113" max="4113" width="9.140625" style="2"/>
    <col min="4114" max="4114" width="20.5703125" style="2" customWidth="1"/>
    <col min="4115" max="4120" width="11.42578125" style="2" customWidth="1"/>
    <col min="4121" max="4121" width="9.140625" style="2"/>
    <col min="4122" max="4122" width="20.5703125" style="2" customWidth="1"/>
    <col min="4123" max="4128" width="11.42578125" style="2" customWidth="1"/>
    <col min="4129" max="4129" width="9.140625" style="2"/>
    <col min="4130" max="4130" width="20.5703125" style="2" customWidth="1"/>
    <col min="4131" max="4136" width="11.42578125" style="2" customWidth="1"/>
    <col min="4137" max="4137" width="9.140625" style="2"/>
    <col min="4138" max="4138" width="20.5703125" style="2" customWidth="1"/>
    <col min="4139" max="4142" width="11.42578125" style="2" customWidth="1"/>
    <col min="4143" max="4143" width="9.42578125" style="2" customWidth="1"/>
    <col min="4144" max="4144" width="12.5703125" style="2" customWidth="1"/>
    <col min="4145" max="4145" width="9.42578125" style="2" bestFit="1" customWidth="1"/>
    <col min="4146" max="4337" width="9.140625" style="2"/>
    <col min="4338" max="4338" width="20.5703125" style="2" customWidth="1"/>
    <col min="4339" max="4344" width="11.42578125" style="2" customWidth="1"/>
    <col min="4345" max="4345" width="9.140625" style="2"/>
    <col min="4346" max="4346" width="20.5703125" style="2" customWidth="1"/>
    <col min="4347" max="4352" width="11.42578125" style="2" customWidth="1"/>
    <col min="4353" max="4353" width="9.140625" style="2"/>
    <col min="4354" max="4354" width="20.5703125" style="2" customWidth="1"/>
    <col min="4355" max="4360" width="11.42578125" style="2" customWidth="1"/>
    <col min="4361" max="4361" width="9.140625" style="2"/>
    <col min="4362" max="4362" width="20.5703125" style="2" customWidth="1"/>
    <col min="4363" max="4368" width="11.42578125" style="2" customWidth="1"/>
    <col min="4369" max="4369" width="9.140625" style="2"/>
    <col min="4370" max="4370" width="20.5703125" style="2" customWidth="1"/>
    <col min="4371" max="4376" width="11.42578125" style="2" customWidth="1"/>
    <col min="4377" max="4377" width="9.140625" style="2"/>
    <col min="4378" max="4378" width="20.5703125" style="2" customWidth="1"/>
    <col min="4379" max="4384" width="11.42578125" style="2" customWidth="1"/>
    <col min="4385" max="4385" width="9.140625" style="2"/>
    <col min="4386" max="4386" width="20.5703125" style="2" customWidth="1"/>
    <col min="4387" max="4392" width="11.42578125" style="2" customWidth="1"/>
    <col min="4393" max="4393" width="9.140625" style="2"/>
    <col min="4394" max="4394" width="20.5703125" style="2" customWidth="1"/>
    <col min="4395" max="4398" width="11.42578125" style="2" customWidth="1"/>
    <col min="4399" max="4399" width="9.42578125" style="2" customWidth="1"/>
    <col min="4400" max="4400" width="12.5703125" style="2" customWidth="1"/>
    <col min="4401" max="4401" width="9.42578125" style="2" bestFit="1" customWidth="1"/>
    <col min="4402" max="4593" width="9.140625" style="2"/>
    <col min="4594" max="4594" width="20.5703125" style="2" customWidth="1"/>
    <col min="4595" max="4600" width="11.42578125" style="2" customWidth="1"/>
    <col min="4601" max="4601" width="9.140625" style="2"/>
    <col min="4602" max="4602" width="20.5703125" style="2" customWidth="1"/>
    <col min="4603" max="4608" width="11.42578125" style="2" customWidth="1"/>
    <col min="4609" max="4609" width="9.140625" style="2"/>
    <col min="4610" max="4610" width="20.5703125" style="2" customWidth="1"/>
    <col min="4611" max="4616" width="11.42578125" style="2" customWidth="1"/>
    <col min="4617" max="4617" width="9.140625" style="2"/>
    <col min="4618" max="4618" width="20.5703125" style="2" customWidth="1"/>
    <col min="4619" max="4624" width="11.42578125" style="2" customWidth="1"/>
    <col min="4625" max="4625" width="9.140625" style="2"/>
    <col min="4626" max="4626" width="20.5703125" style="2" customWidth="1"/>
    <col min="4627" max="4632" width="11.42578125" style="2" customWidth="1"/>
    <col min="4633" max="4633" width="9.140625" style="2"/>
    <col min="4634" max="4634" width="20.5703125" style="2" customWidth="1"/>
    <col min="4635" max="4640" width="11.42578125" style="2" customWidth="1"/>
    <col min="4641" max="4641" width="9.140625" style="2"/>
    <col min="4642" max="4642" width="20.5703125" style="2" customWidth="1"/>
    <col min="4643" max="4648" width="11.42578125" style="2" customWidth="1"/>
    <col min="4649" max="4649" width="9.140625" style="2"/>
    <col min="4650" max="4650" width="20.5703125" style="2" customWidth="1"/>
    <col min="4651" max="4654" width="11.42578125" style="2" customWidth="1"/>
    <col min="4655" max="4655" width="9.42578125" style="2" customWidth="1"/>
    <col min="4656" max="4656" width="12.5703125" style="2" customWidth="1"/>
    <col min="4657" max="4657" width="9.42578125" style="2" bestFit="1" customWidth="1"/>
    <col min="4658" max="4849" width="9.140625" style="2"/>
    <col min="4850" max="4850" width="20.5703125" style="2" customWidth="1"/>
    <col min="4851" max="4856" width="11.42578125" style="2" customWidth="1"/>
    <col min="4857" max="4857" width="9.140625" style="2"/>
    <col min="4858" max="4858" width="20.5703125" style="2" customWidth="1"/>
    <col min="4859" max="4864" width="11.42578125" style="2" customWidth="1"/>
    <col min="4865" max="4865" width="9.140625" style="2"/>
    <col min="4866" max="4866" width="20.5703125" style="2" customWidth="1"/>
    <col min="4867" max="4872" width="11.42578125" style="2" customWidth="1"/>
    <col min="4873" max="4873" width="9.140625" style="2"/>
    <col min="4874" max="4874" width="20.5703125" style="2" customWidth="1"/>
    <col min="4875" max="4880" width="11.42578125" style="2" customWidth="1"/>
    <col min="4881" max="4881" width="9.140625" style="2"/>
    <col min="4882" max="4882" width="20.5703125" style="2" customWidth="1"/>
    <col min="4883" max="4888" width="11.42578125" style="2" customWidth="1"/>
    <col min="4889" max="4889" width="9.140625" style="2"/>
    <col min="4890" max="4890" width="20.5703125" style="2" customWidth="1"/>
    <col min="4891" max="4896" width="11.42578125" style="2" customWidth="1"/>
    <col min="4897" max="4897" width="9.140625" style="2"/>
    <col min="4898" max="4898" width="20.5703125" style="2" customWidth="1"/>
    <col min="4899" max="4904" width="11.42578125" style="2" customWidth="1"/>
    <col min="4905" max="4905" width="9.140625" style="2"/>
    <col min="4906" max="4906" width="20.5703125" style="2" customWidth="1"/>
    <col min="4907" max="4910" width="11.42578125" style="2" customWidth="1"/>
    <col min="4911" max="4911" width="9.42578125" style="2" customWidth="1"/>
    <col min="4912" max="4912" width="12.5703125" style="2" customWidth="1"/>
    <col min="4913" max="4913" width="9.42578125" style="2" bestFit="1" customWidth="1"/>
    <col min="4914" max="5105" width="9.140625" style="2"/>
    <col min="5106" max="5106" width="20.5703125" style="2" customWidth="1"/>
    <col min="5107" max="5112" width="11.42578125" style="2" customWidth="1"/>
    <col min="5113" max="5113" width="9.140625" style="2"/>
    <col min="5114" max="5114" width="20.5703125" style="2" customWidth="1"/>
    <col min="5115" max="5120" width="11.42578125" style="2" customWidth="1"/>
    <col min="5121" max="5121" width="9.140625" style="2"/>
    <col min="5122" max="5122" width="20.5703125" style="2" customWidth="1"/>
    <col min="5123" max="5128" width="11.42578125" style="2" customWidth="1"/>
    <col min="5129" max="5129" width="9.140625" style="2"/>
    <col min="5130" max="5130" width="20.5703125" style="2" customWidth="1"/>
    <col min="5131" max="5136" width="11.42578125" style="2" customWidth="1"/>
    <col min="5137" max="5137" width="9.140625" style="2"/>
    <col min="5138" max="5138" width="20.5703125" style="2" customWidth="1"/>
    <col min="5139" max="5144" width="11.42578125" style="2" customWidth="1"/>
    <col min="5145" max="5145" width="9.140625" style="2"/>
    <col min="5146" max="5146" width="20.5703125" style="2" customWidth="1"/>
    <col min="5147" max="5152" width="11.42578125" style="2" customWidth="1"/>
    <col min="5153" max="5153" width="9.140625" style="2"/>
    <col min="5154" max="5154" width="20.5703125" style="2" customWidth="1"/>
    <col min="5155" max="5160" width="11.42578125" style="2" customWidth="1"/>
    <col min="5161" max="5161" width="9.140625" style="2"/>
    <col min="5162" max="5162" width="20.5703125" style="2" customWidth="1"/>
    <col min="5163" max="5166" width="11.42578125" style="2" customWidth="1"/>
    <col min="5167" max="5167" width="9.42578125" style="2" customWidth="1"/>
    <col min="5168" max="5168" width="12.5703125" style="2" customWidth="1"/>
    <col min="5169" max="5169" width="9.42578125" style="2" bestFit="1" customWidth="1"/>
    <col min="5170" max="5361" width="9.140625" style="2"/>
    <col min="5362" max="5362" width="20.5703125" style="2" customWidth="1"/>
    <col min="5363" max="5368" width="11.42578125" style="2" customWidth="1"/>
    <col min="5369" max="5369" width="9.140625" style="2"/>
    <col min="5370" max="5370" width="20.5703125" style="2" customWidth="1"/>
    <col min="5371" max="5376" width="11.42578125" style="2" customWidth="1"/>
    <col min="5377" max="5377" width="9.140625" style="2"/>
    <col min="5378" max="5378" width="20.5703125" style="2" customWidth="1"/>
    <col min="5379" max="5384" width="11.42578125" style="2" customWidth="1"/>
    <col min="5385" max="5385" width="9.140625" style="2"/>
    <col min="5386" max="5386" width="20.5703125" style="2" customWidth="1"/>
    <col min="5387" max="5392" width="11.42578125" style="2" customWidth="1"/>
    <col min="5393" max="5393" width="9.140625" style="2"/>
    <col min="5394" max="5394" width="20.5703125" style="2" customWidth="1"/>
    <col min="5395" max="5400" width="11.42578125" style="2" customWidth="1"/>
    <col min="5401" max="5401" width="9.140625" style="2"/>
    <col min="5402" max="5402" width="20.5703125" style="2" customWidth="1"/>
    <col min="5403" max="5408" width="11.42578125" style="2" customWidth="1"/>
    <col min="5409" max="5409" width="9.140625" style="2"/>
    <col min="5410" max="5410" width="20.5703125" style="2" customWidth="1"/>
    <col min="5411" max="5416" width="11.42578125" style="2" customWidth="1"/>
    <col min="5417" max="5417" width="9.140625" style="2"/>
    <col min="5418" max="5418" width="20.5703125" style="2" customWidth="1"/>
    <col min="5419" max="5422" width="11.42578125" style="2" customWidth="1"/>
    <col min="5423" max="5423" width="9.42578125" style="2" customWidth="1"/>
    <col min="5424" max="5424" width="12.5703125" style="2" customWidth="1"/>
    <col min="5425" max="5425" width="9.42578125" style="2" bestFit="1" customWidth="1"/>
    <col min="5426" max="5617" width="9.140625" style="2"/>
    <col min="5618" max="5618" width="20.5703125" style="2" customWidth="1"/>
    <col min="5619" max="5624" width="11.42578125" style="2" customWidth="1"/>
    <col min="5625" max="5625" width="9.140625" style="2"/>
    <col min="5626" max="5626" width="20.5703125" style="2" customWidth="1"/>
    <col min="5627" max="5632" width="11.42578125" style="2" customWidth="1"/>
    <col min="5633" max="5633" width="9.140625" style="2"/>
    <col min="5634" max="5634" width="20.5703125" style="2" customWidth="1"/>
    <col min="5635" max="5640" width="11.42578125" style="2" customWidth="1"/>
    <col min="5641" max="5641" width="9.140625" style="2"/>
    <col min="5642" max="5642" width="20.5703125" style="2" customWidth="1"/>
    <col min="5643" max="5648" width="11.42578125" style="2" customWidth="1"/>
    <col min="5649" max="5649" width="9.140625" style="2"/>
    <col min="5650" max="5650" width="20.5703125" style="2" customWidth="1"/>
    <col min="5651" max="5656" width="11.42578125" style="2" customWidth="1"/>
    <col min="5657" max="5657" width="9.140625" style="2"/>
    <col min="5658" max="5658" width="20.5703125" style="2" customWidth="1"/>
    <col min="5659" max="5664" width="11.42578125" style="2" customWidth="1"/>
    <col min="5665" max="5665" width="9.140625" style="2"/>
    <col min="5666" max="5666" width="20.5703125" style="2" customWidth="1"/>
    <col min="5667" max="5672" width="11.42578125" style="2" customWidth="1"/>
    <col min="5673" max="5673" width="9.140625" style="2"/>
    <col min="5674" max="5674" width="20.5703125" style="2" customWidth="1"/>
    <col min="5675" max="5678" width="11.42578125" style="2" customWidth="1"/>
    <col min="5679" max="5679" width="9.42578125" style="2" customWidth="1"/>
    <col min="5680" max="5680" width="12.5703125" style="2" customWidth="1"/>
    <col min="5681" max="5681" width="9.42578125" style="2" bestFit="1" customWidth="1"/>
    <col min="5682" max="5873" width="9.140625" style="2"/>
    <col min="5874" max="5874" width="20.5703125" style="2" customWidth="1"/>
    <col min="5875" max="5880" width="11.42578125" style="2" customWidth="1"/>
    <col min="5881" max="5881" width="9.140625" style="2"/>
    <col min="5882" max="5882" width="20.5703125" style="2" customWidth="1"/>
    <col min="5883" max="5888" width="11.42578125" style="2" customWidth="1"/>
    <col min="5889" max="5889" width="9.140625" style="2"/>
    <col min="5890" max="5890" width="20.5703125" style="2" customWidth="1"/>
    <col min="5891" max="5896" width="11.42578125" style="2" customWidth="1"/>
    <col min="5897" max="5897" width="9.140625" style="2"/>
    <col min="5898" max="5898" width="20.5703125" style="2" customWidth="1"/>
    <col min="5899" max="5904" width="11.42578125" style="2" customWidth="1"/>
    <col min="5905" max="5905" width="9.140625" style="2"/>
    <col min="5906" max="5906" width="20.5703125" style="2" customWidth="1"/>
    <col min="5907" max="5912" width="11.42578125" style="2" customWidth="1"/>
    <col min="5913" max="5913" width="9.140625" style="2"/>
    <col min="5914" max="5914" width="20.5703125" style="2" customWidth="1"/>
    <col min="5915" max="5920" width="11.42578125" style="2" customWidth="1"/>
    <col min="5921" max="5921" width="9.140625" style="2"/>
    <col min="5922" max="5922" width="20.5703125" style="2" customWidth="1"/>
    <col min="5923" max="5928" width="11.42578125" style="2" customWidth="1"/>
    <col min="5929" max="5929" width="9.140625" style="2"/>
    <col min="5930" max="5930" width="20.5703125" style="2" customWidth="1"/>
    <col min="5931" max="5934" width="11.42578125" style="2" customWidth="1"/>
    <col min="5935" max="5935" width="9.42578125" style="2" customWidth="1"/>
    <col min="5936" max="5936" width="12.5703125" style="2" customWidth="1"/>
    <col min="5937" max="5937" width="9.42578125" style="2" bestFit="1" customWidth="1"/>
    <col min="5938" max="6129" width="9.140625" style="2"/>
    <col min="6130" max="6130" width="20.5703125" style="2" customWidth="1"/>
    <col min="6131" max="6136" width="11.42578125" style="2" customWidth="1"/>
    <col min="6137" max="6137" width="9.140625" style="2"/>
    <col min="6138" max="6138" width="20.5703125" style="2" customWidth="1"/>
    <col min="6139" max="6144" width="11.42578125" style="2" customWidth="1"/>
    <col min="6145" max="6145" width="9.140625" style="2"/>
    <col min="6146" max="6146" width="20.5703125" style="2" customWidth="1"/>
    <col min="6147" max="6152" width="11.42578125" style="2" customWidth="1"/>
    <col min="6153" max="6153" width="9.140625" style="2"/>
    <col min="6154" max="6154" width="20.5703125" style="2" customWidth="1"/>
    <col min="6155" max="6160" width="11.42578125" style="2" customWidth="1"/>
    <col min="6161" max="6161" width="9.140625" style="2"/>
    <col min="6162" max="6162" width="20.5703125" style="2" customWidth="1"/>
    <col min="6163" max="6168" width="11.42578125" style="2" customWidth="1"/>
    <col min="6169" max="6169" width="9.140625" style="2"/>
    <col min="6170" max="6170" width="20.5703125" style="2" customWidth="1"/>
    <col min="6171" max="6176" width="11.42578125" style="2" customWidth="1"/>
    <col min="6177" max="6177" width="9.140625" style="2"/>
    <col min="6178" max="6178" width="20.5703125" style="2" customWidth="1"/>
    <col min="6179" max="6184" width="11.42578125" style="2" customWidth="1"/>
    <col min="6185" max="6185" width="9.140625" style="2"/>
    <col min="6186" max="6186" width="20.5703125" style="2" customWidth="1"/>
    <col min="6187" max="6190" width="11.42578125" style="2" customWidth="1"/>
    <col min="6191" max="6191" width="9.42578125" style="2" customWidth="1"/>
    <col min="6192" max="6192" width="12.5703125" style="2" customWidth="1"/>
    <col min="6193" max="6193" width="9.42578125" style="2" bestFit="1" customWidth="1"/>
    <col min="6194" max="6385" width="9.140625" style="2"/>
    <col min="6386" max="6386" width="20.5703125" style="2" customWidth="1"/>
    <col min="6387" max="6392" width="11.42578125" style="2" customWidth="1"/>
    <col min="6393" max="6393" width="9.140625" style="2"/>
    <col min="6394" max="6394" width="20.5703125" style="2" customWidth="1"/>
    <col min="6395" max="6400" width="11.42578125" style="2" customWidth="1"/>
    <col min="6401" max="6401" width="9.140625" style="2"/>
    <col min="6402" max="6402" width="20.5703125" style="2" customWidth="1"/>
    <col min="6403" max="6408" width="11.42578125" style="2" customWidth="1"/>
    <col min="6409" max="6409" width="9.140625" style="2"/>
    <col min="6410" max="6410" width="20.5703125" style="2" customWidth="1"/>
    <col min="6411" max="6416" width="11.42578125" style="2" customWidth="1"/>
    <col min="6417" max="6417" width="9.140625" style="2"/>
    <col min="6418" max="6418" width="20.5703125" style="2" customWidth="1"/>
    <col min="6419" max="6424" width="11.42578125" style="2" customWidth="1"/>
    <col min="6425" max="6425" width="9.140625" style="2"/>
    <col min="6426" max="6426" width="20.5703125" style="2" customWidth="1"/>
    <col min="6427" max="6432" width="11.42578125" style="2" customWidth="1"/>
    <col min="6433" max="6433" width="9.140625" style="2"/>
    <col min="6434" max="6434" width="20.5703125" style="2" customWidth="1"/>
    <col min="6435" max="6440" width="11.42578125" style="2" customWidth="1"/>
    <col min="6441" max="6441" width="9.140625" style="2"/>
    <col min="6442" max="6442" width="20.5703125" style="2" customWidth="1"/>
    <col min="6443" max="6446" width="11.42578125" style="2" customWidth="1"/>
    <col min="6447" max="6447" width="9.42578125" style="2" customWidth="1"/>
    <col min="6448" max="6448" width="12.5703125" style="2" customWidth="1"/>
    <col min="6449" max="6449" width="9.42578125" style="2" bestFit="1" customWidth="1"/>
    <col min="6450" max="6641" width="9.140625" style="2"/>
    <col min="6642" max="6642" width="20.5703125" style="2" customWidth="1"/>
    <col min="6643" max="6648" width="11.42578125" style="2" customWidth="1"/>
    <col min="6649" max="6649" width="9.140625" style="2"/>
    <col min="6650" max="6650" width="20.5703125" style="2" customWidth="1"/>
    <col min="6651" max="6656" width="11.42578125" style="2" customWidth="1"/>
    <col min="6657" max="6657" width="9.140625" style="2"/>
    <col min="6658" max="6658" width="20.5703125" style="2" customWidth="1"/>
    <col min="6659" max="6664" width="11.42578125" style="2" customWidth="1"/>
    <col min="6665" max="6665" width="9.140625" style="2"/>
    <col min="6666" max="6666" width="20.5703125" style="2" customWidth="1"/>
    <col min="6667" max="6672" width="11.42578125" style="2" customWidth="1"/>
    <col min="6673" max="6673" width="9.140625" style="2"/>
    <col min="6674" max="6674" width="20.5703125" style="2" customWidth="1"/>
    <col min="6675" max="6680" width="11.42578125" style="2" customWidth="1"/>
    <col min="6681" max="6681" width="9.140625" style="2"/>
    <col min="6682" max="6682" width="20.5703125" style="2" customWidth="1"/>
    <col min="6683" max="6688" width="11.42578125" style="2" customWidth="1"/>
    <col min="6689" max="6689" width="9.140625" style="2"/>
    <col min="6690" max="6690" width="20.5703125" style="2" customWidth="1"/>
    <col min="6691" max="6696" width="11.42578125" style="2" customWidth="1"/>
    <col min="6697" max="6697" width="9.140625" style="2"/>
    <col min="6698" max="6698" width="20.5703125" style="2" customWidth="1"/>
    <col min="6699" max="6702" width="11.42578125" style="2" customWidth="1"/>
    <col min="6703" max="6703" width="9.42578125" style="2" customWidth="1"/>
    <col min="6704" max="6704" width="12.5703125" style="2" customWidth="1"/>
    <col min="6705" max="6705" width="9.42578125" style="2" bestFit="1" customWidth="1"/>
    <col min="6706" max="6897" width="9.140625" style="2"/>
    <col min="6898" max="6898" width="20.5703125" style="2" customWidth="1"/>
    <col min="6899" max="6904" width="11.42578125" style="2" customWidth="1"/>
    <col min="6905" max="6905" width="9.140625" style="2"/>
    <col min="6906" max="6906" width="20.5703125" style="2" customWidth="1"/>
    <col min="6907" max="6912" width="11.42578125" style="2" customWidth="1"/>
    <col min="6913" max="6913" width="9.140625" style="2"/>
    <col min="6914" max="6914" width="20.5703125" style="2" customWidth="1"/>
    <col min="6915" max="6920" width="11.42578125" style="2" customWidth="1"/>
    <col min="6921" max="6921" width="9.140625" style="2"/>
    <col min="6922" max="6922" width="20.5703125" style="2" customWidth="1"/>
    <col min="6923" max="6928" width="11.42578125" style="2" customWidth="1"/>
    <col min="6929" max="6929" width="9.140625" style="2"/>
    <col min="6930" max="6930" width="20.5703125" style="2" customWidth="1"/>
    <col min="6931" max="6936" width="11.42578125" style="2" customWidth="1"/>
    <col min="6937" max="6937" width="9.140625" style="2"/>
    <col min="6938" max="6938" width="20.5703125" style="2" customWidth="1"/>
    <col min="6939" max="6944" width="11.42578125" style="2" customWidth="1"/>
    <col min="6945" max="6945" width="9.140625" style="2"/>
    <col min="6946" max="6946" width="20.5703125" style="2" customWidth="1"/>
    <col min="6947" max="6952" width="11.42578125" style="2" customWidth="1"/>
    <col min="6953" max="6953" width="9.140625" style="2"/>
    <col min="6954" max="6954" width="20.5703125" style="2" customWidth="1"/>
    <col min="6955" max="6958" width="11.42578125" style="2" customWidth="1"/>
    <col min="6959" max="6959" width="9.42578125" style="2" customWidth="1"/>
    <col min="6960" max="6960" width="12.5703125" style="2" customWidth="1"/>
    <col min="6961" max="6961" width="9.42578125" style="2" bestFit="1" customWidth="1"/>
    <col min="6962" max="7153" width="9.140625" style="2"/>
    <col min="7154" max="7154" width="20.5703125" style="2" customWidth="1"/>
    <col min="7155" max="7160" width="11.42578125" style="2" customWidth="1"/>
    <col min="7161" max="7161" width="9.140625" style="2"/>
    <col min="7162" max="7162" width="20.5703125" style="2" customWidth="1"/>
    <col min="7163" max="7168" width="11.42578125" style="2" customWidth="1"/>
    <col min="7169" max="7169" width="9.140625" style="2"/>
    <col min="7170" max="7170" width="20.5703125" style="2" customWidth="1"/>
    <col min="7171" max="7176" width="11.42578125" style="2" customWidth="1"/>
    <col min="7177" max="7177" width="9.140625" style="2"/>
    <col min="7178" max="7178" width="20.5703125" style="2" customWidth="1"/>
    <col min="7179" max="7184" width="11.42578125" style="2" customWidth="1"/>
    <col min="7185" max="7185" width="9.140625" style="2"/>
    <col min="7186" max="7186" width="20.5703125" style="2" customWidth="1"/>
    <col min="7187" max="7192" width="11.42578125" style="2" customWidth="1"/>
    <col min="7193" max="7193" width="9.140625" style="2"/>
    <col min="7194" max="7194" width="20.5703125" style="2" customWidth="1"/>
    <col min="7195" max="7200" width="11.42578125" style="2" customWidth="1"/>
    <col min="7201" max="7201" width="9.140625" style="2"/>
    <col min="7202" max="7202" width="20.5703125" style="2" customWidth="1"/>
    <col min="7203" max="7208" width="11.42578125" style="2" customWidth="1"/>
    <col min="7209" max="7209" width="9.140625" style="2"/>
    <col min="7210" max="7210" width="20.5703125" style="2" customWidth="1"/>
    <col min="7211" max="7214" width="11.42578125" style="2" customWidth="1"/>
    <col min="7215" max="7215" width="9.42578125" style="2" customWidth="1"/>
    <col min="7216" max="7216" width="12.5703125" style="2" customWidth="1"/>
    <col min="7217" max="7217" width="9.42578125" style="2" bestFit="1" customWidth="1"/>
    <col min="7218" max="7409" width="9.140625" style="2"/>
    <col min="7410" max="7410" width="20.5703125" style="2" customWidth="1"/>
    <col min="7411" max="7416" width="11.42578125" style="2" customWidth="1"/>
    <col min="7417" max="7417" width="9.140625" style="2"/>
    <col min="7418" max="7418" width="20.5703125" style="2" customWidth="1"/>
    <col min="7419" max="7424" width="11.42578125" style="2" customWidth="1"/>
    <col min="7425" max="7425" width="9.140625" style="2"/>
    <col min="7426" max="7426" width="20.5703125" style="2" customWidth="1"/>
    <col min="7427" max="7432" width="11.42578125" style="2" customWidth="1"/>
    <col min="7433" max="7433" width="9.140625" style="2"/>
    <col min="7434" max="7434" width="20.5703125" style="2" customWidth="1"/>
    <col min="7435" max="7440" width="11.42578125" style="2" customWidth="1"/>
    <col min="7441" max="7441" width="9.140625" style="2"/>
    <col min="7442" max="7442" width="20.5703125" style="2" customWidth="1"/>
    <col min="7443" max="7448" width="11.42578125" style="2" customWidth="1"/>
    <col min="7449" max="7449" width="9.140625" style="2"/>
    <col min="7450" max="7450" width="20.5703125" style="2" customWidth="1"/>
    <col min="7451" max="7456" width="11.42578125" style="2" customWidth="1"/>
    <col min="7457" max="7457" width="9.140625" style="2"/>
    <col min="7458" max="7458" width="20.5703125" style="2" customWidth="1"/>
    <col min="7459" max="7464" width="11.42578125" style="2" customWidth="1"/>
    <col min="7465" max="7465" width="9.140625" style="2"/>
    <col min="7466" max="7466" width="20.5703125" style="2" customWidth="1"/>
    <col min="7467" max="7470" width="11.42578125" style="2" customWidth="1"/>
    <col min="7471" max="7471" width="9.42578125" style="2" customWidth="1"/>
    <col min="7472" max="7472" width="12.5703125" style="2" customWidth="1"/>
    <col min="7473" max="7473" width="9.42578125" style="2" bestFit="1" customWidth="1"/>
    <col min="7474" max="7665" width="9.140625" style="2"/>
    <col min="7666" max="7666" width="20.5703125" style="2" customWidth="1"/>
    <col min="7667" max="7672" width="11.42578125" style="2" customWidth="1"/>
    <col min="7673" max="7673" width="9.140625" style="2"/>
    <col min="7674" max="7674" width="20.5703125" style="2" customWidth="1"/>
    <col min="7675" max="7680" width="11.42578125" style="2" customWidth="1"/>
    <col min="7681" max="7681" width="9.140625" style="2"/>
    <col min="7682" max="7682" width="20.5703125" style="2" customWidth="1"/>
    <col min="7683" max="7688" width="11.42578125" style="2" customWidth="1"/>
    <col min="7689" max="7689" width="9.140625" style="2"/>
    <col min="7690" max="7690" width="20.5703125" style="2" customWidth="1"/>
    <col min="7691" max="7696" width="11.42578125" style="2" customWidth="1"/>
    <col min="7697" max="7697" width="9.140625" style="2"/>
    <col min="7698" max="7698" width="20.5703125" style="2" customWidth="1"/>
    <col min="7699" max="7704" width="11.42578125" style="2" customWidth="1"/>
    <col min="7705" max="7705" width="9.140625" style="2"/>
    <col min="7706" max="7706" width="20.5703125" style="2" customWidth="1"/>
    <col min="7707" max="7712" width="11.42578125" style="2" customWidth="1"/>
    <col min="7713" max="7713" width="9.140625" style="2"/>
    <col min="7714" max="7714" width="20.5703125" style="2" customWidth="1"/>
    <col min="7715" max="7720" width="11.42578125" style="2" customWidth="1"/>
    <col min="7721" max="7721" width="9.140625" style="2"/>
    <col min="7722" max="7722" width="20.5703125" style="2" customWidth="1"/>
    <col min="7723" max="7726" width="11.42578125" style="2" customWidth="1"/>
    <col min="7727" max="7727" width="9.42578125" style="2" customWidth="1"/>
    <col min="7728" max="7728" width="12.5703125" style="2" customWidth="1"/>
    <col min="7729" max="7729" width="9.42578125" style="2" bestFit="1" customWidth="1"/>
    <col min="7730" max="7921" width="9.140625" style="2"/>
    <col min="7922" max="7922" width="20.5703125" style="2" customWidth="1"/>
    <col min="7923" max="7928" width="11.42578125" style="2" customWidth="1"/>
    <col min="7929" max="7929" width="9.140625" style="2"/>
    <col min="7930" max="7930" width="20.5703125" style="2" customWidth="1"/>
    <col min="7931" max="7936" width="11.42578125" style="2" customWidth="1"/>
    <col min="7937" max="7937" width="9.140625" style="2"/>
    <col min="7938" max="7938" width="20.5703125" style="2" customWidth="1"/>
    <col min="7939" max="7944" width="11.42578125" style="2" customWidth="1"/>
    <col min="7945" max="7945" width="9.140625" style="2"/>
    <col min="7946" max="7946" width="20.5703125" style="2" customWidth="1"/>
    <col min="7947" max="7952" width="11.42578125" style="2" customWidth="1"/>
    <col min="7953" max="7953" width="9.140625" style="2"/>
    <col min="7954" max="7954" width="20.5703125" style="2" customWidth="1"/>
    <col min="7955" max="7960" width="11.42578125" style="2" customWidth="1"/>
    <col min="7961" max="7961" width="9.140625" style="2"/>
    <col min="7962" max="7962" width="20.5703125" style="2" customWidth="1"/>
    <col min="7963" max="7968" width="11.42578125" style="2" customWidth="1"/>
    <col min="7969" max="7969" width="9.140625" style="2"/>
    <col min="7970" max="7970" width="20.5703125" style="2" customWidth="1"/>
    <col min="7971" max="7976" width="11.42578125" style="2" customWidth="1"/>
    <col min="7977" max="7977" width="9.140625" style="2"/>
    <col min="7978" max="7978" width="20.5703125" style="2" customWidth="1"/>
    <col min="7979" max="7982" width="11.42578125" style="2" customWidth="1"/>
    <col min="7983" max="7983" width="9.42578125" style="2" customWidth="1"/>
    <col min="7984" max="7984" width="12.5703125" style="2" customWidth="1"/>
    <col min="7985" max="7985" width="9.42578125" style="2" bestFit="1" customWidth="1"/>
    <col min="7986" max="8177" width="9.140625" style="2"/>
    <col min="8178" max="8178" width="20.5703125" style="2" customWidth="1"/>
    <col min="8179" max="8184" width="11.42578125" style="2" customWidth="1"/>
    <col min="8185" max="8185" width="9.140625" style="2"/>
    <col min="8186" max="8186" width="20.5703125" style="2" customWidth="1"/>
    <col min="8187" max="8192" width="11.42578125" style="2" customWidth="1"/>
    <col min="8193" max="8193" width="9.140625" style="2"/>
    <col min="8194" max="8194" width="20.5703125" style="2" customWidth="1"/>
    <col min="8195" max="8200" width="11.42578125" style="2" customWidth="1"/>
    <col min="8201" max="8201" width="9.140625" style="2"/>
    <col min="8202" max="8202" width="20.5703125" style="2" customWidth="1"/>
    <col min="8203" max="8208" width="11.42578125" style="2" customWidth="1"/>
    <col min="8209" max="8209" width="9.140625" style="2"/>
    <col min="8210" max="8210" width="20.5703125" style="2" customWidth="1"/>
    <col min="8211" max="8216" width="11.42578125" style="2" customWidth="1"/>
    <col min="8217" max="8217" width="9.140625" style="2"/>
    <col min="8218" max="8218" width="20.5703125" style="2" customWidth="1"/>
    <col min="8219" max="8224" width="11.42578125" style="2" customWidth="1"/>
    <col min="8225" max="8225" width="9.140625" style="2"/>
    <col min="8226" max="8226" width="20.5703125" style="2" customWidth="1"/>
    <col min="8227" max="8232" width="11.42578125" style="2" customWidth="1"/>
    <col min="8233" max="8233" width="9.140625" style="2"/>
    <col min="8234" max="8234" width="20.5703125" style="2" customWidth="1"/>
    <col min="8235" max="8238" width="11.42578125" style="2" customWidth="1"/>
    <col min="8239" max="8239" width="9.42578125" style="2" customWidth="1"/>
    <col min="8240" max="8240" width="12.5703125" style="2" customWidth="1"/>
    <col min="8241" max="8241" width="9.42578125" style="2" bestFit="1" customWidth="1"/>
    <col min="8242" max="8433" width="9.140625" style="2"/>
    <col min="8434" max="8434" width="20.5703125" style="2" customWidth="1"/>
    <col min="8435" max="8440" width="11.42578125" style="2" customWidth="1"/>
    <col min="8441" max="8441" width="9.140625" style="2"/>
    <col min="8442" max="8442" width="20.5703125" style="2" customWidth="1"/>
    <col min="8443" max="8448" width="11.42578125" style="2" customWidth="1"/>
    <col min="8449" max="8449" width="9.140625" style="2"/>
    <col min="8450" max="8450" width="20.5703125" style="2" customWidth="1"/>
    <col min="8451" max="8456" width="11.42578125" style="2" customWidth="1"/>
    <col min="8457" max="8457" width="9.140625" style="2"/>
    <col min="8458" max="8458" width="20.5703125" style="2" customWidth="1"/>
    <col min="8459" max="8464" width="11.42578125" style="2" customWidth="1"/>
    <col min="8465" max="8465" width="9.140625" style="2"/>
    <col min="8466" max="8466" width="20.5703125" style="2" customWidth="1"/>
    <col min="8467" max="8472" width="11.42578125" style="2" customWidth="1"/>
    <col min="8473" max="8473" width="9.140625" style="2"/>
    <col min="8474" max="8474" width="20.5703125" style="2" customWidth="1"/>
    <col min="8475" max="8480" width="11.42578125" style="2" customWidth="1"/>
    <col min="8481" max="8481" width="9.140625" style="2"/>
    <col min="8482" max="8482" width="20.5703125" style="2" customWidth="1"/>
    <col min="8483" max="8488" width="11.42578125" style="2" customWidth="1"/>
    <col min="8489" max="8489" width="9.140625" style="2"/>
    <col min="8490" max="8490" width="20.5703125" style="2" customWidth="1"/>
    <col min="8491" max="8494" width="11.42578125" style="2" customWidth="1"/>
    <col min="8495" max="8495" width="9.42578125" style="2" customWidth="1"/>
    <col min="8496" max="8496" width="12.5703125" style="2" customWidth="1"/>
    <col min="8497" max="8497" width="9.42578125" style="2" bestFit="1" customWidth="1"/>
    <col min="8498" max="8689" width="9.140625" style="2"/>
    <col min="8690" max="8690" width="20.5703125" style="2" customWidth="1"/>
    <col min="8691" max="8696" width="11.42578125" style="2" customWidth="1"/>
    <col min="8697" max="8697" width="9.140625" style="2"/>
    <col min="8698" max="8698" width="20.5703125" style="2" customWidth="1"/>
    <col min="8699" max="8704" width="11.42578125" style="2" customWidth="1"/>
    <col min="8705" max="8705" width="9.140625" style="2"/>
    <col min="8706" max="8706" width="20.5703125" style="2" customWidth="1"/>
    <col min="8707" max="8712" width="11.42578125" style="2" customWidth="1"/>
    <col min="8713" max="8713" width="9.140625" style="2"/>
    <col min="8714" max="8714" width="20.5703125" style="2" customWidth="1"/>
    <col min="8715" max="8720" width="11.42578125" style="2" customWidth="1"/>
    <col min="8721" max="8721" width="9.140625" style="2"/>
    <col min="8722" max="8722" width="20.5703125" style="2" customWidth="1"/>
    <col min="8723" max="8728" width="11.42578125" style="2" customWidth="1"/>
    <col min="8729" max="8729" width="9.140625" style="2"/>
    <col min="8730" max="8730" width="20.5703125" style="2" customWidth="1"/>
    <col min="8731" max="8736" width="11.42578125" style="2" customWidth="1"/>
    <col min="8737" max="8737" width="9.140625" style="2"/>
    <col min="8738" max="8738" width="20.5703125" style="2" customWidth="1"/>
    <col min="8739" max="8744" width="11.42578125" style="2" customWidth="1"/>
    <col min="8745" max="8745" width="9.140625" style="2"/>
    <col min="8746" max="8746" width="20.5703125" style="2" customWidth="1"/>
    <col min="8747" max="8750" width="11.42578125" style="2" customWidth="1"/>
    <col min="8751" max="8751" width="9.42578125" style="2" customWidth="1"/>
    <col min="8752" max="8752" width="12.5703125" style="2" customWidth="1"/>
    <col min="8753" max="8753" width="9.42578125" style="2" bestFit="1" customWidth="1"/>
    <col min="8754" max="8945" width="9.140625" style="2"/>
    <col min="8946" max="8946" width="20.5703125" style="2" customWidth="1"/>
    <col min="8947" max="8952" width="11.42578125" style="2" customWidth="1"/>
    <col min="8953" max="8953" width="9.140625" style="2"/>
    <col min="8954" max="8954" width="20.5703125" style="2" customWidth="1"/>
    <col min="8955" max="8960" width="11.42578125" style="2" customWidth="1"/>
    <col min="8961" max="8961" width="9.140625" style="2"/>
    <col min="8962" max="8962" width="20.5703125" style="2" customWidth="1"/>
    <col min="8963" max="8968" width="11.42578125" style="2" customWidth="1"/>
    <col min="8969" max="8969" width="9.140625" style="2"/>
    <col min="8970" max="8970" width="20.5703125" style="2" customWidth="1"/>
    <col min="8971" max="8976" width="11.42578125" style="2" customWidth="1"/>
    <col min="8977" max="8977" width="9.140625" style="2"/>
    <col min="8978" max="8978" width="20.5703125" style="2" customWidth="1"/>
    <col min="8979" max="8984" width="11.42578125" style="2" customWidth="1"/>
    <col min="8985" max="8985" width="9.140625" style="2"/>
    <col min="8986" max="8986" width="20.5703125" style="2" customWidth="1"/>
    <col min="8987" max="8992" width="11.42578125" style="2" customWidth="1"/>
    <col min="8993" max="8993" width="9.140625" style="2"/>
    <col min="8994" max="8994" width="20.5703125" style="2" customWidth="1"/>
    <col min="8995" max="9000" width="11.42578125" style="2" customWidth="1"/>
    <col min="9001" max="9001" width="9.140625" style="2"/>
    <col min="9002" max="9002" width="20.5703125" style="2" customWidth="1"/>
    <col min="9003" max="9006" width="11.42578125" style="2" customWidth="1"/>
    <col min="9007" max="9007" width="9.42578125" style="2" customWidth="1"/>
    <col min="9008" max="9008" width="12.5703125" style="2" customWidth="1"/>
    <col min="9009" max="9009" width="9.42578125" style="2" bestFit="1" customWidth="1"/>
    <col min="9010" max="9201" width="9.140625" style="2"/>
    <col min="9202" max="9202" width="20.5703125" style="2" customWidth="1"/>
    <col min="9203" max="9208" width="11.42578125" style="2" customWidth="1"/>
    <col min="9209" max="9209" width="9.140625" style="2"/>
    <col min="9210" max="9210" width="20.5703125" style="2" customWidth="1"/>
    <col min="9211" max="9216" width="11.42578125" style="2" customWidth="1"/>
    <col min="9217" max="9217" width="9.140625" style="2"/>
    <col min="9218" max="9218" width="20.5703125" style="2" customWidth="1"/>
    <col min="9219" max="9224" width="11.42578125" style="2" customWidth="1"/>
    <col min="9225" max="9225" width="9.140625" style="2"/>
    <col min="9226" max="9226" width="20.5703125" style="2" customWidth="1"/>
    <col min="9227" max="9232" width="11.42578125" style="2" customWidth="1"/>
    <col min="9233" max="9233" width="9.140625" style="2"/>
    <col min="9234" max="9234" width="20.5703125" style="2" customWidth="1"/>
    <col min="9235" max="9240" width="11.42578125" style="2" customWidth="1"/>
    <col min="9241" max="9241" width="9.140625" style="2"/>
    <col min="9242" max="9242" width="20.5703125" style="2" customWidth="1"/>
    <col min="9243" max="9248" width="11.42578125" style="2" customWidth="1"/>
    <col min="9249" max="9249" width="9.140625" style="2"/>
    <col min="9250" max="9250" width="20.5703125" style="2" customWidth="1"/>
    <col min="9251" max="9256" width="11.42578125" style="2" customWidth="1"/>
    <col min="9257" max="9257" width="9.140625" style="2"/>
    <col min="9258" max="9258" width="20.5703125" style="2" customWidth="1"/>
    <col min="9259" max="9262" width="11.42578125" style="2" customWidth="1"/>
    <col min="9263" max="9263" width="9.42578125" style="2" customWidth="1"/>
    <col min="9264" max="9264" width="12.5703125" style="2" customWidth="1"/>
    <col min="9265" max="9265" width="9.42578125" style="2" bestFit="1" customWidth="1"/>
    <col min="9266" max="9457" width="9.140625" style="2"/>
    <col min="9458" max="9458" width="20.5703125" style="2" customWidth="1"/>
    <col min="9459" max="9464" width="11.42578125" style="2" customWidth="1"/>
    <col min="9465" max="9465" width="9.140625" style="2"/>
    <col min="9466" max="9466" width="20.5703125" style="2" customWidth="1"/>
    <col min="9467" max="9472" width="11.42578125" style="2" customWidth="1"/>
    <col min="9473" max="9473" width="9.140625" style="2"/>
    <col min="9474" max="9474" width="20.5703125" style="2" customWidth="1"/>
    <col min="9475" max="9480" width="11.42578125" style="2" customWidth="1"/>
    <col min="9481" max="9481" width="9.140625" style="2"/>
    <col min="9482" max="9482" width="20.5703125" style="2" customWidth="1"/>
    <col min="9483" max="9488" width="11.42578125" style="2" customWidth="1"/>
    <col min="9489" max="9489" width="9.140625" style="2"/>
    <col min="9490" max="9490" width="20.5703125" style="2" customWidth="1"/>
    <col min="9491" max="9496" width="11.42578125" style="2" customWidth="1"/>
    <col min="9497" max="9497" width="9.140625" style="2"/>
    <col min="9498" max="9498" width="20.5703125" style="2" customWidth="1"/>
    <col min="9499" max="9504" width="11.42578125" style="2" customWidth="1"/>
    <col min="9505" max="9505" width="9.140625" style="2"/>
    <col min="9506" max="9506" width="20.5703125" style="2" customWidth="1"/>
    <col min="9507" max="9512" width="11.42578125" style="2" customWidth="1"/>
    <col min="9513" max="9513" width="9.140625" style="2"/>
    <col min="9514" max="9514" width="20.5703125" style="2" customWidth="1"/>
    <col min="9515" max="9518" width="11.42578125" style="2" customWidth="1"/>
    <col min="9519" max="9519" width="9.42578125" style="2" customWidth="1"/>
    <col min="9520" max="9520" width="12.5703125" style="2" customWidth="1"/>
    <col min="9521" max="9521" width="9.42578125" style="2" bestFit="1" customWidth="1"/>
    <col min="9522" max="9713" width="9.140625" style="2"/>
    <col min="9714" max="9714" width="20.5703125" style="2" customWidth="1"/>
    <col min="9715" max="9720" width="11.42578125" style="2" customWidth="1"/>
    <col min="9721" max="9721" width="9.140625" style="2"/>
    <col min="9722" max="9722" width="20.5703125" style="2" customWidth="1"/>
    <col min="9723" max="9728" width="11.42578125" style="2" customWidth="1"/>
    <col min="9729" max="9729" width="9.140625" style="2"/>
    <col min="9730" max="9730" width="20.5703125" style="2" customWidth="1"/>
    <col min="9731" max="9736" width="11.42578125" style="2" customWidth="1"/>
    <col min="9737" max="9737" width="9.140625" style="2"/>
    <col min="9738" max="9738" width="20.5703125" style="2" customWidth="1"/>
    <col min="9739" max="9744" width="11.42578125" style="2" customWidth="1"/>
    <col min="9745" max="9745" width="9.140625" style="2"/>
    <col min="9746" max="9746" width="20.5703125" style="2" customWidth="1"/>
    <col min="9747" max="9752" width="11.42578125" style="2" customWidth="1"/>
    <col min="9753" max="9753" width="9.140625" style="2"/>
    <col min="9754" max="9754" width="20.5703125" style="2" customWidth="1"/>
    <col min="9755" max="9760" width="11.42578125" style="2" customWidth="1"/>
    <col min="9761" max="9761" width="9.140625" style="2"/>
    <col min="9762" max="9762" width="20.5703125" style="2" customWidth="1"/>
    <col min="9763" max="9768" width="11.42578125" style="2" customWidth="1"/>
    <col min="9769" max="9769" width="9.140625" style="2"/>
    <col min="9770" max="9770" width="20.5703125" style="2" customWidth="1"/>
    <col min="9771" max="9774" width="11.42578125" style="2" customWidth="1"/>
    <col min="9775" max="9775" width="9.42578125" style="2" customWidth="1"/>
    <col min="9776" max="9776" width="12.5703125" style="2" customWidth="1"/>
    <col min="9777" max="9777" width="9.42578125" style="2" bestFit="1" customWidth="1"/>
    <col min="9778" max="9969" width="9.140625" style="2"/>
    <col min="9970" max="9970" width="20.5703125" style="2" customWidth="1"/>
    <col min="9971" max="9976" width="11.42578125" style="2" customWidth="1"/>
    <col min="9977" max="9977" width="9.140625" style="2"/>
    <col min="9978" max="9978" width="20.5703125" style="2" customWidth="1"/>
    <col min="9979" max="9984" width="11.42578125" style="2" customWidth="1"/>
    <col min="9985" max="9985" width="9.140625" style="2"/>
    <col min="9986" max="9986" width="20.5703125" style="2" customWidth="1"/>
    <col min="9987" max="9992" width="11.42578125" style="2" customWidth="1"/>
    <col min="9993" max="9993" width="9.140625" style="2"/>
    <col min="9994" max="9994" width="20.5703125" style="2" customWidth="1"/>
    <col min="9995" max="10000" width="11.42578125" style="2" customWidth="1"/>
    <col min="10001" max="10001" width="9.140625" style="2"/>
    <col min="10002" max="10002" width="20.5703125" style="2" customWidth="1"/>
    <col min="10003" max="10008" width="11.42578125" style="2" customWidth="1"/>
    <col min="10009" max="10009" width="9.140625" style="2"/>
    <col min="10010" max="10010" width="20.5703125" style="2" customWidth="1"/>
    <col min="10011" max="10016" width="11.42578125" style="2" customWidth="1"/>
    <col min="10017" max="10017" width="9.140625" style="2"/>
    <col min="10018" max="10018" width="20.5703125" style="2" customWidth="1"/>
    <col min="10019" max="10024" width="11.42578125" style="2" customWidth="1"/>
    <col min="10025" max="10025" width="9.140625" style="2"/>
    <col min="10026" max="10026" width="20.5703125" style="2" customWidth="1"/>
    <col min="10027" max="10030" width="11.42578125" style="2" customWidth="1"/>
    <col min="10031" max="10031" width="9.42578125" style="2" customWidth="1"/>
    <col min="10032" max="10032" width="12.5703125" style="2" customWidth="1"/>
    <col min="10033" max="10033" width="9.42578125" style="2" bestFit="1" customWidth="1"/>
    <col min="10034" max="10225" width="9.140625" style="2"/>
    <col min="10226" max="10226" width="20.5703125" style="2" customWidth="1"/>
    <col min="10227" max="10232" width="11.42578125" style="2" customWidth="1"/>
    <col min="10233" max="10233" width="9.140625" style="2"/>
    <col min="10234" max="10234" width="20.5703125" style="2" customWidth="1"/>
    <col min="10235" max="10240" width="11.42578125" style="2" customWidth="1"/>
    <col min="10241" max="10241" width="9.140625" style="2"/>
    <col min="10242" max="10242" width="20.5703125" style="2" customWidth="1"/>
    <col min="10243" max="10248" width="11.42578125" style="2" customWidth="1"/>
    <col min="10249" max="10249" width="9.140625" style="2"/>
    <col min="10250" max="10250" width="20.5703125" style="2" customWidth="1"/>
    <col min="10251" max="10256" width="11.42578125" style="2" customWidth="1"/>
    <col min="10257" max="10257" width="9.140625" style="2"/>
    <col min="10258" max="10258" width="20.5703125" style="2" customWidth="1"/>
    <col min="10259" max="10264" width="11.42578125" style="2" customWidth="1"/>
    <col min="10265" max="10265" width="9.140625" style="2"/>
    <col min="10266" max="10266" width="20.5703125" style="2" customWidth="1"/>
    <col min="10267" max="10272" width="11.42578125" style="2" customWidth="1"/>
    <col min="10273" max="10273" width="9.140625" style="2"/>
    <col min="10274" max="10274" width="20.5703125" style="2" customWidth="1"/>
    <col min="10275" max="10280" width="11.42578125" style="2" customWidth="1"/>
    <col min="10281" max="10281" width="9.140625" style="2"/>
    <col min="10282" max="10282" width="20.5703125" style="2" customWidth="1"/>
    <col min="10283" max="10286" width="11.42578125" style="2" customWidth="1"/>
    <col min="10287" max="10287" width="9.42578125" style="2" customWidth="1"/>
    <col min="10288" max="10288" width="12.5703125" style="2" customWidth="1"/>
    <col min="10289" max="10289" width="9.42578125" style="2" bestFit="1" customWidth="1"/>
    <col min="10290" max="10481" width="9.140625" style="2"/>
    <col min="10482" max="10482" width="20.5703125" style="2" customWidth="1"/>
    <col min="10483" max="10488" width="11.42578125" style="2" customWidth="1"/>
    <col min="10489" max="10489" width="9.140625" style="2"/>
    <col min="10490" max="10490" width="20.5703125" style="2" customWidth="1"/>
    <col min="10491" max="10496" width="11.42578125" style="2" customWidth="1"/>
    <col min="10497" max="10497" width="9.140625" style="2"/>
    <col min="10498" max="10498" width="20.5703125" style="2" customWidth="1"/>
    <col min="10499" max="10504" width="11.42578125" style="2" customWidth="1"/>
    <col min="10505" max="10505" width="9.140625" style="2"/>
    <col min="10506" max="10506" width="20.5703125" style="2" customWidth="1"/>
    <col min="10507" max="10512" width="11.42578125" style="2" customWidth="1"/>
    <col min="10513" max="10513" width="9.140625" style="2"/>
    <col min="10514" max="10514" width="20.5703125" style="2" customWidth="1"/>
    <col min="10515" max="10520" width="11.42578125" style="2" customWidth="1"/>
    <col min="10521" max="10521" width="9.140625" style="2"/>
    <col min="10522" max="10522" width="20.5703125" style="2" customWidth="1"/>
    <col min="10523" max="10528" width="11.42578125" style="2" customWidth="1"/>
    <col min="10529" max="10529" width="9.140625" style="2"/>
    <col min="10530" max="10530" width="20.5703125" style="2" customWidth="1"/>
    <col min="10531" max="10536" width="11.42578125" style="2" customWidth="1"/>
    <col min="10537" max="10537" width="9.140625" style="2"/>
    <col min="10538" max="10538" width="20.5703125" style="2" customWidth="1"/>
    <col min="10539" max="10542" width="11.42578125" style="2" customWidth="1"/>
    <col min="10543" max="10543" width="9.42578125" style="2" customWidth="1"/>
    <col min="10544" max="10544" width="12.5703125" style="2" customWidth="1"/>
    <col min="10545" max="10545" width="9.42578125" style="2" bestFit="1" customWidth="1"/>
    <col min="10546" max="10737" width="9.140625" style="2"/>
    <col min="10738" max="10738" width="20.5703125" style="2" customWidth="1"/>
    <col min="10739" max="10744" width="11.42578125" style="2" customWidth="1"/>
    <col min="10745" max="10745" width="9.140625" style="2"/>
    <col min="10746" max="10746" width="20.5703125" style="2" customWidth="1"/>
    <col min="10747" max="10752" width="11.42578125" style="2" customWidth="1"/>
    <col min="10753" max="10753" width="9.140625" style="2"/>
    <col min="10754" max="10754" width="20.5703125" style="2" customWidth="1"/>
    <col min="10755" max="10760" width="11.42578125" style="2" customWidth="1"/>
    <col min="10761" max="10761" width="9.140625" style="2"/>
    <col min="10762" max="10762" width="20.5703125" style="2" customWidth="1"/>
    <col min="10763" max="10768" width="11.42578125" style="2" customWidth="1"/>
    <col min="10769" max="10769" width="9.140625" style="2"/>
    <col min="10770" max="10770" width="20.5703125" style="2" customWidth="1"/>
    <col min="10771" max="10776" width="11.42578125" style="2" customWidth="1"/>
    <col min="10777" max="10777" width="9.140625" style="2"/>
    <col min="10778" max="10778" width="20.5703125" style="2" customWidth="1"/>
    <col min="10779" max="10784" width="11.42578125" style="2" customWidth="1"/>
    <col min="10785" max="10785" width="9.140625" style="2"/>
    <col min="10786" max="10786" width="20.5703125" style="2" customWidth="1"/>
    <col min="10787" max="10792" width="11.42578125" style="2" customWidth="1"/>
    <col min="10793" max="10793" width="9.140625" style="2"/>
    <col min="10794" max="10794" width="20.5703125" style="2" customWidth="1"/>
    <col min="10795" max="10798" width="11.42578125" style="2" customWidth="1"/>
    <col min="10799" max="10799" width="9.42578125" style="2" customWidth="1"/>
    <col min="10800" max="10800" width="12.5703125" style="2" customWidth="1"/>
    <col min="10801" max="10801" width="9.42578125" style="2" bestFit="1" customWidth="1"/>
    <col min="10802" max="10993" width="9.140625" style="2"/>
    <col min="10994" max="10994" width="20.5703125" style="2" customWidth="1"/>
    <col min="10995" max="11000" width="11.42578125" style="2" customWidth="1"/>
    <col min="11001" max="11001" width="9.140625" style="2"/>
    <col min="11002" max="11002" width="20.5703125" style="2" customWidth="1"/>
    <col min="11003" max="11008" width="11.42578125" style="2" customWidth="1"/>
    <col min="11009" max="11009" width="9.140625" style="2"/>
    <col min="11010" max="11010" width="20.5703125" style="2" customWidth="1"/>
    <col min="11011" max="11016" width="11.42578125" style="2" customWidth="1"/>
    <col min="11017" max="11017" width="9.140625" style="2"/>
    <col min="11018" max="11018" width="20.5703125" style="2" customWidth="1"/>
    <col min="11019" max="11024" width="11.42578125" style="2" customWidth="1"/>
    <col min="11025" max="11025" width="9.140625" style="2"/>
    <col min="11026" max="11026" width="20.5703125" style="2" customWidth="1"/>
    <col min="11027" max="11032" width="11.42578125" style="2" customWidth="1"/>
    <col min="11033" max="11033" width="9.140625" style="2"/>
    <col min="11034" max="11034" width="20.5703125" style="2" customWidth="1"/>
    <col min="11035" max="11040" width="11.42578125" style="2" customWidth="1"/>
    <col min="11041" max="11041" width="9.140625" style="2"/>
    <col min="11042" max="11042" width="20.5703125" style="2" customWidth="1"/>
    <col min="11043" max="11048" width="11.42578125" style="2" customWidth="1"/>
    <col min="11049" max="11049" width="9.140625" style="2"/>
    <col min="11050" max="11050" width="20.5703125" style="2" customWidth="1"/>
    <col min="11051" max="11054" width="11.42578125" style="2" customWidth="1"/>
    <col min="11055" max="11055" width="9.42578125" style="2" customWidth="1"/>
    <col min="11056" max="11056" width="12.5703125" style="2" customWidth="1"/>
    <col min="11057" max="11057" width="9.42578125" style="2" bestFit="1" customWidth="1"/>
    <col min="11058" max="11249" width="9.140625" style="2"/>
    <col min="11250" max="11250" width="20.5703125" style="2" customWidth="1"/>
    <col min="11251" max="11256" width="11.42578125" style="2" customWidth="1"/>
    <col min="11257" max="11257" width="9.140625" style="2"/>
    <col min="11258" max="11258" width="20.5703125" style="2" customWidth="1"/>
    <col min="11259" max="11264" width="11.42578125" style="2" customWidth="1"/>
    <col min="11265" max="11265" width="9.140625" style="2"/>
    <col min="11266" max="11266" width="20.5703125" style="2" customWidth="1"/>
    <col min="11267" max="11272" width="11.42578125" style="2" customWidth="1"/>
    <col min="11273" max="11273" width="9.140625" style="2"/>
    <col min="11274" max="11274" width="20.5703125" style="2" customWidth="1"/>
    <col min="11275" max="11280" width="11.42578125" style="2" customWidth="1"/>
    <col min="11281" max="11281" width="9.140625" style="2"/>
    <col min="11282" max="11282" width="20.5703125" style="2" customWidth="1"/>
    <col min="11283" max="11288" width="11.42578125" style="2" customWidth="1"/>
    <col min="11289" max="11289" width="9.140625" style="2"/>
    <col min="11290" max="11290" width="20.5703125" style="2" customWidth="1"/>
    <col min="11291" max="11296" width="11.42578125" style="2" customWidth="1"/>
    <col min="11297" max="11297" width="9.140625" style="2"/>
    <col min="11298" max="11298" width="20.5703125" style="2" customWidth="1"/>
    <col min="11299" max="11304" width="11.42578125" style="2" customWidth="1"/>
    <col min="11305" max="11305" width="9.140625" style="2"/>
    <col min="11306" max="11306" width="20.5703125" style="2" customWidth="1"/>
    <col min="11307" max="11310" width="11.42578125" style="2" customWidth="1"/>
    <col min="11311" max="11311" width="9.42578125" style="2" customWidth="1"/>
    <col min="11312" max="11312" width="12.5703125" style="2" customWidth="1"/>
    <col min="11313" max="11313" width="9.42578125" style="2" bestFit="1" customWidth="1"/>
    <col min="11314" max="11505" width="9.140625" style="2"/>
    <col min="11506" max="11506" width="20.5703125" style="2" customWidth="1"/>
    <col min="11507" max="11512" width="11.42578125" style="2" customWidth="1"/>
    <col min="11513" max="11513" width="9.140625" style="2"/>
    <col min="11514" max="11514" width="20.5703125" style="2" customWidth="1"/>
    <col min="11515" max="11520" width="11.42578125" style="2" customWidth="1"/>
    <col min="11521" max="11521" width="9.140625" style="2"/>
    <col min="11522" max="11522" width="20.5703125" style="2" customWidth="1"/>
    <col min="11523" max="11528" width="11.42578125" style="2" customWidth="1"/>
    <col min="11529" max="11529" width="9.140625" style="2"/>
    <col min="11530" max="11530" width="20.5703125" style="2" customWidth="1"/>
    <col min="11531" max="11536" width="11.42578125" style="2" customWidth="1"/>
    <col min="11537" max="11537" width="9.140625" style="2"/>
    <col min="11538" max="11538" width="20.5703125" style="2" customWidth="1"/>
    <col min="11539" max="11544" width="11.42578125" style="2" customWidth="1"/>
    <col min="11545" max="11545" width="9.140625" style="2"/>
    <col min="11546" max="11546" width="20.5703125" style="2" customWidth="1"/>
    <col min="11547" max="11552" width="11.42578125" style="2" customWidth="1"/>
    <col min="11553" max="11553" width="9.140625" style="2"/>
    <col min="11554" max="11554" width="20.5703125" style="2" customWidth="1"/>
    <col min="11555" max="11560" width="11.42578125" style="2" customWidth="1"/>
    <col min="11561" max="11561" width="9.140625" style="2"/>
    <col min="11562" max="11562" width="20.5703125" style="2" customWidth="1"/>
    <col min="11563" max="11566" width="11.42578125" style="2" customWidth="1"/>
    <col min="11567" max="11567" width="9.42578125" style="2" customWidth="1"/>
    <col min="11568" max="11568" width="12.5703125" style="2" customWidth="1"/>
    <col min="11569" max="11569" width="9.42578125" style="2" bestFit="1" customWidth="1"/>
    <col min="11570" max="11761" width="9.140625" style="2"/>
    <col min="11762" max="11762" width="20.5703125" style="2" customWidth="1"/>
    <col min="11763" max="11768" width="11.42578125" style="2" customWidth="1"/>
    <col min="11769" max="11769" width="9.140625" style="2"/>
    <col min="11770" max="11770" width="20.5703125" style="2" customWidth="1"/>
    <col min="11771" max="11776" width="11.42578125" style="2" customWidth="1"/>
    <col min="11777" max="11777" width="9.140625" style="2"/>
    <col min="11778" max="11778" width="20.5703125" style="2" customWidth="1"/>
    <col min="11779" max="11784" width="11.42578125" style="2" customWidth="1"/>
    <col min="11785" max="11785" width="9.140625" style="2"/>
    <col min="11786" max="11786" width="20.5703125" style="2" customWidth="1"/>
    <col min="11787" max="11792" width="11.42578125" style="2" customWidth="1"/>
    <col min="11793" max="11793" width="9.140625" style="2"/>
    <col min="11794" max="11794" width="20.5703125" style="2" customWidth="1"/>
    <col min="11795" max="11800" width="11.42578125" style="2" customWidth="1"/>
    <col min="11801" max="11801" width="9.140625" style="2"/>
    <col min="11802" max="11802" width="20.5703125" style="2" customWidth="1"/>
    <col min="11803" max="11808" width="11.42578125" style="2" customWidth="1"/>
    <col min="11809" max="11809" width="9.140625" style="2"/>
    <col min="11810" max="11810" width="20.5703125" style="2" customWidth="1"/>
    <col min="11811" max="11816" width="11.42578125" style="2" customWidth="1"/>
    <col min="11817" max="11817" width="9.140625" style="2"/>
    <col min="11818" max="11818" width="20.5703125" style="2" customWidth="1"/>
    <col min="11819" max="11822" width="11.42578125" style="2" customWidth="1"/>
    <col min="11823" max="11823" width="9.42578125" style="2" customWidth="1"/>
    <col min="11824" max="11824" width="12.5703125" style="2" customWidth="1"/>
    <col min="11825" max="11825" width="9.42578125" style="2" bestFit="1" customWidth="1"/>
    <col min="11826" max="12017" width="9.140625" style="2"/>
    <col min="12018" max="12018" width="20.5703125" style="2" customWidth="1"/>
    <col min="12019" max="12024" width="11.42578125" style="2" customWidth="1"/>
    <col min="12025" max="12025" width="9.140625" style="2"/>
    <col min="12026" max="12026" width="20.5703125" style="2" customWidth="1"/>
    <col min="12027" max="12032" width="11.42578125" style="2" customWidth="1"/>
    <col min="12033" max="12033" width="9.140625" style="2"/>
    <col min="12034" max="12034" width="20.5703125" style="2" customWidth="1"/>
    <col min="12035" max="12040" width="11.42578125" style="2" customWidth="1"/>
    <col min="12041" max="12041" width="9.140625" style="2"/>
    <col min="12042" max="12042" width="20.5703125" style="2" customWidth="1"/>
    <col min="12043" max="12048" width="11.42578125" style="2" customWidth="1"/>
    <col min="12049" max="12049" width="9.140625" style="2"/>
    <col min="12050" max="12050" width="20.5703125" style="2" customWidth="1"/>
    <col min="12051" max="12056" width="11.42578125" style="2" customWidth="1"/>
    <col min="12057" max="12057" width="9.140625" style="2"/>
    <col min="12058" max="12058" width="20.5703125" style="2" customWidth="1"/>
    <col min="12059" max="12064" width="11.42578125" style="2" customWidth="1"/>
    <col min="12065" max="12065" width="9.140625" style="2"/>
    <col min="12066" max="12066" width="20.5703125" style="2" customWidth="1"/>
    <col min="12067" max="12072" width="11.42578125" style="2" customWidth="1"/>
    <col min="12073" max="12073" width="9.140625" style="2"/>
    <col min="12074" max="12074" width="20.5703125" style="2" customWidth="1"/>
    <col min="12075" max="12078" width="11.42578125" style="2" customWidth="1"/>
    <col min="12079" max="12079" width="9.42578125" style="2" customWidth="1"/>
    <col min="12080" max="12080" width="12.5703125" style="2" customWidth="1"/>
    <col min="12081" max="12081" width="9.42578125" style="2" bestFit="1" customWidth="1"/>
    <col min="12082" max="12273" width="9.140625" style="2"/>
    <col min="12274" max="12274" width="20.5703125" style="2" customWidth="1"/>
    <col min="12275" max="12280" width="11.42578125" style="2" customWidth="1"/>
    <col min="12281" max="12281" width="9.140625" style="2"/>
    <col min="12282" max="12282" width="20.5703125" style="2" customWidth="1"/>
    <col min="12283" max="12288" width="11.42578125" style="2" customWidth="1"/>
    <col min="12289" max="12289" width="9.140625" style="2"/>
    <col min="12290" max="12290" width="20.5703125" style="2" customWidth="1"/>
    <col min="12291" max="12296" width="11.42578125" style="2" customWidth="1"/>
    <col min="12297" max="12297" width="9.140625" style="2"/>
    <col min="12298" max="12298" width="20.5703125" style="2" customWidth="1"/>
    <col min="12299" max="12304" width="11.42578125" style="2" customWidth="1"/>
    <col min="12305" max="12305" width="9.140625" style="2"/>
    <col min="12306" max="12306" width="20.5703125" style="2" customWidth="1"/>
    <col min="12307" max="12312" width="11.42578125" style="2" customWidth="1"/>
    <col min="12313" max="12313" width="9.140625" style="2"/>
    <col min="12314" max="12314" width="20.5703125" style="2" customWidth="1"/>
    <col min="12315" max="12320" width="11.42578125" style="2" customWidth="1"/>
    <col min="12321" max="12321" width="9.140625" style="2"/>
    <col min="12322" max="12322" width="20.5703125" style="2" customWidth="1"/>
    <col min="12323" max="12328" width="11.42578125" style="2" customWidth="1"/>
    <col min="12329" max="12329" width="9.140625" style="2"/>
    <col min="12330" max="12330" width="20.5703125" style="2" customWidth="1"/>
    <col min="12331" max="12334" width="11.42578125" style="2" customWidth="1"/>
    <col min="12335" max="12335" width="9.42578125" style="2" customWidth="1"/>
    <col min="12336" max="12336" width="12.5703125" style="2" customWidth="1"/>
    <col min="12337" max="12337" width="9.42578125" style="2" bestFit="1" customWidth="1"/>
    <col min="12338" max="12529" width="9.140625" style="2"/>
    <col min="12530" max="12530" width="20.5703125" style="2" customWidth="1"/>
    <col min="12531" max="12536" width="11.42578125" style="2" customWidth="1"/>
    <col min="12537" max="12537" width="9.140625" style="2"/>
    <col min="12538" max="12538" width="20.5703125" style="2" customWidth="1"/>
    <col min="12539" max="12544" width="11.42578125" style="2" customWidth="1"/>
    <col min="12545" max="12545" width="9.140625" style="2"/>
    <col min="12546" max="12546" width="20.5703125" style="2" customWidth="1"/>
    <col min="12547" max="12552" width="11.42578125" style="2" customWidth="1"/>
    <col min="12553" max="12553" width="9.140625" style="2"/>
    <col min="12554" max="12554" width="20.5703125" style="2" customWidth="1"/>
    <col min="12555" max="12560" width="11.42578125" style="2" customWidth="1"/>
    <col min="12561" max="12561" width="9.140625" style="2"/>
    <col min="12562" max="12562" width="20.5703125" style="2" customWidth="1"/>
    <col min="12563" max="12568" width="11.42578125" style="2" customWidth="1"/>
    <col min="12569" max="12569" width="9.140625" style="2"/>
    <col min="12570" max="12570" width="20.5703125" style="2" customWidth="1"/>
    <col min="12571" max="12576" width="11.42578125" style="2" customWidth="1"/>
    <col min="12577" max="12577" width="9.140625" style="2"/>
    <col min="12578" max="12578" width="20.5703125" style="2" customWidth="1"/>
    <col min="12579" max="12584" width="11.42578125" style="2" customWidth="1"/>
    <col min="12585" max="12585" width="9.140625" style="2"/>
    <col min="12586" max="12586" width="20.5703125" style="2" customWidth="1"/>
    <col min="12587" max="12590" width="11.42578125" style="2" customWidth="1"/>
    <col min="12591" max="12591" width="9.42578125" style="2" customWidth="1"/>
    <col min="12592" max="12592" width="12.5703125" style="2" customWidth="1"/>
    <col min="12593" max="12593" width="9.42578125" style="2" bestFit="1" customWidth="1"/>
    <col min="12594" max="12785" width="9.140625" style="2"/>
    <col min="12786" max="12786" width="20.5703125" style="2" customWidth="1"/>
    <col min="12787" max="12792" width="11.42578125" style="2" customWidth="1"/>
    <col min="12793" max="12793" width="9.140625" style="2"/>
    <col min="12794" max="12794" width="20.5703125" style="2" customWidth="1"/>
    <col min="12795" max="12800" width="11.42578125" style="2" customWidth="1"/>
    <col min="12801" max="12801" width="9.140625" style="2"/>
    <col min="12802" max="12802" width="20.5703125" style="2" customWidth="1"/>
    <col min="12803" max="12808" width="11.42578125" style="2" customWidth="1"/>
    <col min="12809" max="12809" width="9.140625" style="2"/>
    <col min="12810" max="12810" width="20.5703125" style="2" customWidth="1"/>
    <col min="12811" max="12816" width="11.42578125" style="2" customWidth="1"/>
    <col min="12817" max="12817" width="9.140625" style="2"/>
    <col min="12818" max="12818" width="20.5703125" style="2" customWidth="1"/>
    <col min="12819" max="12824" width="11.42578125" style="2" customWidth="1"/>
    <col min="12825" max="12825" width="9.140625" style="2"/>
    <col min="12826" max="12826" width="20.5703125" style="2" customWidth="1"/>
    <col min="12827" max="12832" width="11.42578125" style="2" customWidth="1"/>
    <col min="12833" max="12833" width="9.140625" style="2"/>
    <col min="12834" max="12834" width="20.5703125" style="2" customWidth="1"/>
    <col min="12835" max="12840" width="11.42578125" style="2" customWidth="1"/>
    <col min="12841" max="12841" width="9.140625" style="2"/>
    <col min="12842" max="12842" width="20.5703125" style="2" customWidth="1"/>
    <col min="12843" max="12846" width="11.42578125" style="2" customWidth="1"/>
    <col min="12847" max="12847" width="9.42578125" style="2" customWidth="1"/>
    <col min="12848" max="12848" width="12.5703125" style="2" customWidth="1"/>
    <col min="12849" max="12849" width="9.42578125" style="2" bestFit="1" customWidth="1"/>
    <col min="12850" max="13041" width="9.140625" style="2"/>
    <col min="13042" max="13042" width="20.5703125" style="2" customWidth="1"/>
    <col min="13043" max="13048" width="11.42578125" style="2" customWidth="1"/>
    <col min="13049" max="13049" width="9.140625" style="2"/>
    <col min="13050" max="13050" width="20.5703125" style="2" customWidth="1"/>
    <col min="13051" max="13056" width="11.42578125" style="2" customWidth="1"/>
    <col min="13057" max="13057" width="9.140625" style="2"/>
    <col min="13058" max="13058" width="20.5703125" style="2" customWidth="1"/>
    <col min="13059" max="13064" width="11.42578125" style="2" customWidth="1"/>
    <col min="13065" max="13065" width="9.140625" style="2"/>
    <col min="13066" max="13066" width="20.5703125" style="2" customWidth="1"/>
    <col min="13067" max="13072" width="11.42578125" style="2" customWidth="1"/>
    <col min="13073" max="13073" width="9.140625" style="2"/>
    <col min="13074" max="13074" width="20.5703125" style="2" customWidth="1"/>
    <col min="13075" max="13080" width="11.42578125" style="2" customWidth="1"/>
    <col min="13081" max="13081" width="9.140625" style="2"/>
    <col min="13082" max="13082" width="20.5703125" style="2" customWidth="1"/>
    <col min="13083" max="13088" width="11.42578125" style="2" customWidth="1"/>
    <col min="13089" max="13089" width="9.140625" style="2"/>
    <col min="13090" max="13090" width="20.5703125" style="2" customWidth="1"/>
    <col min="13091" max="13096" width="11.42578125" style="2" customWidth="1"/>
    <col min="13097" max="13097" width="9.140625" style="2"/>
    <col min="13098" max="13098" width="20.5703125" style="2" customWidth="1"/>
    <col min="13099" max="13102" width="11.42578125" style="2" customWidth="1"/>
    <col min="13103" max="13103" width="9.42578125" style="2" customWidth="1"/>
    <col min="13104" max="13104" width="12.5703125" style="2" customWidth="1"/>
    <col min="13105" max="13105" width="9.42578125" style="2" bestFit="1" customWidth="1"/>
    <col min="13106" max="13297" width="9.140625" style="2"/>
    <col min="13298" max="13298" width="20.5703125" style="2" customWidth="1"/>
    <col min="13299" max="13304" width="11.42578125" style="2" customWidth="1"/>
    <col min="13305" max="13305" width="9.140625" style="2"/>
    <col min="13306" max="13306" width="20.5703125" style="2" customWidth="1"/>
    <col min="13307" max="13312" width="11.42578125" style="2" customWidth="1"/>
    <col min="13313" max="13313" width="9.140625" style="2"/>
    <col min="13314" max="13314" width="20.5703125" style="2" customWidth="1"/>
    <col min="13315" max="13320" width="11.42578125" style="2" customWidth="1"/>
    <col min="13321" max="13321" width="9.140625" style="2"/>
    <col min="13322" max="13322" width="20.5703125" style="2" customWidth="1"/>
    <col min="13323" max="13328" width="11.42578125" style="2" customWidth="1"/>
    <col min="13329" max="13329" width="9.140625" style="2"/>
    <col min="13330" max="13330" width="20.5703125" style="2" customWidth="1"/>
    <col min="13331" max="13336" width="11.42578125" style="2" customWidth="1"/>
    <col min="13337" max="13337" width="9.140625" style="2"/>
    <col min="13338" max="13338" width="20.5703125" style="2" customWidth="1"/>
    <col min="13339" max="13344" width="11.42578125" style="2" customWidth="1"/>
    <col min="13345" max="13345" width="9.140625" style="2"/>
    <col min="13346" max="13346" width="20.5703125" style="2" customWidth="1"/>
    <col min="13347" max="13352" width="11.42578125" style="2" customWidth="1"/>
    <col min="13353" max="13353" width="9.140625" style="2"/>
    <col min="13354" max="13354" width="20.5703125" style="2" customWidth="1"/>
    <col min="13355" max="13358" width="11.42578125" style="2" customWidth="1"/>
    <col min="13359" max="13359" width="9.42578125" style="2" customWidth="1"/>
    <col min="13360" max="13360" width="12.5703125" style="2" customWidth="1"/>
    <col min="13361" max="13361" width="9.42578125" style="2" bestFit="1" customWidth="1"/>
    <col min="13362" max="13553" width="9.140625" style="2"/>
    <col min="13554" max="13554" width="20.5703125" style="2" customWidth="1"/>
    <col min="13555" max="13560" width="11.42578125" style="2" customWidth="1"/>
    <col min="13561" max="13561" width="9.140625" style="2"/>
    <col min="13562" max="13562" width="20.5703125" style="2" customWidth="1"/>
    <col min="13563" max="13568" width="11.42578125" style="2" customWidth="1"/>
    <col min="13569" max="13569" width="9.140625" style="2"/>
    <col min="13570" max="13570" width="20.5703125" style="2" customWidth="1"/>
    <col min="13571" max="13576" width="11.42578125" style="2" customWidth="1"/>
    <col min="13577" max="13577" width="9.140625" style="2"/>
    <col min="13578" max="13578" width="20.5703125" style="2" customWidth="1"/>
    <col min="13579" max="13584" width="11.42578125" style="2" customWidth="1"/>
    <col min="13585" max="13585" width="9.140625" style="2"/>
    <col min="13586" max="13586" width="20.5703125" style="2" customWidth="1"/>
    <col min="13587" max="13592" width="11.42578125" style="2" customWidth="1"/>
    <col min="13593" max="13593" width="9.140625" style="2"/>
    <col min="13594" max="13594" width="20.5703125" style="2" customWidth="1"/>
    <col min="13595" max="13600" width="11.42578125" style="2" customWidth="1"/>
    <col min="13601" max="13601" width="9.140625" style="2"/>
    <col min="13602" max="13602" width="20.5703125" style="2" customWidth="1"/>
    <col min="13603" max="13608" width="11.42578125" style="2" customWidth="1"/>
    <col min="13609" max="13609" width="9.140625" style="2"/>
    <col min="13610" max="13610" width="20.5703125" style="2" customWidth="1"/>
    <col min="13611" max="13614" width="11.42578125" style="2" customWidth="1"/>
    <col min="13615" max="13615" width="9.42578125" style="2" customWidth="1"/>
    <col min="13616" max="13616" width="12.5703125" style="2" customWidth="1"/>
    <col min="13617" max="13617" width="9.42578125" style="2" bestFit="1" customWidth="1"/>
    <col min="13618" max="13809" width="9.140625" style="2"/>
    <col min="13810" max="13810" width="20.5703125" style="2" customWidth="1"/>
    <col min="13811" max="13816" width="11.42578125" style="2" customWidth="1"/>
    <col min="13817" max="13817" width="9.140625" style="2"/>
    <col min="13818" max="13818" width="20.5703125" style="2" customWidth="1"/>
    <col min="13819" max="13824" width="11.42578125" style="2" customWidth="1"/>
    <col min="13825" max="13825" width="9.140625" style="2"/>
    <col min="13826" max="13826" width="20.5703125" style="2" customWidth="1"/>
    <col min="13827" max="13832" width="11.42578125" style="2" customWidth="1"/>
    <col min="13833" max="13833" width="9.140625" style="2"/>
    <col min="13834" max="13834" width="20.5703125" style="2" customWidth="1"/>
    <col min="13835" max="13840" width="11.42578125" style="2" customWidth="1"/>
    <col min="13841" max="13841" width="9.140625" style="2"/>
    <col min="13842" max="13842" width="20.5703125" style="2" customWidth="1"/>
    <col min="13843" max="13848" width="11.42578125" style="2" customWidth="1"/>
    <col min="13849" max="13849" width="9.140625" style="2"/>
    <col min="13850" max="13850" width="20.5703125" style="2" customWidth="1"/>
    <col min="13851" max="13856" width="11.42578125" style="2" customWidth="1"/>
    <col min="13857" max="13857" width="9.140625" style="2"/>
    <col min="13858" max="13858" width="20.5703125" style="2" customWidth="1"/>
    <col min="13859" max="13864" width="11.42578125" style="2" customWidth="1"/>
    <col min="13865" max="13865" width="9.140625" style="2"/>
    <col min="13866" max="13866" width="20.5703125" style="2" customWidth="1"/>
    <col min="13867" max="13870" width="11.42578125" style="2" customWidth="1"/>
    <col min="13871" max="13871" width="9.42578125" style="2" customWidth="1"/>
    <col min="13872" max="13872" width="12.5703125" style="2" customWidth="1"/>
    <col min="13873" max="13873" width="9.42578125" style="2" bestFit="1" customWidth="1"/>
    <col min="13874" max="14065" width="9.140625" style="2"/>
    <col min="14066" max="14066" width="20.5703125" style="2" customWidth="1"/>
    <col min="14067" max="14072" width="11.42578125" style="2" customWidth="1"/>
    <col min="14073" max="14073" width="9.140625" style="2"/>
    <col min="14074" max="14074" width="20.5703125" style="2" customWidth="1"/>
    <col min="14075" max="14080" width="11.42578125" style="2" customWidth="1"/>
    <col min="14081" max="14081" width="9.140625" style="2"/>
    <col min="14082" max="14082" width="20.5703125" style="2" customWidth="1"/>
    <col min="14083" max="14088" width="11.42578125" style="2" customWidth="1"/>
    <col min="14089" max="14089" width="9.140625" style="2"/>
    <col min="14090" max="14090" width="20.5703125" style="2" customWidth="1"/>
    <col min="14091" max="14096" width="11.42578125" style="2" customWidth="1"/>
    <col min="14097" max="14097" width="9.140625" style="2"/>
    <col min="14098" max="14098" width="20.5703125" style="2" customWidth="1"/>
    <col min="14099" max="14104" width="11.42578125" style="2" customWidth="1"/>
    <col min="14105" max="14105" width="9.140625" style="2"/>
    <col min="14106" max="14106" width="20.5703125" style="2" customWidth="1"/>
    <col min="14107" max="14112" width="11.42578125" style="2" customWidth="1"/>
    <col min="14113" max="14113" width="9.140625" style="2"/>
    <col min="14114" max="14114" width="20.5703125" style="2" customWidth="1"/>
    <col min="14115" max="14120" width="11.42578125" style="2" customWidth="1"/>
    <col min="14121" max="14121" width="9.140625" style="2"/>
    <col min="14122" max="14122" width="20.5703125" style="2" customWidth="1"/>
    <col min="14123" max="14126" width="11.42578125" style="2" customWidth="1"/>
    <col min="14127" max="14127" width="9.42578125" style="2" customWidth="1"/>
    <col min="14128" max="14128" width="12.5703125" style="2" customWidth="1"/>
    <col min="14129" max="14129" width="9.42578125" style="2" bestFit="1" customWidth="1"/>
    <col min="14130" max="14321" width="9.140625" style="2"/>
    <col min="14322" max="14322" width="20.5703125" style="2" customWidth="1"/>
    <col min="14323" max="14328" width="11.42578125" style="2" customWidth="1"/>
    <col min="14329" max="14329" width="9.140625" style="2"/>
    <col min="14330" max="14330" width="20.5703125" style="2" customWidth="1"/>
    <col min="14331" max="14336" width="11.42578125" style="2" customWidth="1"/>
    <col min="14337" max="14337" width="9.140625" style="2"/>
    <col min="14338" max="14338" width="20.5703125" style="2" customWidth="1"/>
    <col min="14339" max="14344" width="11.42578125" style="2" customWidth="1"/>
    <col min="14345" max="14345" width="9.140625" style="2"/>
    <col min="14346" max="14346" width="20.5703125" style="2" customWidth="1"/>
    <col min="14347" max="14352" width="11.42578125" style="2" customWidth="1"/>
    <col min="14353" max="14353" width="9.140625" style="2"/>
    <col min="14354" max="14354" width="20.5703125" style="2" customWidth="1"/>
    <col min="14355" max="14360" width="11.42578125" style="2" customWidth="1"/>
    <col min="14361" max="14361" width="9.140625" style="2"/>
    <col min="14362" max="14362" width="20.5703125" style="2" customWidth="1"/>
    <col min="14363" max="14368" width="11.42578125" style="2" customWidth="1"/>
    <col min="14369" max="14369" width="9.140625" style="2"/>
    <col min="14370" max="14370" width="20.5703125" style="2" customWidth="1"/>
    <col min="14371" max="14376" width="11.42578125" style="2" customWidth="1"/>
    <col min="14377" max="14377" width="9.140625" style="2"/>
    <col min="14378" max="14378" width="20.5703125" style="2" customWidth="1"/>
    <col min="14379" max="14382" width="11.42578125" style="2" customWidth="1"/>
    <col min="14383" max="14383" width="9.42578125" style="2" customWidth="1"/>
    <col min="14384" max="14384" width="12.5703125" style="2" customWidth="1"/>
    <col min="14385" max="14385" width="9.42578125" style="2" bestFit="1" customWidth="1"/>
    <col min="14386" max="14577" width="9.140625" style="2"/>
    <col min="14578" max="14578" width="20.5703125" style="2" customWidth="1"/>
    <col min="14579" max="14584" width="11.42578125" style="2" customWidth="1"/>
    <col min="14585" max="14585" width="9.140625" style="2"/>
    <col min="14586" max="14586" width="20.5703125" style="2" customWidth="1"/>
    <col min="14587" max="14592" width="11.42578125" style="2" customWidth="1"/>
    <col min="14593" max="14593" width="9.140625" style="2"/>
    <col min="14594" max="14594" width="20.5703125" style="2" customWidth="1"/>
    <col min="14595" max="14600" width="11.42578125" style="2" customWidth="1"/>
    <col min="14601" max="14601" width="9.140625" style="2"/>
    <col min="14602" max="14602" width="20.5703125" style="2" customWidth="1"/>
    <col min="14603" max="14608" width="11.42578125" style="2" customWidth="1"/>
    <col min="14609" max="14609" width="9.140625" style="2"/>
    <col min="14610" max="14610" width="20.5703125" style="2" customWidth="1"/>
    <col min="14611" max="14616" width="11.42578125" style="2" customWidth="1"/>
    <col min="14617" max="14617" width="9.140625" style="2"/>
    <col min="14618" max="14618" width="20.5703125" style="2" customWidth="1"/>
    <col min="14619" max="14624" width="11.42578125" style="2" customWidth="1"/>
    <col min="14625" max="14625" width="9.140625" style="2"/>
    <col min="14626" max="14626" width="20.5703125" style="2" customWidth="1"/>
    <col min="14627" max="14632" width="11.42578125" style="2" customWidth="1"/>
    <col min="14633" max="14633" width="9.140625" style="2"/>
    <col min="14634" max="14634" width="20.5703125" style="2" customWidth="1"/>
    <col min="14635" max="14638" width="11.42578125" style="2" customWidth="1"/>
    <col min="14639" max="14639" width="9.42578125" style="2" customWidth="1"/>
    <col min="14640" max="14640" width="12.5703125" style="2" customWidth="1"/>
    <col min="14641" max="14641" width="9.42578125" style="2" bestFit="1" customWidth="1"/>
    <col min="14642" max="14833" width="9.140625" style="2"/>
    <col min="14834" max="14834" width="20.5703125" style="2" customWidth="1"/>
    <col min="14835" max="14840" width="11.42578125" style="2" customWidth="1"/>
    <col min="14841" max="14841" width="9.140625" style="2"/>
    <col min="14842" max="14842" width="20.5703125" style="2" customWidth="1"/>
    <col min="14843" max="14848" width="11.42578125" style="2" customWidth="1"/>
    <col min="14849" max="14849" width="9.140625" style="2"/>
    <col min="14850" max="14850" width="20.5703125" style="2" customWidth="1"/>
    <col min="14851" max="14856" width="11.42578125" style="2" customWidth="1"/>
    <col min="14857" max="14857" width="9.140625" style="2"/>
    <col min="14858" max="14858" width="20.5703125" style="2" customWidth="1"/>
    <col min="14859" max="14864" width="11.42578125" style="2" customWidth="1"/>
    <col min="14865" max="14865" width="9.140625" style="2"/>
    <col min="14866" max="14866" width="20.5703125" style="2" customWidth="1"/>
    <col min="14867" max="14872" width="11.42578125" style="2" customWidth="1"/>
    <col min="14873" max="14873" width="9.140625" style="2"/>
    <col min="14874" max="14874" width="20.5703125" style="2" customWidth="1"/>
    <col min="14875" max="14880" width="11.42578125" style="2" customWidth="1"/>
    <col min="14881" max="14881" width="9.140625" style="2"/>
    <col min="14882" max="14882" width="20.5703125" style="2" customWidth="1"/>
    <col min="14883" max="14888" width="11.42578125" style="2" customWidth="1"/>
    <col min="14889" max="14889" width="9.140625" style="2"/>
    <col min="14890" max="14890" width="20.5703125" style="2" customWidth="1"/>
    <col min="14891" max="14894" width="11.42578125" style="2" customWidth="1"/>
    <col min="14895" max="14895" width="9.42578125" style="2" customWidth="1"/>
    <col min="14896" max="14896" width="12.5703125" style="2" customWidth="1"/>
    <col min="14897" max="14897" width="9.42578125" style="2" bestFit="1" customWidth="1"/>
    <col min="14898" max="15089" width="9.140625" style="2"/>
    <col min="15090" max="15090" width="20.5703125" style="2" customWidth="1"/>
    <col min="15091" max="15096" width="11.42578125" style="2" customWidth="1"/>
    <col min="15097" max="15097" width="9.140625" style="2"/>
    <col min="15098" max="15098" width="20.5703125" style="2" customWidth="1"/>
    <col min="15099" max="15104" width="11.42578125" style="2" customWidth="1"/>
    <col min="15105" max="15105" width="9.140625" style="2"/>
    <col min="15106" max="15106" width="20.5703125" style="2" customWidth="1"/>
    <col min="15107" max="15112" width="11.42578125" style="2" customWidth="1"/>
    <col min="15113" max="15113" width="9.140625" style="2"/>
    <col min="15114" max="15114" width="20.5703125" style="2" customWidth="1"/>
    <col min="15115" max="15120" width="11.42578125" style="2" customWidth="1"/>
    <col min="15121" max="15121" width="9.140625" style="2"/>
    <col min="15122" max="15122" width="20.5703125" style="2" customWidth="1"/>
    <col min="15123" max="15128" width="11.42578125" style="2" customWidth="1"/>
    <col min="15129" max="15129" width="9.140625" style="2"/>
    <col min="15130" max="15130" width="20.5703125" style="2" customWidth="1"/>
    <col min="15131" max="15136" width="11.42578125" style="2" customWidth="1"/>
    <col min="15137" max="15137" width="9.140625" style="2"/>
    <col min="15138" max="15138" width="20.5703125" style="2" customWidth="1"/>
    <col min="15139" max="15144" width="11.42578125" style="2" customWidth="1"/>
    <col min="15145" max="15145" width="9.140625" style="2"/>
    <col min="15146" max="15146" width="20.5703125" style="2" customWidth="1"/>
    <col min="15147" max="15150" width="11.42578125" style="2" customWidth="1"/>
    <col min="15151" max="15151" width="9.42578125" style="2" customWidth="1"/>
    <col min="15152" max="15152" width="12.5703125" style="2" customWidth="1"/>
    <col min="15153" max="15153" width="9.42578125" style="2" bestFit="1" customWidth="1"/>
    <col min="15154" max="15345" width="9.140625" style="2"/>
    <col min="15346" max="15346" width="20.5703125" style="2" customWidth="1"/>
    <col min="15347" max="15352" width="11.42578125" style="2" customWidth="1"/>
    <col min="15353" max="15353" width="9.140625" style="2"/>
    <col min="15354" max="15354" width="20.5703125" style="2" customWidth="1"/>
    <col min="15355" max="15360" width="11.42578125" style="2" customWidth="1"/>
    <col min="15361" max="15361" width="9.140625" style="2"/>
    <col min="15362" max="15362" width="20.5703125" style="2" customWidth="1"/>
    <col min="15363" max="15368" width="11.42578125" style="2" customWidth="1"/>
    <col min="15369" max="15369" width="9.140625" style="2"/>
    <col min="15370" max="15370" width="20.5703125" style="2" customWidth="1"/>
    <col min="15371" max="15376" width="11.42578125" style="2" customWidth="1"/>
    <col min="15377" max="15377" width="9.140625" style="2"/>
    <col min="15378" max="15378" width="20.5703125" style="2" customWidth="1"/>
    <col min="15379" max="15384" width="11.42578125" style="2" customWidth="1"/>
    <col min="15385" max="15385" width="9.140625" style="2"/>
    <col min="15386" max="15386" width="20.5703125" style="2" customWidth="1"/>
    <col min="15387" max="15392" width="11.42578125" style="2" customWidth="1"/>
    <col min="15393" max="15393" width="9.140625" style="2"/>
    <col min="15394" max="15394" width="20.5703125" style="2" customWidth="1"/>
    <col min="15395" max="15400" width="11.42578125" style="2" customWidth="1"/>
    <col min="15401" max="15401" width="9.140625" style="2"/>
    <col min="15402" max="15402" width="20.5703125" style="2" customWidth="1"/>
    <col min="15403" max="15406" width="11.42578125" style="2" customWidth="1"/>
    <col min="15407" max="15407" width="9.42578125" style="2" customWidth="1"/>
    <col min="15408" max="15408" width="12.5703125" style="2" customWidth="1"/>
    <col min="15409" max="15409" width="9.42578125" style="2" bestFit="1" customWidth="1"/>
    <col min="15410" max="15601" width="9.140625" style="2"/>
    <col min="15602" max="15602" width="20.5703125" style="2" customWidth="1"/>
    <col min="15603" max="15608" width="11.42578125" style="2" customWidth="1"/>
    <col min="15609" max="15609" width="9.140625" style="2"/>
    <col min="15610" max="15610" width="20.5703125" style="2" customWidth="1"/>
    <col min="15611" max="15616" width="11.42578125" style="2" customWidth="1"/>
    <col min="15617" max="15617" width="9.140625" style="2"/>
    <col min="15618" max="15618" width="20.5703125" style="2" customWidth="1"/>
    <col min="15619" max="15624" width="11.42578125" style="2" customWidth="1"/>
    <col min="15625" max="15625" width="9.140625" style="2"/>
    <col min="15626" max="15626" width="20.5703125" style="2" customWidth="1"/>
    <col min="15627" max="15632" width="11.42578125" style="2" customWidth="1"/>
    <col min="15633" max="15633" width="9.140625" style="2"/>
    <col min="15634" max="15634" width="20.5703125" style="2" customWidth="1"/>
    <col min="15635" max="15640" width="11.42578125" style="2" customWidth="1"/>
    <col min="15641" max="15641" width="9.140625" style="2"/>
    <col min="15642" max="15642" width="20.5703125" style="2" customWidth="1"/>
    <col min="15643" max="15648" width="11.42578125" style="2" customWidth="1"/>
    <col min="15649" max="15649" width="9.140625" style="2"/>
    <col min="15650" max="15650" width="20.5703125" style="2" customWidth="1"/>
    <col min="15651" max="15656" width="11.42578125" style="2" customWidth="1"/>
    <col min="15657" max="15657" width="9.140625" style="2"/>
    <col min="15658" max="15658" width="20.5703125" style="2" customWidth="1"/>
    <col min="15659" max="15662" width="11.42578125" style="2" customWidth="1"/>
    <col min="15663" max="15663" width="9.42578125" style="2" customWidth="1"/>
    <col min="15664" max="15664" width="12.5703125" style="2" customWidth="1"/>
    <col min="15665" max="15665" width="9.42578125" style="2" bestFit="1" customWidth="1"/>
    <col min="15666" max="15857" width="9.140625" style="2"/>
    <col min="15858" max="15858" width="20.5703125" style="2" customWidth="1"/>
    <col min="15859" max="15864" width="11.42578125" style="2" customWidth="1"/>
    <col min="15865" max="15865" width="9.140625" style="2"/>
    <col min="15866" max="15866" width="20.5703125" style="2" customWidth="1"/>
    <col min="15867" max="15872" width="11.42578125" style="2" customWidth="1"/>
    <col min="15873" max="15873" width="9.140625" style="2"/>
    <col min="15874" max="15874" width="20.5703125" style="2" customWidth="1"/>
    <col min="15875" max="15880" width="11.42578125" style="2" customWidth="1"/>
    <col min="15881" max="15881" width="9.140625" style="2"/>
    <col min="15882" max="15882" width="20.5703125" style="2" customWidth="1"/>
    <col min="15883" max="15888" width="11.42578125" style="2" customWidth="1"/>
    <col min="15889" max="15889" width="9.140625" style="2"/>
    <col min="15890" max="15890" width="20.5703125" style="2" customWidth="1"/>
    <col min="15891" max="15896" width="11.42578125" style="2" customWidth="1"/>
    <col min="15897" max="15897" width="9.140625" style="2"/>
    <col min="15898" max="15898" width="20.5703125" style="2" customWidth="1"/>
    <col min="15899" max="15904" width="11.42578125" style="2" customWidth="1"/>
    <col min="15905" max="15905" width="9.140625" style="2"/>
    <col min="15906" max="15906" width="20.5703125" style="2" customWidth="1"/>
    <col min="15907" max="15912" width="11.42578125" style="2" customWidth="1"/>
    <col min="15913" max="15913" width="9.140625" style="2"/>
    <col min="15914" max="15914" width="20.5703125" style="2" customWidth="1"/>
    <col min="15915" max="15918" width="11.42578125" style="2" customWidth="1"/>
    <col min="15919" max="15919" width="9.42578125" style="2" customWidth="1"/>
    <col min="15920" max="15920" width="12.5703125" style="2" customWidth="1"/>
    <col min="15921" max="15921" width="9.42578125" style="2" bestFit="1" customWidth="1"/>
    <col min="15922" max="16113" width="9.140625" style="2"/>
    <col min="16114" max="16114" width="20.5703125" style="2" customWidth="1"/>
    <col min="16115" max="16120" width="11.42578125" style="2" customWidth="1"/>
    <col min="16121" max="16121" width="9.140625" style="2"/>
    <col min="16122" max="16122" width="20.5703125" style="2" customWidth="1"/>
    <col min="16123" max="16128" width="11.42578125" style="2" customWidth="1"/>
    <col min="16129" max="16129" width="9.140625" style="2"/>
    <col min="16130" max="16130" width="20.5703125" style="2" customWidth="1"/>
    <col min="16131" max="16136" width="11.42578125" style="2" customWidth="1"/>
    <col min="16137" max="16137" width="9.140625" style="2"/>
    <col min="16138" max="16138" width="20.5703125" style="2" customWidth="1"/>
    <col min="16139" max="16144" width="11.42578125" style="2" customWidth="1"/>
    <col min="16145" max="16145" width="9.140625" style="2"/>
    <col min="16146" max="16146" width="20.5703125" style="2" customWidth="1"/>
    <col min="16147" max="16152" width="11.42578125" style="2" customWidth="1"/>
    <col min="16153" max="16153" width="9.140625" style="2"/>
    <col min="16154" max="16154" width="20.5703125" style="2" customWidth="1"/>
    <col min="16155" max="16160" width="11.42578125" style="2" customWidth="1"/>
    <col min="16161" max="16161" width="9.140625" style="2"/>
    <col min="16162" max="16162" width="20.5703125" style="2" customWidth="1"/>
    <col min="16163" max="16168" width="11.42578125" style="2" customWidth="1"/>
    <col min="16169" max="16169" width="9.140625" style="2"/>
    <col min="16170" max="16170" width="20.5703125" style="2" customWidth="1"/>
    <col min="16171" max="16174" width="11.42578125" style="2" customWidth="1"/>
    <col min="16175" max="16175" width="9.42578125" style="2" customWidth="1"/>
    <col min="16176" max="16176" width="12.5703125" style="2" customWidth="1"/>
    <col min="16177" max="16177" width="9.42578125" style="2" bestFit="1" customWidth="1"/>
    <col min="16178" max="16384" width="9.140625" style="2"/>
  </cols>
  <sheetData>
    <row r="1" spans="1:49" s="8" customFormat="1" ht="14.25" thickTop="1" thickBot="1" x14ac:dyDescent="0.25">
      <c r="A1" s="8" t="s">
        <v>204</v>
      </c>
      <c r="B1" s="3" t="s">
        <v>205</v>
      </c>
      <c r="C1" s="4" t="s">
        <v>206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6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6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6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6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6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6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7" t="s">
        <v>41</v>
      </c>
      <c r="AS1" s="6" t="s">
        <v>42</v>
      </c>
      <c r="AT1" s="5" t="s">
        <v>43</v>
      </c>
      <c r="AU1" s="5" t="s">
        <v>44</v>
      </c>
      <c r="AV1" s="5" t="s">
        <v>45</v>
      </c>
      <c r="AW1" s="5" t="s">
        <v>46</v>
      </c>
    </row>
    <row r="2" spans="1:49" ht="13.7" customHeight="1" thickTop="1" thickBot="1" x14ac:dyDescent="0.25">
      <c r="A2" s="2">
        <v>1997</v>
      </c>
      <c r="B2" s="39" t="s">
        <v>93</v>
      </c>
      <c r="C2" s="14" t="s">
        <v>94</v>
      </c>
      <c r="D2" s="15"/>
      <c r="E2" s="15"/>
      <c r="F2" s="15"/>
      <c r="G2" s="15"/>
      <c r="H2" s="15"/>
      <c r="I2" s="16"/>
      <c r="J2" s="15"/>
      <c r="K2" s="15"/>
      <c r="L2" s="15"/>
      <c r="M2" s="15"/>
      <c r="N2" s="15"/>
      <c r="O2" s="16"/>
      <c r="P2" s="15"/>
      <c r="Q2" s="15"/>
      <c r="R2" s="15"/>
      <c r="S2" s="15"/>
      <c r="T2" s="15"/>
      <c r="U2" s="16"/>
      <c r="V2" s="15"/>
      <c r="W2" s="15"/>
      <c r="X2" s="15"/>
      <c r="Y2" s="15"/>
      <c r="Z2" s="15">
        <v>35</v>
      </c>
      <c r="AA2" s="16"/>
      <c r="AB2" s="15"/>
      <c r="AC2" s="15"/>
      <c r="AD2" s="15"/>
      <c r="AE2" s="15"/>
      <c r="AF2" s="15"/>
      <c r="AG2" s="16"/>
      <c r="AH2" s="15"/>
      <c r="AI2" s="15"/>
      <c r="AJ2" s="15"/>
      <c r="AK2" s="15"/>
      <c r="AL2" s="15"/>
      <c r="AM2" s="16"/>
      <c r="AN2" s="15"/>
      <c r="AO2" s="15"/>
      <c r="AP2" s="15"/>
      <c r="AQ2" s="15"/>
      <c r="AR2" s="15"/>
      <c r="AS2" s="16"/>
      <c r="AT2" s="15"/>
      <c r="AU2" s="15"/>
      <c r="AV2" s="15"/>
      <c r="AW2" s="15">
        <v>75</v>
      </c>
    </row>
    <row r="3" spans="1:49" ht="14.25" thickTop="1" thickBot="1" x14ac:dyDescent="0.25">
      <c r="A3" s="2">
        <v>1997</v>
      </c>
      <c r="B3" s="39" t="s">
        <v>93</v>
      </c>
      <c r="C3" s="17" t="s">
        <v>95</v>
      </c>
      <c r="D3" s="18">
        <v>0</v>
      </c>
      <c r="E3" s="18">
        <v>475</v>
      </c>
      <c r="F3" s="18"/>
      <c r="G3" s="18"/>
      <c r="H3" s="18">
        <v>850</v>
      </c>
      <c r="I3" s="19">
        <v>250</v>
      </c>
      <c r="J3" s="18"/>
      <c r="K3" s="18"/>
      <c r="L3" s="18">
        <v>1000</v>
      </c>
      <c r="M3" s="18"/>
      <c r="N3" s="18">
        <v>800</v>
      </c>
      <c r="O3" s="19">
        <v>100</v>
      </c>
      <c r="P3" s="18">
        <v>900</v>
      </c>
      <c r="Q3" s="18">
        <v>1000</v>
      </c>
      <c r="R3" s="18">
        <v>100</v>
      </c>
      <c r="S3" s="18">
        <v>550</v>
      </c>
      <c r="T3" s="18">
        <v>100</v>
      </c>
      <c r="U3" s="19">
        <v>10</v>
      </c>
      <c r="V3" s="18">
        <v>8500</v>
      </c>
      <c r="W3" s="18"/>
      <c r="X3" s="18">
        <v>820</v>
      </c>
      <c r="Y3" s="18">
        <v>200</v>
      </c>
      <c r="Z3" s="18"/>
      <c r="AA3" s="19"/>
      <c r="AB3" s="18"/>
      <c r="AC3" s="18">
        <v>100</v>
      </c>
      <c r="AD3" s="18">
        <v>100</v>
      </c>
      <c r="AE3" s="18"/>
      <c r="AF3" s="18"/>
      <c r="AG3" s="19">
        <v>300</v>
      </c>
      <c r="AH3" s="18">
        <v>200</v>
      </c>
      <c r="AI3" s="18">
        <v>1600</v>
      </c>
      <c r="AJ3" s="18">
        <v>4020</v>
      </c>
      <c r="AK3" s="18">
        <v>200</v>
      </c>
      <c r="AL3" s="18">
        <v>10</v>
      </c>
      <c r="AM3" s="19">
        <v>150</v>
      </c>
      <c r="AN3" s="18"/>
      <c r="AO3" s="18">
        <v>3500</v>
      </c>
      <c r="AP3" s="18"/>
      <c r="AQ3" s="18">
        <v>10</v>
      </c>
      <c r="AR3" s="18"/>
      <c r="AS3" s="19">
        <v>2800</v>
      </c>
      <c r="AT3" s="18">
        <v>700</v>
      </c>
      <c r="AU3" s="18"/>
      <c r="AV3" s="18">
        <v>500</v>
      </c>
      <c r="AW3" s="18">
        <v>50</v>
      </c>
    </row>
    <row r="4" spans="1:49" ht="14.25" thickTop="1" thickBot="1" x14ac:dyDescent="0.25">
      <c r="A4" s="2">
        <v>1997</v>
      </c>
      <c r="B4" s="39" t="s">
        <v>93</v>
      </c>
      <c r="C4" s="17" t="s">
        <v>96</v>
      </c>
      <c r="D4" s="18">
        <v>0</v>
      </c>
      <c r="E4" s="18"/>
      <c r="F4" s="18"/>
      <c r="G4" s="18"/>
      <c r="H4" s="18">
        <v>325</v>
      </c>
      <c r="I4" s="19"/>
      <c r="J4" s="18"/>
      <c r="K4" s="18"/>
      <c r="L4" s="18">
        <v>10</v>
      </c>
      <c r="M4" s="18"/>
      <c r="N4" s="18"/>
      <c r="O4" s="19"/>
      <c r="P4" s="18">
        <v>25</v>
      </c>
      <c r="Q4" s="18"/>
      <c r="R4" s="18"/>
      <c r="S4" s="18"/>
      <c r="T4" s="18"/>
      <c r="U4" s="19"/>
      <c r="V4" s="18">
        <v>100</v>
      </c>
      <c r="W4" s="18">
        <v>6</v>
      </c>
      <c r="X4" s="18">
        <v>55</v>
      </c>
      <c r="Y4" s="18">
        <v>100</v>
      </c>
      <c r="Z4" s="18"/>
      <c r="AA4" s="19">
        <v>2</v>
      </c>
      <c r="AB4" s="18"/>
      <c r="AC4" s="18">
        <v>10</v>
      </c>
      <c r="AD4" s="18">
        <v>35</v>
      </c>
      <c r="AE4" s="18"/>
      <c r="AF4" s="18">
        <v>10</v>
      </c>
      <c r="AG4" s="19">
        <v>150</v>
      </c>
      <c r="AH4" s="18"/>
      <c r="AI4" s="18"/>
      <c r="AJ4" s="18">
        <v>2680</v>
      </c>
      <c r="AK4" s="18"/>
      <c r="AL4" s="18">
        <v>300</v>
      </c>
      <c r="AM4" s="19">
        <v>4</v>
      </c>
      <c r="AN4" s="18"/>
      <c r="AO4" s="18">
        <v>70</v>
      </c>
      <c r="AP4" s="18">
        <v>50</v>
      </c>
      <c r="AQ4" s="18"/>
      <c r="AR4" s="18"/>
      <c r="AS4" s="19">
        <v>110</v>
      </c>
      <c r="AT4" s="18">
        <v>50</v>
      </c>
      <c r="AU4" s="18">
        <v>5</v>
      </c>
      <c r="AV4" s="18"/>
      <c r="AW4" s="18">
        <v>35</v>
      </c>
    </row>
    <row r="5" spans="1:49" ht="14.25" thickTop="1" thickBot="1" x14ac:dyDescent="0.25">
      <c r="A5" s="2">
        <v>1997</v>
      </c>
      <c r="B5" s="39" t="s">
        <v>93</v>
      </c>
      <c r="C5" s="17" t="s">
        <v>97</v>
      </c>
      <c r="D5" s="18">
        <v>0</v>
      </c>
      <c r="E5" s="18">
        <v>200</v>
      </c>
      <c r="F5" s="18"/>
      <c r="G5" s="18">
        <v>50</v>
      </c>
      <c r="H5" s="18"/>
      <c r="I5" s="19"/>
      <c r="J5" s="18"/>
      <c r="K5" s="18"/>
      <c r="L5" s="18"/>
      <c r="M5" s="18"/>
      <c r="N5" s="18"/>
      <c r="O5" s="19">
        <v>50</v>
      </c>
      <c r="P5" s="18"/>
      <c r="Q5" s="18"/>
      <c r="R5" s="18"/>
      <c r="S5" s="18"/>
      <c r="T5" s="18"/>
      <c r="U5" s="19">
        <v>25</v>
      </c>
      <c r="V5" s="18">
        <v>150</v>
      </c>
      <c r="W5" s="18"/>
      <c r="X5" s="18">
        <v>300</v>
      </c>
      <c r="Y5" s="18">
        <v>50</v>
      </c>
      <c r="Z5" s="18"/>
      <c r="AA5" s="19">
        <v>15</v>
      </c>
      <c r="AB5" s="18"/>
      <c r="AC5" s="18"/>
      <c r="AD5" s="18"/>
      <c r="AE5" s="18"/>
      <c r="AF5" s="18"/>
      <c r="AG5" s="19">
        <v>20</v>
      </c>
      <c r="AH5" s="18"/>
      <c r="AI5" s="18">
        <v>300</v>
      </c>
      <c r="AJ5" s="18"/>
      <c r="AK5" s="18"/>
      <c r="AL5" s="18"/>
      <c r="AM5" s="19"/>
      <c r="AN5" s="18"/>
      <c r="AO5" s="18"/>
      <c r="AP5" s="18">
        <v>10</v>
      </c>
      <c r="AQ5" s="18">
        <v>10</v>
      </c>
      <c r="AR5" s="18"/>
      <c r="AS5" s="19"/>
      <c r="AT5" s="18">
        <v>100</v>
      </c>
      <c r="AU5" s="18">
        <v>4</v>
      </c>
      <c r="AV5" s="18"/>
      <c r="AW5" s="18">
        <v>20</v>
      </c>
    </row>
    <row r="6" spans="1:49" ht="14.25" thickTop="1" thickBot="1" x14ac:dyDescent="0.25">
      <c r="A6" s="2">
        <v>1997</v>
      </c>
      <c r="B6" s="39" t="s">
        <v>93</v>
      </c>
      <c r="C6" s="17" t="s">
        <v>98</v>
      </c>
      <c r="D6" s="18">
        <v>0</v>
      </c>
      <c r="E6" s="18">
        <v>1250</v>
      </c>
      <c r="F6" s="18">
        <v>9700</v>
      </c>
      <c r="G6" s="18">
        <v>65</v>
      </c>
      <c r="H6" s="18">
        <v>5000</v>
      </c>
      <c r="I6" s="19">
        <v>4000</v>
      </c>
      <c r="J6" s="18">
        <v>700</v>
      </c>
      <c r="K6" s="18"/>
      <c r="L6" s="18">
        <v>8000</v>
      </c>
      <c r="M6" s="18"/>
      <c r="N6" s="18"/>
      <c r="O6" s="19"/>
      <c r="P6" s="18"/>
      <c r="Q6" s="18">
        <v>3200</v>
      </c>
      <c r="R6" s="18"/>
      <c r="S6" s="18">
        <v>1500</v>
      </c>
      <c r="T6" s="18">
        <v>200</v>
      </c>
      <c r="U6" s="19">
        <v>65</v>
      </c>
      <c r="V6" s="18"/>
      <c r="W6" s="18"/>
      <c r="X6" s="18">
        <v>250</v>
      </c>
      <c r="Y6" s="18"/>
      <c r="Z6" s="18">
        <v>30</v>
      </c>
      <c r="AA6" s="19"/>
      <c r="AB6" s="18">
        <v>3500</v>
      </c>
      <c r="AC6" s="18"/>
      <c r="AD6" s="18">
        <v>800</v>
      </c>
      <c r="AE6" s="18">
        <v>500</v>
      </c>
      <c r="AF6" s="18"/>
      <c r="AG6" s="19"/>
      <c r="AH6" s="18">
        <v>1000</v>
      </c>
      <c r="AI6" s="18">
        <v>8800</v>
      </c>
      <c r="AJ6" s="18">
        <v>300</v>
      </c>
      <c r="AK6" s="18">
        <v>800</v>
      </c>
      <c r="AL6" s="18"/>
      <c r="AM6" s="19">
        <v>140</v>
      </c>
      <c r="AN6" s="18"/>
      <c r="AO6" s="18">
        <v>24000</v>
      </c>
      <c r="AP6" s="18"/>
      <c r="AQ6" s="18">
        <v>500</v>
      </c>
      <c r="AR6" s="18"/>
      <c r="AS6" s="19"/>
      <c r="AT6" s="18">
        <v>8000</v>
      </c>
      <c r="AU6" s="18"/>
      <c r="AV6" s="18"/>
      <c r="AW6" s="18"/>
    </row>
    <row r="7" spans="1:49" ht="14.25" thickTop="1" thickBot="1" x14ac:dyDescent="0.25">
      <c r="A7" s="2">
        <v>1997</v>
      </c>
      <c r="B7" s="39" t="s">
        <v>93</v>
      </c>
      <c r="C7" s="17" t="s">
        <v>99</v>
      </c>
      <c r="D7" s="20"/>
      <c r="E7" s="20"/>
      <c r="F7" s="20">
        <v>0.66</v>
      </c>
      <c r="G7" s="20">
        <v>1</v>
      </c>
      <c r="H7" s="20"/>
      <c r="I7" s="21">
        <v>0.5</v>
      </c>
      <c r="J7" s="20"/>
      <c r="K7" s="20"/>
      <c r="L7" s="20">
        <v>0.4</v>
      </c>
      <c r="M7" s="20"/>
      <c r="N7" s="20"/>
      <c r="O7" s="21"/>
      <c r="P7" s="20"/>
      <c r="Q7" s="20"/>
      <c r="R7" s="20"/>
      <c r="S7" s="20"/>
      <c r="T7" s="20"/>
      <c r="U7" s="21"/>
      <c r="V7" s="20"/>
      <c r="W7" s="20"/>
      <c r="X7" s="20">
        <v>1</v>
      </c>
      <c r="Y7" s="20"/>
      <c r="Z7" s="20"/>
      <c r="AA7" s="21"/>
      <c r="AB7" s="20">
        <v>0.33</v>
      </c>
      <c r="AC7" s="20"/>
      <c r="AD7" s="20"/>
      <c r="AE7" s="20"/>
      <c r="AF7" s="20"/>
      <c r="AG7" s="21"/>
      <c r="AH7" s="20"/>
      <c r="AI7" s="20">
        <v>0.93</v>
      </c>
      <c r="AJ7" s="20"/>
      <c r="AK7" s="20">
        <v>1</v>
      </c>
      <c r="AL7" s="20"/>
      <c r="AM7" s="21">
        <v>1</v>
      </c>
      <c r="AN7" s="20"/>
      <c r="AO7" s="20"/>
      <c r="AP7" s="20"/>
      <c r="AQ7" s="20"/>
      <c r="AR7" s="20"/>
      <c r="AS7" s="21"/>
      <c r="AT7" s="20">
        <v>0.8</v>
      </c>
      <c r="AU7" s="20"/>
      <c r="AV7" s="20"/>
      <c r="AW7" s="20"/>
    </row>
    <row r="8" spans="1:49" ht="14.25" thickTop="1" thickBot="1" x14ac:dyDescent="0.25">
      <c r="A8" s="2">
        <v>1997</v>
      </c>
      <c r="B8" s="39" t="s">
        <v>93</v>
      </c>
      <c r="C8" s="17" t="s">
        <v>100</v>
      </c>
      <c r="D8" s="20"/>
      <c r="E8" s="20"/>
      <c r="F8" s="20">
        <v>0.34</v>
      </c>
      <c r="G8" s="20"/>
      <c r="H8" s="20"/>
      <c r="I8" s="21">
        <v>0.5</v>
      </c>
      <c r="J8" s="20"/>
      <c r="K8" s="20"/>
      <c r="L8" s="20">
        <v>0.6</v>
      </c>
      <c r="M8" s="20"/>
      <c r="N8" s="20"/>
      <c r="O8" s="21"/>
      <c r="P8" s="20"/>
      <c r="Q8" s="20"/>
      <c r="R8" s="20"/>
      <c r="S8" s="20"/>
      <c r="T8" s="20"/>
      <c r="U8" s="21"/>
      <c r="V8" s="20"/>
      <c r="W8" s="20"/>
      <c r="X8" s="20"/>
      <c r="Y8" s="20"/>
      <c r="Z8" s="20"/>
      <c r="AA8" s="21"/>
      <c r="AB8" s="20">
        <v>0.67</v>
      </c>
      <c r="AC8" s="20"/>
      <c r="AD8" s="20"/>
      <c r="AE8" s="20"/>
      <c r="AF8" s="20"/>
      <c r="AG8" s="21"/>
      <c r="AH8" s="20"/>
      <c r="AI8" s="20">
        <v>7.0000000000000007E-2</v>
      </c>
      <c r="AJ8" s="20"/>
      <c r="AK8" s="20"/>
      <c r="AL8" s="20"/>
      <c r="AM8" s="21"/>
      <c r="AN8" s="20"/>
      <c r="AO8" s="20"/>
      <c r="AP8" s="20"/>
      <c r="AQ8" s="20"/>
      <c r="AR8" s="20"/>
      <c r="AS8" s="21"/>
      <c r="AT8" s="20">
        <v>0.2</v>
      </c>
      <c r="AU8" s="20"/>
      <c r="AV8" s="20"/>
      <c r="AW8" s="20"/>
    </row>
    <row r="9" spans="1:49" ht="14.25" thickTop="1" thickBot="1" x14ac:dyDescent="0.25">
      <c r="A9" s="2">
        <v>1997</v>
      </c>
      <c r="B9" s="39" t="s">
        <v>93</v>
      </c>
      <c r="C9" s="17" t="s">
        <v>101</v>
      </c>
      <c r="D9" s="20"/>
      <c r="E9" s="20">
        <v>0.25</v>
      </c>
      <c r="F9" s="20">
        <v>1</v>
      </c>
      <c r="G9" s="20"/>
      <c r="H9" s="20"/>
      <c r="I9" s="21"/>
      <c r="J9" s="20"/>
      <c r="K9" s="20"/>
      <c r="L9" s="20">
        <v>0.1</v>
      </c>
      <c r="M9" s="20"/>
      <c r="N9" s="20"/>
      <c r="O9" s="21"/>
      <c r="P9" s="20"/>
      <c r="Q9" s="20">
        <v>0.62</v>
      </c>
      <c r="R9" s="20"/>
      <c r="S9" s="20"/>
      <c r="T9" s="20"/>
      <c r="U9" s="21"/>
      <c r="V9" s="20"/>
      <c r="W9" s="20"/>
      <c r="X9" s="20"/>
      <c r="Y9" s="20"/>
      <c r="Z9" s="20"/>
      <c r="AA9" s="21"/>
      <c r="AB9" s="20">
        <v>0.8</v>
      </c>
      <c r="AC9" s="20"/>
      <c r="AD9" s="20"/>
      <c r="AE9" s="20"/>
      <c r="AF9" s="20"/>
      <c r="AG9" s="21"/>
      <c r="AH9" s="20"/>
      <c r="AI9" s="20">
        <v>0.75</v>
      </c>
      <c r="AJ9" s="20"/>
      <c r="AK9" s="20"/>
      <c r="AL9" s="20"/>
      <c r="AM9" s="21"/>
      <c r="AN9" s="20"/>
      <c r="AO9" s="20"/>
      <c r="AP9" s="20"/>
      <c r="AQ9" s="20"/>
      <c r="AR9" s="20"/>
      <c r="AS9" s="21"/>
      <c r="AT9" s="20"/>
      <c r="AU9" s="20"/>
      <c r="AV9" s="20"/>
      <c r="AW9" s="20"/>
    </row>
    <row r="10" spans="1:49" ht="14.25" thickTop="1" thickBot="1" x14ac:dyDescent="0.25">
      <c r="A10" s="2">
        <v>1997</v>
      </c>
      <c r="B10" s="39" t="s">
        <v>93</v>
      </c>
      <c r="C10" s="22" t="s">
        <v>102</v>
      </c>
      <c r="D10" s="23">
        <f t="shared" ref="D10:AS10" si="0">SUM(D2:D6)</f>
        <v>0</v>
      </c>
      <c r="E10" s="23">
        <f t="shared" si="0"/>
        <v>1925</v>
      </c>
      <c r="F10" s="23">
        <f t="shared" si="0"/>
        <v>9700</v>
      </c>
      <c r="G10" s="23">
        <f t="shared" si="0"/>
        <v>115</v>
      </c>
      <c r="H10" s="23">
        <f t="shared" si="0"/>
        <v>6175</v>
      </c>
      <c r="I10" s="24">
        <f t="shared" si="0"/>
        <v>4250</v>
      </c>
      <c r="J10" s="23">
        <f t="shared" si="0"/>
        <v>700</v>
      </c>
      <c r="K10" s="23">
        <f t="shared" si="0"/>
        <v>0</v>
      </c>
      <c r="L10" s="23">
        <f t="shared" si="0"/>
        <v>9010</v>
      </c>
      <c r="M10" s="23">
        <f t="shared" si="0"/>
        <v>0</v>
      </c>
      <c r="N10" s="23">
        <f t="shared" si="0"/>
        <v>800</v>
      </c>
      <c r="O10" s="24">
        <f t="shared" si="0"/>
        <v>150</v>
      </c>
      <c r="P10" s="23">
        <f t="shared" si="0"/>
        <v>925</v>
      </c>
      <c r="Q10" s="23">
        <f t="shared" si="0"/>
        <v>4200</v>
      </c>
      <c r="R10" s="23">
        <f t="shared" si="0"/>
        <v>100</v>
      </c>
      <c r="S10" s="23">
        <f t="shared" si="0"/>
        <v>2050</v>
      </c>
      <c r="T10" s="23">
        <f t="shared" si="0"/>
        <v>300</v>
      </c>
      <c r="U10" s="24">
        <f t="shared" si="0"/>
        <v>100</v>
      </c>
      <c r="V10" s="23">
        <f t="shared" si="0"/>
        <v>8750</v>
      </c>
      <c r="W10" s="23">
        <f t="shared" si="0"/>
        <v>6</v>
      </c>
      <c r="X10" s="23">
        <f t="shared" si="0"/>
        <v>1425</v>
      </c>
      <c r="Y10" s="23">
        <f t="shared" si="0"/>
        <v>350</v>
      </c>
      <c r="Z10" s="23">
        <f t="shared" si="0"/>
        <v>65</v>
      </c>
      <c r="AA10" s="24">
        <f t="shared" si="0"/>
        <v>17</v>
      </c>
      <c r="AB10" s="23">
        <f t="shared" si="0"/>
        <v>3500</v>
      </c>
      <c r="AC10" s="23">
        <f t="shared" si="0"/>
        <v>110</v>
      </c>
      <c r="AD10" s="23">
        <f t="shared" si="0"/>
        <v>935</v>
      </c>
      <c r="AE10" s="23">
        <f t="shared" si="0"/>
        <v>500</v>
      </c>
      <c r="AF10" s="23">
        <f t="shared" si="0"/>
        <v>10</v>
      </c>
      <c r="AG10" s="24">
        <f t="shared" si="0"/>
        <v>470</v>
      </c>
      <c r="AH10" s="23">
        <f t="shared" si="0"/>
        <v>1200</v>
      </c>
      <c r="AI10" s="23">
        <f t="shared" si="0"/>
        <v>10700</v>
      </c>
      <c r="AJ10" s="23">
        <f t="shared" si="0"/>
        <v>7000</v>
      </c>
      <c r="AK10" s="23">
        <f t="shared" si="0"/>
        <v>1000</v>
      </c>
      <c r="AL10" s="23">
        <f t="shared" si="0"/>
        <v>310</v>
      </c>
      <c r="AM10" s="24">
        <f t="shared" si="0"/>
        <v>294</v>
      </c>
      <c r="AN10" s="23">
        <f t="shared" si="0"/>
        <v>0</v>
      </c>
      <c r="AO10" s="23">
        <f t="shared" si="0"/>
        <v>27570</v>
      </c>
      <c r="AP10" s="23">
        <f t="shared" si="0"/>
        <v>60</v>
      </c>
      <c r="AQ10" s="23">
        <f t="shared" si="0"/>
        <v>520</v>
      </c>
      <c r="AR10" s="23">
        <f t="shared" si="0"/>
        <v>0</v>
      </c>
      <c r="AS10" s="24">
        <f t="shared" si="0"/>
        <v>2910</v>
      </c>
      <c r="AT10" s="23">
        <f>SUM(AT2:AT6)</f>
        <v>8850</v>
      </c>
      <c r="AU10" s="23">
        <f>SUM(AU2:AU6)</f>
        <v>9</v>
      </c>
      <c r="AV10" s="23">
        <f>SUM(AV2:AV6)</f>
        <v>500</v>
      </c>
      <c r="AW10" s="23">
        <f>SUM(AW2:AW6)</f>
        <v>180</v>
      </c>
    </row>
    <row r="11" spans="1:49" ht="13.7" customHeight="1" thickTop="1" thickBot="1" x14ac:dyDescent="0.25">
      <c r="A11" s="2">
        <v>1997</v>
      </c>
      <c r="B11" s="39" t="s">
        <v>103</v>
      </c>
      <c r="C11" s="14" t="s">
        <v>104</v>
      </c>
      <c r="D11" s="15">
        <v>0</v>
      </c>
      <c r="E11" s="15"/>
      <c r="F11" s="15"/>
      <c r="G11" s="15"/>
      <c r="H11" s="15"/>
      <c r="I11" s="16"/>
      <c r="J11" s="15"/>
      <c r="K11" s="15"/>
      <c r="L11" s="15"/>
      <c r="M11" s="15"/>
      <c r="N11" s="15"/>
      <c r="O11" s="16"/>
      <c r="P11" s="15"/>
      <c r="Q11" s="15"/>
      <c r="R11" s="15"/>
      <c r="S11" s="15"/>
      <c r="T11" s="15"/>
      <c r="U11" s="16"/>
      <c r="V11" s="15"/>
      <c r="W11" s="15"/>
      <c r="X11" s="15"/>
      <c r="Y11" s="15"/>
      <c r="Z11" s="15"/>
      <c r="AA11" s="16"/>
      <c r="AB11" s="15"/>
      <c r="AC11" s="15"/>
      <c r="AD11" s="15"/>
      <c r="AE11" s="15"/>
      <c r="AF11" s="15"/>
      <c r="AG11" s="16"/>
      <c r="AH11" s="15"/>
      <c r="AI11" s="15"/>
      <c r="AJ11" s="15"/>
      <c r="AK11" s="15"/>
      <c r="AL11" s="15"/>
      <c r="AM11" s="16"/>
      <c r="AN11" s="15"/>
      <c r="AO11" s="15">
        <v>1000</v>
      </c>
      <c r="AP11" s="15"/>
      <c r="AQ11" s="15"/>
      <c r="AR11" s="15"/>
      <c r="AS11" s="16"/>
      <c r="AT11" s="15"/>
      <c r="AU11" s="15"/>
      <c r="AV11" s="15"/>
      <c r="AW11" s="15"/>
    </row>
    <row r="12" spans="1:49" ht="14.25" thickTop="1" thickBot="1" x14ac:dyDescent="0.25">
      <c r="A12" s="2">
        <v>1997</v>
      </c>
      <c r="B12" s="39" t="s">
        <v>103</v>
      </c>
      <c r="C12" s="17" t="s">
        <v>105</v>
      </c>
      <c r="D12" s="18"/>
      <c r="E12" s="18"/>
      <c r="F12" s="18"/>
      <c r="G12" s="18"/>
      <c r="H12" s="18"/>
      <c r="I12" s="19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19"/>
      <c r="V12" s="18"/>
      <c r="W12" s="18"/>
      <c r="X12" s="18"/>
      <c r="Y12" s="18"/>
      <c r="Z12" s="18"/>
      <c r="AA12" s="19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9"/>
      <c r="AN12" s="18"/>
      <c r="AO12" s="18"/>
      <c r="AP12" s="18"/>
      <c r="AQ12" s="18"/>
      <c r="AR12" s="18"/>
      <c r="AS12" s="19"/>
      <c r="AT12" s="18"/>
      <c r="AU12" s="18"/>
      <c r="AV12" s="18"/>
      <c r="AW12" s="18"/>
    </row>
    <row r="13" spans="1:49" ht="14.25" thickTop="1" thickBot="1" x14ac:dyDescent="0.25">
      <c r="A13" s="2">
        <v>1997</v>
      </c>
      <c r="B13" s="39" t="s">
        <v>103</v>
      </c>
      <c r="C13" s="17" t="s">
        <v>106</v>
      </c>
      <c r="D13" s="18"/>
      <c r="E13" s="18"/>
      <c r="F13" s="18"/>
      <c r="G13" s="18"/>
      <c r="H13" s="18"/>
      <c r="I13" s="19"/>
      <c r="J13" s="18"/>
      <c r="K13" s="18"/>
      <c r="L13" s="18"/>
      <c r="M13" s="18"/>
      <c r="N13" s="18"/>
      <c r="O13" s="19"/>
      <c r="P13" s="18"/>
      <c r="Q13" s="18"/>
      <c r="R13" s="18"/>
      <c r="S13" s="18"/>
      <c r="T13" s="18"/>
      <c r="U13" s="19"/>
      <c r="V13" s="18"/>
      <c r="W13" s="18"/>
      <c r="X13" s="18"/>
      <c r="Y13" s="18"/>
      <c r="Z13" s="18"/>
      <c r="AA13" s="1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9"/>
      <c r="AN13" s="18"/>
      <c r="AO13" s="18"/>
      <c r="AP13" s="18"/>
      <c r="AQ13" s="18"/>
      <c r="AR13" s="18"/>
      <c r="AS13" s="19"/>
      <c r="AT13" s="18"/>
      <c r="AU13" s="18"/>
      <c r="AV13" s="18"/>
      <c r="AW13" s="18"/>
    </row>
    <row r="14" spans="1:49" ht="14.25" thickTop="1" thickBot="1" x14ac:dyDescent="0.25">
      <c r="A14" s="2">
        <v>1997</v>
      </c>
      <c r="B14" s="39" t="s">
        <v>103</v>
      </c>
      <c r="C14" s="17" t="s">
        <v>107</v>
      </c>
      <c r="D14" s="20"/>
      <c r="E14" s="20"/>
      <c r="F14" s="20"/>
      <c r="G14" s="20"/>
      <c r="H14" s="20"/>
      <c r="I14" s="21"/>
      <c r="J14" s="20"/>
      <c r="K14" s="20"/>
      <c r="L14" s="20"/>
      <c r="M14" s="20"/>
      <c r="N14" s="20"/>
      <c r="O14" s="21"/>
      <c r="P14" s="20"/>
      <c r="Q14" s="20"/>
      <c r="R14" s="20"/>
      <c r="S14" s="20"/>
      <c r="T14" s="20"/>
      <c r="U14" s="21"/>
      <c r="V14" s="20"/>
      <c r="W14" s="20"/>
      <c r="X14" s="20"/>
      <c r="Y14" s="20"/>
      <c r="Z14" s="20"/>
      <c r="AA14" s="21"/>
      <c r="AB14" s="20"/>
      <c r="AC14" s="20"/>
      <c r="AD14" s="20"/>
      <c r="AE14" s="20"/>
      <c r="AF14" s="20"/>
      <c r="AG14" s="21"/>
      <c r="AH14" s="20"/>
      <c r="AI14" s="20"/>
      <c r="AJ14" s="20"/>
      <c r="AK14" s="20"/>
      <c r="AL14" s="20"/>
      <c r="AM14" s="21"/>
      <c r="AN14" s="20"/>
      <c r="AO14" s="20"/>
      <c r="AP14" s="20"/>
      <c r="AQ14" s="20"/>
      <c r="AR14" s="20"/>
      <c r="AS14" s="21"/>
      <c r="AT14" s="20"/>
      <c r="AU14" s="20"/>
      <c r="AV14" s="20"/>
      <c r="AW14" s="20"/>
    </row>
    <row r="15" spans="1:49" ht="14.25" thickTop="1" thickBot="1" x14ac:dyDescent="0.25">
      <c r="A15" s="2">
        <v>1997</v>
      </c>
      <c r="B15" s="39" t="s">
        <v>103</v>
      </c>
      <c r="C15" s="17" t="s">
        <v>108</v>
      </c>
      <c r="D15" s="18"/>
      <c r="E15" s="18"/>
      <c r="F15" s="18">
        <v>200</v>
      </c>
      <c r="G15" s="18"/>
      <c r="H15" s="18"/>
      <c r="I15" s="19"/>
      <c r="J15" s="18"/>
      <c r="K15" s="18"/>
      <c r="L15" s="18"/>
      <c r="M15" s="18"/>
      <c r="N15" s="18"/>
      <c r="O15" s="19"/>
      <c r="P15" s="18"/>
      <c r="Q15" s="18"/>
      <c r="R15" s="18"/>
      <c r="S15" s="18"/>
      <c r="T15" s="18"/>
      <c r="U15" s="19">
        <v>10</v>
      </c>
      <c r="V15" s="18">
        <v>100</v>
      </c>
      <c r="W15" s="18"/>
      <c r="X15" s="18"/>
      <c r="Y15" s="18"/>
      <c r="Z15" s="18"/>
      <c r="AA15" s="19"/>
      <c r="AB15" s="18">
        <v>300</v>
      </c>
      <c r="AC15" s="18"/>
      <c r="AD15" s="18"/>
      <c r="AE15" s="18"/>
      <c r="AF15" s="18"/>
      <c r="AG15" s="19"/>
      <c r="AH15" s="18"/>
      <c r="AI15" s="18"/>
      <c r="AJ15" s="18"/>
      <c r="AK15" s="18">
        <v>60</v>
      </c>
      <c r="AL15" s="18"/>
      <c r="AM15" s="19"/>
      <c r="AN15" s="18"/>
      <c r="AO15" s="18"/>
      <c r="AP15" s="18"/>
      <c r="AQ15" s="18"/>
      <c r="AR15" s="18"/>
      <c r="AS15" s="19"/>
      <c r="AT15" s="18"/>
      <c r="AU15" s="18"/>
      <c r="AV15" s="18"/>
      <c r="AW15" s="18"/>
    </row>
    <row r="16" spans="1:49" ht="14.25" thickTop="1" thickBot="1" x14ac:dyDescent="0.25">
      <c r="A16" s="2">
        <v>1997</v>
      </c>
      <c r="B16" s="39" t="s">
        <v>103</v>
      </c>
      <c r="C16" s="17" t="s">
        <v>109</v>
      </c>
      <c r="D16" s="18"/>
      <c r="E16" s="18"/>
      <c r="F16" s="18"/>
      <c r="G16" s="18"/>
      <c r="H16" s="18"/>
      <c r="I16" s="19"/>
      <c r="J16" s="18"/>
      <c r="K16" s="18"/>
      <c r="L16" s="18"/>
      <c r="M16" s="18"/>
      <c r="N16" s="18"/>
      <c r="O16" s="19"/>
      <c r="P16" s="18"/>
      <c r="Q16" s="18">
        <v>2000</v>
      </c>
      <c r="R16" s="18"/>
      <c r="S16" s="18"/>
      <c r="T16" s="18"/>
      <c r="U16" s="19"/>
      <c r="V16" s="18"/>
      <c r="W16" s="18"/>
      <c r="X16" s="18"/>
      <c r="Y16" s="18"/>
      <c r="Z16" s="18"/>
      <c r="AA16" s="19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9"/>
      <c r="AN16" s="18"/>
      <c r="AO16" s="18"/>
      <c r="AP16" s="18"/>
      <c r="AQ16" s="18"/>
      <c r="AR16" s="18"/>
      <c r="AS16" s="19"/>
      <c r="AT16" s="18"/>
      <c r="AU16" s="18"/>
      <c r="AV16" s="18"/>
      <c r="AW16" s="18"/>
    </row>
    <row r="17" spans="1:49" ht="14.25" thickTop="1" thickBot="1" x14ac:dyDescent="0.25">
      <c r="A17" s="2">
        <v>1997</v>
      </c>
      <c r="B17" s="39" t="s">
        <v>103</v>
      </c>
      <c r="C17" s="17" t="s">
        <v>110</v>
      </c>
      <c r="D17" s="20"/>
      <c r="E17" s="20"/>
      <c r="F17" s="20"/>
      <c r="G17" s="20"/>
      <c r="H17" s="20"/>
      <c r="I17" s="21"/>
      <c r="J17" s="20"/>
      <c r="K17" s="20"/>
      <c r="L17" s="20"/>
      <c r="M17" s="20"/>
      <c r="N17" s="20"/>
      <c r="O17" s="21"/>
      <c r="P17" s="20"/>
      <c r="Q17" s="20"/>
      <c r="R17" s="20"/>
      <c r="S17" s="20"/>
      <c r="T17" s="20"/>
      <c r="U17" s="21"/>
      <c r="V17" s="20"/>
      <c r="W17" s="20"/>
      <c r="X17" s="20"/>
      <c r="Y17" s="20"/>
      <c r="Z17" s="20"/>
      <c r="AA17" s="21"/>
      <c r="AB17" s="20"/>
      <c r="AC17" s="20"/>
      <c r="AD17" s="20"/>
      <c r="AE17" s="20"/>
      <c r="AF17" s="20"/>
      <c r="AG17" s="21"/>
      <c r="AH17" s="20"/>
      <c r="AI17" s="20"/>
      <c r="AJ17" s="20"/>
      <c r="AK17" s="20"/>
      <c r="AL17" s="20"/>
      <c r="AM17" s="21"/>
      <c r="AN17" s="20"/>
      <c r="AO17" s="20"/>
      <c r="AP17" s="20"/>
      <c r="AQ17" s="20"/>
      <c r="AR17" s="20"/>
      <c r="AS17" s="21"/>
      <c r="AT17" s="20"/>
      <c r="AU17" s="20"/>
      <c r="AV17" s="20"/>
      <c r="AW17" s="20"/>
    </row>
    <row r="18" spans="1:49" ht="14.25" thickTop="1" thickBot="1" x14ac:dyDescent="0.25">
      <c r="A18" s="2">
        <v>1997</v>
      </c>
      <c r="B18" s="39" t="s">
        <v>103</v>
      </c>
      <c r="C18" s="22" t="s">
        <v>111</v>
      </c>
      <c r="D18" s="23">
        <f t="shared" ref="D18:I18" si="1">SUM(D11:D13)+D15+D16</f>
        <v>0</v>
      </c>
      <c r="E18" s="23">
        <f t="shared" si="1"/>
        <v>0</v>
      </c>
      <c r="F18" s="23">
        <f t="shared" si="1"/>
        <v>200</v>
      </c>
      <c r="G18" s="23">
        <f t="shared" si="1"/>
        <v>0</v>
      </c>
      <c r="H18" s="23">
        <f t="shared" si="1"/>
        <v>0</v>
      </c>
      <c r="I18" s="24">
        <f t="shared" si="1"/>
        <v>0</v>
      </c>
      <c r="J18" s="23">
        <f t="shared" ref="J18:O18" si="2">SUM(J11:J13)+J15+J16</f>
        <v>0</v>
      </c>
      <c r="K18" s="23">
        <f t="shared" si="2"/>
        <v>0</v>
      </c>
      <c r="L18" s="23">
        <f t="shared" si="2"/>
        <v>0</v>
      </c>
      <c r="M18" s="23">
        <f t="shared" si="2"/>
        <v>0</v>
      </c>
      <c r="N18" s="23">
        <f t="shared" si="2"/>
        <v>0</v>
      </c>
      <c r="O18" s="24">
        <f t="shared" si="2"/>
        <v>0</v>
      </c>
      <c r="P18" s="23">
        <f t="shared" ref="P18:AS18" si="3">SUM(P11:P13)+P15+P16</f>
        <v>0</v>
      </c>
      <c r="Q18" s="23">
        <f t="shared" si="3"/>
        <v>2000</v>
      </c>
      <c r="R18" s="23">
        <f t="shared" si="3"/>
        <v>0</v>
      </c>
      <c r="S18" s="23">
        <f t="shared" si="3"/>
        <v>0</v>
      </c>
      <c r="T18" s="23">
        <f t="shared" si="3"/>
        <v>0</v>
      </c>
      <c r="U18" s="24">
        <f t="shared" si="3"/>
        <v>10</v>
      </c>
      <c r="V18" s="23">
        <f t="shared" si="3"/>
        <v>100</v>
      </c>
      <c r="W18" s="23">
        <f t="shared" si="3"/>
        <v>0</v>
      </c>
      <c r="X18" s="23">
        <f t="shared" si="3"/>
        <v>0</v>
      </c>
      <c r="Y18" s="23">
        <f t="shared" si="3"/>
        <v>0</v>
      </c>
      <c r="Z18" s="23">
        <f t="shared" si="3"/>
        <v>0</v>
      </c>
      <c r="AA18" s="24">
        <f t="shared" si="3"/>
        <v>0</v>
      </c>
      <c r="AB18" s="23">
        <f t="shared" si="3"/>
        <v>300</v>
      </c>
      <c r="AC18" s="23">
        <f t="shared" si="3"/>
        <v>0</v>
      </c>
      <c r="AD18" s="23">
        <f t="shared" si="3"/>
        <v>0</v>
      </c>
      <c r="AE18" s="23">
        <f t="shared" si="3"/>
        <v>0</v>
      </c>
      <c r="AF18" s="23">
        <f t="shared" si="3"/>
        <v>0</v>
      </c>
      <c r="AG18" s="24">
        <f t="shared" si="3"/>
        <v>0</v>
      </c>
      <c r="AH18" s="23">
        <f t="shared" si="3"/>
        <v>0</v>
      </c>
      <c r="AI18" s="23">
        <f t="shared" si="3"/>
        <v>0</v>
      </c>
      <c r="AJ18" s="23">
        <f t="shared" si="3"/>
        <v>0</v>
      </c>
      <c r="AK18" s="23">
        <f t="shared" si="3"/>
        <v>60</v>
      </c>
      <c r="AL18" s="23">
        <f t="shared" si="3"/>
        <v>0</v>
      </c>
      <c r="AM18" s="24">
        <f t="shared" si="3"/>
        <v>0</v>
      </c>
      <c r="AN18" s="23">
        <f t="shared" si="3"/>
        <v>0</v>
      </c>
      <c r="AO18" s="23">
        <f t="shared" si="3"/>
        <v>1000</v>
      </c>
      <c r="AP18" s="23">
        <f t="shared" si="3"/>
        <v>0</v>
      </c>
      <c r="AQ18" s="23">
        <f t="shared" si="3"/>
        <v>0</v>
      </c>
      <c r="AR18" s="23">
        <f t="shared" si="3"/>
        <v>0</v>
      </c>
      <c r="AS18" s="24">
        <f t="shared" si="3"/>
        <v>0</v>
      </c>
      <c r="AT18" s="23">
        <f>SUM(AT11:AT13)+AT15+AT16</f>
        <v>0</v>
      </c>
      <c r="AU18" s="23">
        <f>SUM(AU11:AU13)+AU15+AU16</f>
        <v>0</v>
      </c>
      <c r="AV18" s="23">
        <f>SUM(AV11:AV13)+AV15+AV16</f>
        <v>0</v>
      </c>
      <c r="AW18" s="23">
        <f>SUM(AW11:AW13)+AW15+AW16</f>
        <v>0</v>
      </c>
    </row>
    <row r="19" spans="1:49" ht="13.7" customHeight="1" thickTop="1" thickBot="1" x14ac:dyDescent="0.25">
      <c r="A19" s="2">
        <v>1997</v>
      </c>
      <c r="B19" s="40" t="s">
        <v>112</v>
      </c>
      <c r="C19" s="14" t="s">
        <v>113</v>
      </c>
      <c r="D19" s="15">
        <v>0</v>
      </c>
      <c r="E19" s="15"/>
      <c r="F19" s="15"/>
      <c r="G19" s="15"/>
      <c r="H19" s="15"/>
      <c r="I19" s="16"/>
      <c r="J19" s="15">
        <v>1700</v>
      </c>
      <c r="K19" s="15"/>
      <c r="L19" s="15"/>
      <c r="M19" s="15"/>
      <c r="N19" s="15"/>
      <c r="O19" s="16"/>
      <c r="P19" s="15"/>
      <c r="Q19" s="15"/>
      <c r="R19" s="15"/>
      <c r="S19" s="15"/>
      <c r="T19" s="15"/>
      <c r="U19" s="16"/>
      <c r="V19" s="15">
        <v>150</v>
      </c>
      <c r="W19" s="15"/>
      <c r="X19" s="15"/>
      <c r="Y19" s="15"/>
      <c r="Z19" s="15"/>
      <c r="AA19" s="16"/>
      <c r="AB19" s="15"/>
      <c r="AC19" s="15"/>
      <c r="AD19" s="15"/>
      <c r="AE19" s="15"/>
      <c r="AF19" s="15"/>
      <c r="AG19" s="16"/>
      <c r="AH19" s="15"/>
      <c r="AI19" s="15"/>
      <c r="AJ19" s="15"/>
      <c r="AK19" s="15"/>
      <c r="AL19" s="15"/>
      <c r="AM19" s="16"/>
      <c r="AN19" s="15"/>
      <c r="AO19" s="15"/>
      <c r="AP19" s="15"/>
      <c r="AQ19" s="15"/>
      <c r="AR19" s="15"/>
      <c r="AS19" s="16"/>
      <c r="AT19" s="15"/>
      <c r="AU19" s="15"/>
      <c r="AV19" s="15"/>
      <c r="AW19" s="15"/>
    </row>
    <row r="20" spans="1:49" ht="14.25" thickTop="1" thickBot="1" x14ac:dyDescent="0.25">
      <c r="A20" s="2">
        <v>1997</v>
      </c>
      <c r="B20" s="40" t="s">
        <v>112</v>
      </c>
      <c r="C20" s="17" t="s">
        <v>114</v>
      </c>
      <c r="D20" s="18">
        <v>0</v>
      </c>
      <c r="E20" s="18">
        <v>15</v>
      </c>
      <c r="F20" s="18"/>
      <c r="G20" s="18">
        <v>25</v>
      </c>
      <c r="H20" s="18">
        <v>2300</v>
      </c>
      <c r="I20" s="19">
        <v>3500</v>
      </c>
      <c r="J20" s="18"/>
      <c r="K20" s="18"/>
      <c r="L20" s="18">
        <v>400</v>
      </c>
      <c r="M20" s="18">
        <v>3000</v>
      </c>
      <c r="N20" s="18">
        <v>300</v>
      </c>
      <c r="O20" s="19"/>
      <c r="P20" s="18">
        <v>25</v>
      </c>
      <c r="Q20" s="18">
        <v>300</v>
      </c>
      <c r="R20" s="18">
        <v>500</v>
      </c>
      <c r="S20" s="18">
        <v>50</v>
      </c>
      <c r="T20" s="18"/>
      <c r="U20" s="19"/>
      <c r="V20" s="18">
        <v>25</v>
      </c>
      <c r="W20" s="18">
        <v>2</v>
      </c>
      <c r="X20" s="18"/>
      <c r="Y20" s="18"/>
      <c r="Z20" s="18">
        <v>35</v>
      </c>
      <c r="AA20" s="19"/>
      <c r="AB20" s="18"/>
      <c r="AC20" s="18">
        <v>10</v>
      </c>
      <c r="AD20" s="18"/>
      <c r="AE20" s="18">
        <v>50</v>
      </c>
      <c r="AF20" s="18"/>
      <c r="AG20" s="19">
        <v>700</v>
      </c>
      <c r="AH20" s="18"/>
      <c r="AI20" s="18">
        <v>35</v>
      </c>
      <c r="AJ20" s="18">
        <v>15</v>
      </c>
      <c r="AK20" s="18"/>
      <c r="AL20" s="18"/>
      <c r="AM20" s="19"/>
      <c r="AN20" s="18">
        <v>2</v>
      </c>
      <c r="AO20" s="18">
        <v>170</v>
      </c>
      <c r="AP20" s="18">
        <v>135</v>
      </c>
      <c r="AQ20" s="18">
        <v>4</v>
      </c>
      <c r="AR20" s="18"/>
      <c r="AS20" s="19">
        <v>200</v>
      </c>
      <c r="AT20" s="18">
        <v>35</v>
      </c>
      <c r="AU20" s="18"/>
      <c r="AV20" s="18"/>
      <c r="AW20" s="18">
        <v>100</v>
      </c>
    </row>
    <row r="21" spans="1:49" ht="14.25" thickTop="1" thickBot="1" x14ac:dyDescent="0.25">
      <c r="A21" s="2">
        <v>1997</v>
      </c>
      <c r="B21" s="40" t="s">
        <v>112</v>
      </c>
      <c r="C21" s="17" t="s">
        <v>115</v>
      </c>
      <c r="D21" s="18">
        <v>0</v>
      </c>
      <c r="E21" s="18"/>
      <c r="F21" s="18"/>
      <c r="G21" s="18"/>
      <c r="H21" s="18">
        <v>5</v>
      </c>
      <c r="I21" s="19"/>
      <c r="J21" s="18"/>
      <c r="K21" s="18"/>
      <c r="L21" s="18">
        <v>20</v>
      </c>
      <c r="M21" s="18">
        <v>3</v>
      </c>
      <c r="N21" s="18"/>
      <c r="O21" s="19"/>
      <c r="P21" s="18"/>
      <c r="Q21" s="18">
        <v>20</v>
      </c>
      <c r="R21" s="18"/>
      <c r="S21" s="18"/>
      <c r="T21" s="18">
        <v>2</v>
      </c>
      <c r="U21" s="19"/>
      <c r="V21" s="18"/>
      <c r="W21" s="18"/>
      <c r="X21" s="18">
        <v>25</v>
      </c>
      <c r="Y21" s="18"/>
      <c r="Z21" s="18"/>
      <c r="AA21" s="19"/>
      <c r="AB21" s="18"/>
      <c r="AC21" s="18"/>
      <c r="AD21" s="18"/>
      <c r="AE21" s="18"/>
      <c r="AF21" s="18"/>
      <c r="AG21" s="19"/>
      <c r="AH21" s="18"/>
      <c r="AI21" s="18"/>
      <c r="AJ21" s="18"/>
      <c r="AK21" s="18">
        <v>10</v>
      </c>
      <c r="AL21" s="18"/>
      <c r="AM21" s="19"/>
      <c r="AN21" s="18"/>
      <c r="AO21" s="18">
        <v>20</v>
      </c>
      <c r="AP21" s="18"/>
      <c r="AQ21" s="18"/>
      <c r="AR21" s="18"/>
      <c r="AS21" s="19"/>
      <c r="AT21" s="18">
        <v>10</v>
      </c>
      <c r="AU21" s="18"/>
      <c r="AV21" s="18"/>
      <c r="AW21" s="18"/>
    </row>
    <row r="22" spans="1:49" ht="14.25" thickTop="1" thickBot="1" x14ac:dyDescent="0.25">
      <c r="A22" s="2">
        <v>1997</v>
      </c>
      <c r="B22" s="40" t="s">
        <v>112</v>
      </c>
      <c r="C22" s="17" t="s">
        <v>116</v>
      </c>
      <c r="D22" s="18"/>
      <c r="E22" s="18"/>
      <c r="F22" s="18"/>
      <c r="G22" s="18"/>
      <c r="H22" s="18"/>
      <c r="I22" s="19"/>
      <c r="J22" s="18"/>
      <c r="K22" s="18"/>
      <c r="L22" s="18"/>
      <c r="M22" s="18"/>
      <c r="N22" s="18"/>
      <c r="O22" s="19"/>
      <c r="P22" s="18"/>
      <c r="Q22" s="18">
        <v>20</v>
      </c>
      <c r="R22" s="18"/>
      <c r="S22" s="18"/>
      <c r="T22" s="18"/>
      <c r="U22" s="19"/>
      <c r="V22" s="18"/>
      <c r="W22" s="18"/>
      <c r="X22" s="18"/>
      <c r="Y22" s="18"/>
      <c r="Z22" s="18"/>
      <c r="AA22" s="19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9"/>
      <c r="AN22" s="18"/>
      <c r="AO22" s="18"/>
      <c r="AP22" s="18"/>
      <c r="AQ22" s="18"/>
      <c r="AR22" s="18"/>
      <c r="AS22" s="19"/>
      <c r="AT22" s="18"/>
      <c r="AU22" s="18"/>
      <c r="AV22" s="18"/>
      <c r="AW22" s="18"/>
    </row>
    <row r="23" spans="1:49" ht="14.25" thickTop="1" thickBot="1" x14ac:dyDescent="0.25">
      <c r="A23" s="2">
        <v>1997</v>
      </c>
      <c r="B23" s="40" t="s">
        <v>112</v>
      </c>
      <c r="C23" s="22" t="s">
        <v>117</v>
      </c>
      <c r="D23" s="23">
        <f t="shared" ref="D23:AS23" si="4">SUM(D19:D22)</f>
        <v>0</v>
      </c>
      <c r="E23" s="23">
        <f t="shared" si="4"/>
        <v>15</v>
      </c>
      <c r="F23" s="23">
        <f t="shared" si="4"/>
        <v>0</v>
      </c>
      <c r="G23" s="23">
        <f t="shared" si="4"/>
        <v>25</v>
      </c>
      <c r="H23" s="23">
        <f t="shared" si="4"/>
        <v>2305</v>
      </c>
      <c r="I23" s="24">
        <f t="shared" si="4"/>
        <v>3500</v>
      </c>
      <c r="J23" s="23">
        <f t="shared" si="4"/>
        <v>1700</v>
      </c>
      <c r="K23" s="23">
        <f t="shared" si="4"/>
        <v>0</v>
      </c>
      <c r="L23" s="23">
        <f t="shared" si="4"/>
        <v>420</v>
      </c>
      <c r="M23" s="23">
        <f t="shared" si="4"/>
        <v>3003</v>
      </c>
      <c r="N23" s="23">
        <f t="shared" si="4"/>
        <v>300</v>
      </c>
      <c r="O23" s="24">
        <f t="shared" si="4"/>
        <v>0</v>
      </c>
      <c r="P23" s="23">
        <f t="shared" si="4"/>
        <v>25</v>
      </c>
      <c r="Q23" s="23">
        <f t="shared" si="4"/>
        <v>340</v>
      </c>
      <c r="R23" s="23">
        <f t="shared" si="4"/>
        <v>500</v>
      </c>
      <c r="S23" s="23">
        <f t="shared" si="4"/>
        <v>50</v>
      </c>
      <c r="T23" s="23">
        <f t="shared" si="4"/>
        <v>2</v>
      </c>
      <c r="U23" s="24">
        <f t="shared" si="4"/>
        <v>0</v>
      </c>
      <c r="V23" s="23">
        <f t="shared" si="4"/>
        <v>175</v>
      </c>
      <c r="W23" s="23">
        <f t="shared" si="4"/>
        <v>2</v>
      </c>
      <c r="X23" s="23">
        <f t="shared" si="4"/>
        <v>25</v>
      </c>
      <c r="Y23" s="23">
        <f t="shared" si="4"/>
        <v>0</v>
      </c>
      <c r="Z23" s="23">
        <f t="shared" si="4"/>
        <v>35</v>
      </c>
      <c r="AA23" s="24">
        <f t="shared" si="4"/>
        <v>0</v>
      </c>
      <c r="AB23" s="23">
        <f t="shared" si="4"/>
        <v>0</v>
      </c>
      <c r="AC23" s="23">
        <f t="shared" si="4"/>
        <v>10</v>
      </c>
      <c r="AD23" s="23">
        <f t="shared" si="4"/>
        <v>0</v>
      </c>
      <c r="AE23" s="23">
        <f t="shared" si="4"/>
        <v>50</v>
      </c>
      <c r="AF23" s="23">
        <f t="shared" si="4"/>
        <v>0</v>
      </c>
      <c r="AG23" s="24">
        <f t="shared" si="4"/>
        <v>700</v>
      </c>
      <c r="AH23" s="23">
        <f t="shared" si="4"/>
        <v>0</v>
      </c>
      <c r="AI23" s="23">
        <f t="shared" si="4"/>
        <v>35</v>
      </c>
      <c r="AJ23" s="23">
        <f t="shared" si="4"/>
        <v>15</v>
      </c>
      <c r="AK23" s="23">
        <f t="shared" si="4"/>
        <v>10</v>
      </c>
      <c r="AL23" s="23">
        <f t="shared" si="4"/>
        <v>0</v>
      </c>
      <c r="AM23" s="24">
        <f t="shared" si="4"/>
        <v>0</v>
      </c>
      <c r="AN23" s="23">
        <f t="shared" si="4"/>
        <v>2</v>
      </c>
      <c r="AO23" s="23">
        <f t="shared" si="4"/>
        <v>190</v>
      </c>
      <c r="AP23" s="23">
        <f t="shared" si="4"/>
        <v>135</v>
      </c>
      <c r="AQ23" s="23">
        <f t="shared" si="4"/>
        <v>4</v>
      </c>
      <c r="AR23" s="23">
        <f t="shared" si="4"/>
        <v>0</v>
      </c>
      <c r="AS23" s="24">
        <f t="shared" si="4"/>
        <v>200</v>
      </c>
      <c r="AT23" s="23">
        <f>SUM(AT19:AT22)</f>
        <v>45</v>
      </c>
      <c r="AU23" s="23">
        <f>SUM(AU19:AU22)</f>
        <v>0</v>
      </c>
      <c r="AV23" s="23">
        <f>SUM(AV19:AV22)</f>
        <v>0</v>
      </c>
      <c r="AW23" s="23">
        <f>SUM(AW19:AW22)</f>
        <v>100</v>
      </c>
    </row>
    <row r="24" spans="1:49" ht="14.25" thickTop="1" thickBot="1" x14ac:dyDescent="0.25">
      <c r="A24" s="2">
        <v>1997</v>
      </c>
      <c r="B24" s="26" t="s">
        <v>118</v>
      </c>
      <c r="D24" s="27">
        <f t="shared" ref="D24:AS24" si="5">D10+D18+D23</f>
        <v>0</v>
      </c>
      <c r="E24" s="27">
        <f t="shared" si="5"/>
        <v>1940</v>
      </c>
      <c r="F24" s="27">
        <f t="shared" si="5"/>
        <v>9900</v>
      </c>
      <c r="G24" s="27">
        <f t="shared" si="5"/>
        <v>140</v>
      </c>
      <c r="H24" s="27">
        <f t="shared" si="5"/>
        <v>8480</v>
      </c>
      <c r="I24" s="28">
        <f t="shared" si="5"/>
        <v>7750</v>
      </c>
      <c r="J24" s="27">
        <f t="shared" si="5"/>
        <v>2400</v>
      </c>
      <c r="K24" s="27">
        <f t="shared" si="5"/>
        <v>0</v>
      </c>
      <c r="L24" s="27">
        <f t="shared" si="5"/>
        <v>9430</v>
      </c>
      <c r="M24" s="27">
        <f t="shared" si="5"/>
        <v>3003</v>
      </c>
      <c r="N24" s="27">
        <f t="shared" si="5"/>
        <v>1100</v>
      </c>
      <c r="O24" s="28">
        <f t="shared" si="5"/>
        <v>150</v>
      </c>
      <c r="P24" s="27">
        <f t="shared" si="5"/>
        <v>950</v>
      </c>
      <c r="Q24" s="27">
        <f t="shared" si="5"/>
        <v>6540</v>
      </c>
      <c r="R24" s="27">
        <f t="shared" si="5"/>
        <v>600</v>
      </c>
      <c r="S24" s="27">
        <f t="shared" si="5"/>
        <v>2100</v>
      </c>
      <c r="T24" s="27">
        <f t="shared" si="5"/>
        <v>302</v>
      </c>
      <c r="U24" s="28">
        <f t="shared" si="5"/>
        <v>110</v>
      </c>
      <c r="V24" s="27">
        <f t="shared" si="5"/>
        <v>9025</v>
      </c>
      <c r="W24" s="27">
        <f t="shared" si="5"/>
        <v>8</v>
      </c>
      <c r="X24" s="27">
        <f t="shared" si="5"/>
        <v>1450</v>
      </c>
      <c r="Y24" s="27">
        <f t="shared" si="5"/>
        <v>350</v>
      </c>
      <c r="Z24" s="27">
        <f t="shared" si="5"/>
        <v>100</v>
      </c>
      <c r="AA24" s="28">
        <f t="shared" si="5"/>
        <v>17</v>
      </c>
      <c r="AB24" s="27">
        <f t="shared" si="5"/>
        <v>3800</v>
      </c>
      <c r="AC24" s="27">
        <f t="shared" si="5"/>
        <v>120</v>
      </c>
      <c r="AD24" s="27">
        <f t="shared" si="5"/>
        <v>935</v>
      </c>
      <c r="AE24" s="27">
        <f t="shared" si="5"/>
        <v>550</v>
      </c>
      <c r="AF24" s="27">
        <f t="shared" si="5"/>
        <v>10</v>
      </c>
      <c r="AG24" s="28">
        <f t="shared" si="5"/>
        <v>1170</v>
      </c>
      <c r="AH24" s="27">
        <f t="shared" si="5"/>
        <v>1200</v>
      </c>
      <c r="AI24" s="27">
        <f t="shared" si="5"/>
        <v>10735</v>
      </c>
      <c r="AJ24" s="27">
        <f t="shared" si="5"/>
        <v>7015</v>
      </c>
      <c r="AK24" s="27">
        <f t="shared" si="5"/>
        <v>1070</v>
      </c>
      <c r="AL24" s="27">
        <f t="shared" si="5"/>
        <v>310</v>
      </c>
      <c r="AM24" s="28">
        <f t="shared" si="5"/>
        <v>294</v>
      </c>
      <c r="AN24" s="27">
        <f t="shared" si="5"/>
        <v>2</v>
      </c>
      <c r="AO24" s="27">
        <f t="shared" si="5"/>
        <v>28760</v>
      </c>
      <c r="AP24" s="27">
        <f t="shared" si="5"/>
        <v>195</v>
      </c>
      <c r="AQ24" s="27">
        <f t="shared" si="5"/>
        <v>524</v>
      </c>
      <c r="AR24" s="27">
        <f t="shared" si="5"/>
        <v>0</v>
      </c>
      <c r="AS24" s="28">
        <f t="shared" si="5"/>
        <v>3110</v>
      </c>
      <c r="AT24" s="27">
        <f>AT10+AT18+AT23</f>
        <v>8895</v>
      </c>
      <c r="AU24" s="27">
        <f>AU10+AU18+AU23</f>
        <v>9</v>
      </c>
      <c r="AV24" s="27">
        <f>AV10+AV18+AV23</f>
        <v>500</v>
      </c>
      <c r="AW24" s="27">
        <f>AW10+AW18+AW23</f>
        <v>280</v>
      </c>
    </row>
    <row r="25" spans="1:49" ht="13.7" customHeight="1" thickTop="1" thickBot="1" x14ac:dyDescent="0.25">
      <c r="A25" s="2">
        <v>1997</v>
      </c>
      <c r="B25" s="41" t="s">
        <v>119</v>
      </c>
      <c r="C25" s="14" t="s">
        <v>120</v>
      </c>
      <c r="D25" s="29"/>
      <c r="E25" s="29">
        <v>0.66</v>
      </c>
      <c r="F25" s="29">
        <v>1</v>
      </c>
      <c r="G25" s="29">
        <v>0.9</v>
      </c>
      <c r="H25" s="29">
        <v>0.5</v>
      </c>
      <c r="I25" s="30">
        <v>0.7</v>
      </c>
      <c r="J25" s="29">
        <v>0.3</v>
      </c>
      <c r="K25" s="29"/>
      <c r="L25" s="29">
        <v>0.3</v>
      </c>
      <c r="M25" s="29"/>
      <c r="N25" s="29">
        <v>1</v>
      </c>
      <c r="O25" s="30">
        <v>0.75</v>
      </c>
      <c r="P25" s="29">
        <v>0.9</v>
      </c>
      <c r="Q25" s="29">
        <v>0.15</v>
      </c>
      <c r="R25" s="29"/>
      <c r="S25" s="29"/>
      <c r="T25" s="29">
        <v>0.5</v>
      </c>
      <c r="U25" s="30">
        <v>0.9</v>
      </c>
      <c r="V25" s="29">
        <v>0.6</v>
      </c>
      <c r="W25" s="29"/>
      <c r="X25" s="29">
        <v>0.25</v>
      </c>
      <c r="Y25" s="29">
        <v>0.4</v>
      </c>
      <c r="Z25" s="29">
        <v>0.6</v>
      </c>
      <c r="AA25" s="30"/>
      <c r="AB25" s="29">
        <v>1</v>
      </c>
      <c r="AC25" s="29">
        <v>0.95</v>
      </c>
      <c r="AD25" s="29">
        <v>0.5</v>
      </c>
      <c r="AE25" s="29"/>
      <c r="AF25" s="29"/>
      <c r="AG25" s="30">
        <v>0.1</v>
      </c>
      <c r="AH25" s="29">
        <v>0.2</v>
      </c>
      <c r="AI25" s="29">
        <v>0.25</v>
      </c>
      <c r="AJ25" s="29"/>
      <c r="AK25" s="29"/>
      <c r="AL25" s="29"/>
      <c r="AM25" s="30">
        <v>0.75</v>
      </c>
      <c r="AN25" s="29"/>
      <c r="AO25" s="29">
        <v>0.03</v>
      </c>
      <c r="AP25" s="29">
        <v>0.2</v>
      </c>
      <c r="AQ25" s="29">
        <v>0.5</v>
      </c>
      <c r="AR25" s="29"/>
      <c r="AS25" s="30">
        <v>0.75</v>
      </c>
      <c r="AT25" s="29">
        <v>0.2</v>
      </c>
      <c r="AU25" s="29"/>
      <c r="AV25" s="29">
        <v>1</v>
      </c>
      <c r="AW25" s="29">
        <v>0.7</v>
      </c>
    </row>
    <row r="26" spans="1:49" ht="14.25" thickTop="1" thickBot="1" x14ac:dyDescent="0.25">
      <c r="A26" s="2">
        <v>1997</v>
      </c>
      <c r="B26" s="41" t="s">
        <v>119</v>
      </c>
      <c r="C26" s="17" t="s">
        <v>121</v>
      </c>
      <c r="D26" s="20"/>
      <c r="E26" s="20"/>
      <c r="F26" s="20"/>
      <c r="G26" s="20"/>
      <c r="H26" s="20"/>
      <c r="I26" s="21"/>
      <c r="J26" s="20"/>
      <c r="K26" s="20"/>
      <c r="L26" s="20"/>
      <c r="M26" s="20"/>
      <c r="N26" s="20"/>
      <c r="O26" s="21"/>
      <c r="P26" s="20">
        <v>0.05</v>
      </c>
      <c r="Q26" s="20"/>
      <c r="R26" s="20"/>
      <c r="S26" s="20"/>
      <c r="T26" s="20"/>
      <c r="U26" s="21"/>
      <c r="V26" s="20">
        <v>0.05</v>
      </c>
      <c r="W26" s="20"/>
      <c r="X26" s="20"/>
      <c r="Y26" s="20"/>
      <c r="Z26" s="20">
        <v>0.2</v>
      </c>
      <c r="AA26" s="21"/>
      <c r="AB26" s="20"/>
      <c r="AC26" s="20"/>
      <c r="AD26" s="20"/>
      <c r="AE26" s="20"/>
      <c r="AF26" s="20"/>
      <c r="AG26" s="21"/>
      <c r="AH26" s="20"/>
      <c r="AI26" s="20"/>
      <c r="AJ26" s="20"/>
      <c r="AK26" s="20"/>
      <c r="AL26" s="20"/>
      <c r="AM26" s="21"/>
      <c r="AN26" s="20"/>
      <c r="AO26" s="20"/>
      <c r="AP26" s="20"/>
      <c r="AQ26" s="20"/>
      <c r="AR26" s="20"/>
      <c r="AS26" s="21">
        <v>0.2</v>
      </c>
      <c r="AT26" s="20"/>
      <c r="AU26" s="20"/>
      <c r="AV26" s="20"/>
      <c r="AW26" s="20">
        <v>0.15</v>
      </c>
    </row>
    <row r="27" spans="1:49" ht="14.25" thickTop="1" thickBot="1" x14ac:dyDescent="0.25">
      <c r="A27" s="2">
        <v>1997</v>
      </c>
      <c r="B27" s="41" t="s">
        <v>119</v>
      </c>
      <c r="C27" s="17" t="s">
        <v>122</v>
      </c>
      <c r="D27" s="20"/>
      <c r="E27" s="20">
        <v>0.34</v>
      </c>
      <c r="F27" s="20"/>
      <c r="G27" s="20">
        <v>0.1</v>
      </c>
      <c r="H27" s="20">
        <v>0.5</v>
      </c>
      <c r="I27" s="21">
        <v>0.3</v>
      </c>
      <c r="J27" s="20">
        <v>0.7</v>
      </c>
      <c r="K27" s="20"/>
      <c r="L27" s="20">
        <v>0.7</v>
      </c>
      <c r="M27" s="20">
        <v>1</v>
      </c>
      <c r="N27" s="20"/>
      <c r="O27" s="21">
        <v>0.25</v>
      </c>
      <c r="P27" s="20">
        <v>0.05</v>
      </c>
      <c r="Q27" s="20">
        <v>0.85</v>
      </c>
      <c r="R27" s="20">
        <v>1</v>
      </c>
      <c r="S27" s="20"/>
      <c r="T27" s="20">
        <v>0.5</v>
      </c>
      <c r="U27" s="21">
        <v>0.1</v>
      </c>
      <c r="V27" s="20">
        <v>0.35</v>
      </c>
      <c r="W27" s="20">
        <v>1</v>
      </c>
      <c r="X27" s="20">
        <v>0.75</v>
      </c>
      <c r="Y27" s="20">
        <v>0.6</v>
      </c>
      <c r="Z27" s="20">
        <v>0.2</v>
      </c>
      <c r="AA27" s="21"/>
      <c r="AB27" s="20"/>
      <c r="AC27" s="20">
        <v>0.05</v>
      </c>
      <c r="AD27" s="20">
        <v>0.5</v>
      </c>
      <c r="AE27" s="20"/>
      <c r="AF27" s="20"/>
      <c r="AG27" s="21">
        <v>0.9</v>
      </c>
      <c r="AH27" s="20">
        <v>0.8</v>
      </c>
      <c r="AI27" s="20">
        <v>0.75</v>
      </c>
      <c r="AJ27" s="20"/>
      <c r="AK27" s="20">
        <v>1</v>
      </c>
      <c r="AL27" s="20">
        <v>1</v>
      </c>
      <c r="AM27" s="21">
        <v>0.25</v>
      </c>
      <c r="AN27" s="20"/>
      <c r="AO27" s="20">
        <v>0.97</v>
      </c>
      <c r="AP27" s="20">
        <v>0.8</v>
      </c>
      <c r="AQ27" s="20">
        <v>0.5</v>
      </c>
      <c r="AR27" s="20"/>
      <c r="AS27" s="21">
        <v>0.05</v>
      </c>
      <c r="AT27" s="20">
        <v>0.75</v>
      </c>
      <c r="AU27" s="20">
        <v>1</v>
      </c>
      <c r="AV27" s="20"/>
      <c r="AW27" s="20">
        <v>0.15</v>
      </c>
    </row>
    <row r="28" spans="1:49" ht="14.25" thickTop="1" thickBot="1" x14ac:dyDescent="0.25">
      <c r="A28" s="2">
        <v>1997</v>
      </c>
      <c r="B28" s="41" t="s">
        <v>119</v>
      </c>
      <c r="C28" s="22" t="s">
        <v>123</v>
      </c>
      <c r="D28" s="31"/>
      <c r="E28" s="31"/>
      <c r="F28" s="31"/>
      <c r="G28" s="31"/>
      <c r="H28" s="31"/>
      <c r="I28" s="32"/>
      <c r="J28" s="31"/>
      <c r="K28" s="31"/>
      <c r="L28" s="31"/>
      <c r="M28" s="31"/>
      <c r="N28" s="31"/>
      <c r="O28" s="32"/>
      <c r="P28" s="31"/>
      <c r="Q28" s="31"/>
      <c r="R28" s="31"/>
      <c r="S28" s="31"/>
      <c r="T28" s="31"/>
      <c r="U28" s="32"/>
      <c r="V28" s="31"/>
      <c r="W28" s="31"/>
      <c r="X28" s="31"/>
      <c r="Y28" s="31"/>
      <c r="Z28" s="31"/>
      <c r="AA28" s="32"/>
      <c r="AB28" s="31"/>
      <c r="AC28" s="31"/>
      <c r="AD28" s="31"/>
      <c r="AE28" s="31"/>
      <c r="AF28" s="31"/>
      <c r="AG28" s="32"/>
      <c r="AH28" s="31"/>
      <c r="AI28" s="31"/>
      <c r="AJ28" s="31"/>
      <c r="AK28" s="31"/>
      <c r="AL28" s="31"/>
      <c r="AM28" s="32"/>
      <c r="AN28" s="31"/>
      <c r="AO28" s="31"/>
      <c r="AP28" s="31"/>
      <c r="AQ28" s="31"/>
      <c r="AR28" s="31"/>
      <c r="AS28" s="32"/>
      <c r="AT28" s="31">
        <v>0.05</v>
      </c>
      <c r="AU28" s="31"/>
      <c r="AV28" s="31"/>
      <c r="AW28" s="31"/>
    </row>
    <row r="29" spans="1:49" ht="13.7" customHeight="1" thickTop="1" thickBot="1" x14ac:dyDescent="0.25">
      <c r="A29" s="2">
        <v>1997</v>
      </c>
      <c r="B29" s="39" t="s">
        <v>124</v>
      </c>
      <c r="C29" s="14" t="s">
        <v>125</v>
      </c>
      <c r="D29" s="15"/>
      <c r="E29" s="15"/>
      <c r="F29" s="15"/>
      <c r="G29" s="15"/>
      <c r="H29" s="15"/>
      <c r="I29" s="16"/>
      <c r="J29" s="15"/>
      <c r="K29" s="15"/>
      <c r="L29" s="15"/>
      <c r="M29" s="15"/>
      <c r="N29" s="15"/>
      <c r="O29" s="16"/>
      <c r="P29" s="15"/>
      <c r="Q29" s="15"/>
      <c r="R29" s="15"/>
      <c r="S29" s="15"/>
      <c r="T29" s="15">
        <v>1</v>
      </c>
      <c r="U29" s="16"/>
      <c r="V29" s="15"/>
      <c r="W29" s="15"/>
      <c r="X29" s="15"/>
      <c r="Y29" s="15"/>
      <c r="Z29" s="15"/>
      <c r="AA29" s="16"/>
      <c r="AB29" s="15"/>
      <c r="AC29" s="15">
        <v>2</v>
      </c>
      <c r="AD29" s="15"/>
      <c r="AE29" s="15"/>
      <c r="AF29" s="15"/>
      <c r="AG29" s="16"/>
      <c r="AH29" s="15"/>
      <c r="AI29" s="15"/>
      <c r="AJ29" s="15"/>
      <c r="AK29" s="15">
        <v>4</v>
      </c>
      <c r="AL29" s="15"/>
      <c r="AM29" s="16"/>
      <c r="AN29" s="15"/>
      <c r="AO29" s="15"/>
      <c r="AP29" s="15"/>
      <c r="AQ29" s="15"/>
      <c r="AR29" s="15"/>
      <c r="AS29" s="16"/>
      <c r="AT29" s="15"/>
      <c r="AU29" s="15"/>
      <c r="AV29" s="15"/>
      <c r="AW29" s="15"/>
    </row>
    <row r="30" spans="1:49" ht="14.25" thickTop="1" thickBot="1" x14ac:dyDescent="0.25">
      <c r="A30" s="2">
        <v>1997</v>
      </c>
      <c r="B30" s="39" t="s">
        <v>124</v>
      </c>
      <c r="C30" s="17" t="s">
        <v>126</v>
      </c>
      <c r="D30" s="18"/>
      <c r="E30" s="18"/>
      <c r="F30" s="18"/>
      <c r="G30" s="18"/>
      <c r="H30" s="18"/>
      <c r="I30" s="19"/>
      <c r="J30" s="18"/>
      <c r="K30" s="18"/>
      <c r="L30" s="18"/>
      <c r="M30" s="18"/>
      <c r="N30" s="18"/>
      <c r="O30" s="19"/>
      <c r="P30" s="18"/>
      <c r="Q30" s="18"/>
      <c r="R30" s="18"/>
      <c r="S30" s="18"/>
      <c r="T30" s="18">
        <v>200</v>
      </c>
      <c r="U30" s="19"/>
      <c r="V30" s="18"/>
      <c r="W30" s="18"/>
      <c r="X30" s="18"/>
      <c r="Y30" s="18"/>
      <c r="Z30" s="18"/>
      <c r="AA30" s="19"/>
      <c r="AB30" s="18"/>
      <c r="AC30" s="18">
        <v>300</v>
      </c>
      <c r="AD30" s="18"/>
      <c r="AE30" s="18"/>
      <c r="AF30" s="18"/>
      <c r="AG30" s="19"/>
      <c r="AH30" s="18"/>
      <c r="AI30" s="18"/>
      <c r="AJ30" s="18"/>
      <c r="AK30" s="18">
        <v>200</v>
      </c>
      <c r="AL30" s="18"/>
      <c r="AM30" s="19"/>
      <c r="AN30" s="18"/>
      <c r="AO30" s="18"/>
      <c r="AP30" s="18"/>
      <c r="AQ30" s="18"/>
      <c r="AR30" s="18"/>
      <c r="AS30" s="19"/>
      <c r="AT30" s="18"/>
      <c r="AU30" s="18"/>
      <c r="AV30" s="18"/>
      <c r="AW30" s="18"/>
    </row>
    <row r="31" spans="1:49" ht="14.25" thickTop="1" thickBot="1" x14ac:dyDescent="0.25">
      <c r="A31" s="2">
        <v>1997</v>
      </c>
      <c r="B31" s="39" t="s">
        <v>124</v>
      </c>
      <c r="C31" s="17" t="s">
        <v>127</v>
      </c>
      <c r="D31" s="18"/>
      <c r="E31" s="18"/>
      <c r="F31" s="18"/>
      <c r="G31" s="18"/>
      <c r="H31" s="18"/>
      <c r="I31" s="19"/>
      <c r="J31" s="18"/>
      <c r="K31" s="18"/>
      <c r="L31" s="18"/>
      <c r="M31" s="18"/>
      <c r="N31" s="18"/>
      <c r="O31" s="19"/>
      <c r="P31" s="18"/>
      <c r="Q31" s="18"/>
      <c r="R31" s="18"/>
      <c r="S31" s="18"/>
      <c r="T31" s="18"/>
      <c r="U31" s="19"/>
      <c r="V31" s="18"/>
      <c r="W31" s="18"/>
      <c r="X31" s="18"/>
      <c r="Y31" s="18"/>
      <c r="Z31" s="18"/>
      <c r="AA31" s="19"/>
      <c r="AB31" s="18"/>
      <c r="AC31" s="18"/>
      <c r="AD31" s="18"/>
      <c r="AE31" s="18"/>
      <c r="AF31" s="18"/>
      <c r="AG31" s="19"/>
      <c r="AH31" s="18"/>
      <c r="AI31" s="18"/>
      <c r="AJ31" s="18"/>
      <c r="AK31" s="18"/>
      <c r="AL31" s="18"/>
      <c r="AM31" s="19"/>
      <c r="AN31" s="18"/>
      <c r="AO31" s="18"/>
      <c r="AP31" s="18"/>
      <c r="AQ31" s="18"/>
      <c r="AR31" s="18"/>
      <c r="AS31" s="19"/>
      <c r="AT31" s="18"/>
      <c r="AU31" s="18"/>
      <c r="AV31" s="18"/>
      <c r="AW31" s="18"/>
    </row>
    <row r="32" spans="1:49" ht="14.25" thickTop="1" thickBot="1" x14ac:dyDescent="0.25">
      <c r="A32" s="2">
        <v>1997</v>
      </c>
      <c r="B32" s="39" t="s">
        <v>124</v>
      </c>
      <c r="C32" s="17" t="s">
        <v>128</v>
      </c>
      <c r="D32" s="20"/>
      <c r="E32" s="20"/>
      <c r="F32" s="20"/>
      <c r="G32" s="20"/>
      <c r="H32" s="20"/>
      <c r="I32" s="21"/>
      <c r="J32" s="20"/>
      <c r="K32" s="20"/>
      <c r="L32" s="20"/>
      <c r="M32" s="20"/>
      <c r="N32" s="20"/>
      <c r="O32" s="21"/>
      <c r="P32" s="20"/>
      <c r="Q32" s="20"/>
      <c r="R32" s="20"/>
      <c r="S32" s="20"/>
      <c r="T32" s="20"/>
      <c r="U32" s="21"/>
      <c r="V32" s="20"/>
      <c r="W32" s="20"/>
      <c r="X32" s="20"/>
      <c r="Y32" s="20"/>
      <c r="Z32" s="20"/>
      <c r="AA32" s="21"/>
      <c r="AB32" s="20"/>
      <c r="AC32" s="20"/>
      <c r="AD32" s="20"/>
      <c r="AE32" s="20"/>
      <c r="AF32" s="20"/>
      <c r="AG32" s="21"/>
      <c r="AH32" s="20"/>
      <c r="AI32" s="20"/>
      <c r="AJ32" s="20"/>
      <c r="AK32" s="20"/>
      <c r="AL32" s="20"/>
      <c r="AM32" s="21"/>
      <c r="AN32" s="20"/>
      <c r="AO32" s="20"/>
      <c r="AP32" s="20"/>
      <c r="AQ32" s="20"/>
      <c r="AR32" s="20"/>
      <c r="AS32" s="21"/>
      <c r="AT32" s="20"/>
      <c r="AU32" s="20"/>
      <c r="AV32" s="20"/>
      <c r="AW32" s="20"/>
    </row>
    <row r="33" spans="1:49" ht="14.25" thickTop="1" thickBot="1" x14ac:dyDescent="0.25">
      <c r="A33" s="2">
        <v>1997</v>
      </c>
      <c r="B33" s="39" t="s">
        <v>124</v>
      </c>
      <c r="C33" s="17" t="s">
        <v>129</v>
      </c>
      <c r="D33" s="20"/>
      <c r="E33" s="20"/>
      <c r="F33" s="20"/>
      <c r="G33" s="20"/>
      <c r="H33" s="20"/>
      <c r="I33" s="21"/>
      <c r="J33" s="20"/>
      <c r="K33" s="20"/>
      <c r="L33" s="20"/>
      <c r="M33" s="20"/>
      <c r="N33" s="20"/>
      <c r="O33" s="21"/>
      <c r="P33" s="20"/>
      <c r="Q33" s="20"/>
      <c r="R33" s="20"/>
      <c r="S33" s="20"/>
      <c r="T33" s="20">
        <v>1</v>
      </c>
      <c r="U33" s="21"/>
      <c r="V33" s="20"/>
      <c r="W33" s="20"/>
      <c r="X33" s="20"/>
      <c r="Y33" s="20"/>
      <c r="Z33" s="20"/>
      <c r="AA33" s="21"/>
      <c r="AB33" s="20"/>
      <c r="AC33" s="20"/>
      <c r="AD33" s="20"/>
      <c r="AE33" s="20"/>
      <c r="AF33" s="20"/>
      <c r="AG33" s="21"/>
      <c r="AH33" s="20"/>
      <c r="AI33" s="20"/>
      <c r="AJ33" s="20"/>
      <c r="AK33" s="20">
        <v>0.9</v>
      </c>
      <c r="AL33" s="20"/>
      <c r="AM33" s="21"/>
      <c r="AN33" s="20"/>
      <c r="AO33" s="20"/>
      <c r="AP33" s="20"/>
      <c r="AQ33" s="20"/>
      <c r="AR33" s="20"/>
      <c r="AS33" s="21"/>
      <c r="AT33" s="20"/>
      <c r="AU33" s="20"/>
      <c r="AV33" s="20"/>
      <c r="AW33" s="20"/>
    </row>
    <row r="34" spans="1:49" ht="14.25" thickTop="1" thickBot="1" x14ac:dyDescent="0.25">
      <c r="A34" s="2">
        <v>1997</v>
      </c>
      <c r="B34" s="39" t="s">
        <v>124</v>
      </c>
      <c r="C34" s="17" t="s">
        <v>130</v>
      </c>
      <c r="D34" s="20"/>
      <c r="E34" s="20"/>
      <c r="F34" s="20"/>
      <c r="G34" s="20"/>
      <c r="H34" s="20"/>
      <c r="I34" s="21"/>
      <c r="J34" s="20"/>
      <c r="K34" s="20"/>
      <c r="L34" s="20"/>
      <c r="M34" s="20"/>
      <c r="N34" s="20"/>
      <c r="O34" s="21"/>
      <c r="P34" s="20"/>
      <c r="Q34" s="20"/>
      <c r="R34" s="20"/>
      <c r="S34" s="20"/>
      <c r="T34" s="20"/>
      <c r="U34" s="21"/>
      <c r="V34" s="20"/>
      <c r="W34" s="20"/>
      <c r="X34" s="20"/>
      <c r="Y34" s="20"/>
      <c r="Z34" s="20"/>
      <c r="AA34" s="21"/>
      <c r="AB34" s="20"/>
      <c r="AC34" s="20"/>
      <c r="AD34" s="20"/>
      <c r="AE34" s="20"/>
      <c r="AF34" s="20"/>
      <c r="AG34" s="21"/>
      <c r="AH34" s="20"/>
      <c r="AI34" s="20"/>
      <c r="AJ34" s="20"/>
      <c r="AK34" s="20">
        <v>0.1</v>
      </c>
      <c r="AL34" s="20"/>
      <c r="AM34" s="21"/>
      <c r="AN34" s="20"/>
      <c r="AO34" s="20"/>
      <c r="AP34" s="20"/>
      <c r="AQ34" s="20"/>
      <c r="AR34" s="20"/>
      <c r="AS34" s="21"/>
      <c r="AT34" s="20"/>
      <c r="AU34" s="20"/>
      <c r="AV34" s="20"/>
      <c r="AW34" s="20"/>
    </row>
    <row r="35" spans="1:49" ht="14.25" thickTop="1" thickBot="1" x14ac:dyDescent="0.25">
      <c r="A35" s="2">
        <v>1997</v>
      </c>
      <c r="B35" s="39" t="s">
        <v>124</v>
      </c>
      <c r="C35" s="22" t="s">
        <v>131</v>
      </c>
      <c r="D35" s="31"/>
      <c r="E35" s="31"/>
      <c r="F35" s="31"/>
      <c r="G35" s="31"/>
      <c r="H35" s="31"/>
      <c r="I35" s="32"/>
      <c r="J35" s="31"/>
      <c r="K35" s="31"/>
      <c r="L35" s="31"/>
      <c r="M35" s="31"/>
      <c r="N35" s="31"/>
      <c r="O35" s="32"/>
      <c r="P35" s="31"/>
      <c r="Q35" s="31"/>
      <c r="R35" s="31"/>
      <c r="S35" s="31"/>
      <c r="T35" s="31"/>
      <c r="U35" s="32"/>
      <c r="V35" s="31"/>
      <c r="W35" s="31"/>
      <c r="X35" s="31"/>
      <c r="Y35" s="31"/>
      <c r="Z35" s="31"/>
      <c r="AA35" s="32"/>
      <c r="AB35" s="31"/>
      <c r="AC35" s="31"/>
      <c r="AD35" s="31"/>
      <c r="AE35" s="31"/>
      <c r="AF35" s="31"/>
      <c r="AG35" s="32"/>
      <c r="AH35" s="31"/>
      <c r="AI35" s="31"/>
      <c r="AJ35" s="31"/>
      <c r="AK35" s="31"/>
      <c r="AL35" s="31"/>
      <c r="AM35" s="32"/>
      <c r="AN35" s="31"/>
      <c r="AO35" s="31"/>
      <c r="AP35" s="31"/>
      <c r="AQ35" s="31"/>
      <c r="AR35" s="31"/>
      <c r="AS35" s="32"/>
      <c r="AT35" s="31"/>
      <c r="AU35" s="31"/>
      <c r="AV35" s="31"/>
      <c r="AW35" s="31"/>
    </row>
    <row r="36" spans="1:49" ht="14.25" thickTop="1" thickBot="1" x14ac:dyDescent="0.25">
      <c r="A36" s="2">
        <v>1997</v>
      </c>
      <c r="B36" s="42" t="s">
        <v>132</v>
      </c>
      <c r="C36" s="14" t="s">
        <v>133</v>
      </c>
      <c r="D36" s="29"/>
      <c r="E36" s="29">
        <v>0.5</v>
      </c>
      <c r="F36" s="29"/>
      <c r="G36" s="29">
        <v>0.8</v>
      </c>
      <c r="H36" s="29">
        <v>0.9</v>
      </c>
      <c r="I36" s="30"/>
      <c r="J36" s="29"/>
      <c r="K36" s="29"/>
      <c r="L36" s="29">
        <v>0.6</v>
      </c>
      <c r="M36" s="29"/>
      <c r="N36" s="29">
        <v>1</v>
      </c>
      <c r="O36" s="30">
        <v>0.5</v>
      </c>
      <c r="P36" s="29">
        <v>0.1</v>
      </c>
      <c r="Q36" s="29">
        <v>0.15</v>
      </c>
      <c r="R36" s="29">
        <v>1</v>
      </c>
      <c r="S36" s="29"/>
      <c r="T36" s="29"/>
      <c r="U36" s="30">
        <v>1</v>
      </c>
      <c r="V36" s="29">
        <v>0.1</v>
      </c>
      <c r="W36" s="29">
        <v>1</v>
      </c>
      <c r="X36" s="29">
        <v>0.9</v>
      </c>
      <c r="Y36" s="29">
        <v>0.2</v>
      </c>
      <c r="Z36" s="29">
        <v>0.8</v>
      </c>
      <c r="AA36" s="30"/>
      <c r="AB36" s="29"/>
      <c r="AC36" s="29"/>
      <c r="AD36" s="29"/>
      <c r="AE36" s="29"/>
      <c r="AF36" s="29"/>
      <c r="AG36" s="30">
        <v>0.9</v>
      </c>
      <c r="AH36" s="29"/>
      <c r="AI36" s="29">
        <v>0.7</v>
      </c>
      <c r="AJ36" s="29"/>
      <c r="AK36" s="29">
        <v>1</v>
      </c>
      <c r="AL36" s="29"/>
      <c r="AM36" s="30">
        <v>0.25</v>
      </c>
      <c r="AN36" s="29"/>
      <c r="AO36" s="29">
        <v>0.98</v>
      </c>
      <c r="AP36" s="29">
        <v>0.5</v>
      </c>
      <c r="AQ36" s="29">
        <v>0.1</v>
      </c>
      <c r="AR36" s="29"/>
      <c r="AS36" s="30">
        <v>0.15</v>
      </c>
      <c r="AT36" s="29">
        <v>0.95</v>
      </c>
      <c r="AU36" s="29">
        <v>1</v>
      </c>
      <c r="AV36" s="29"/>
      <c r="AW36" s="29"/>
    </row>
    <row r="37" spans="1:49" ht="14.25" thickTop="1" thickBot="1" x14ac:dyDescent="0.25">
      <c r="A37" s="2">
        <v>1997</v>
      </c>
      <c r="B37" s="42" t="s">
        <v>132</v>
      </c>
      <c r="C37" s="22" t="s">
        <v>134</v>
      </c>
      <c r="D37" s="31"/>
      <c r="E37" s="31">
        <v>0.5</v>
      </c>
      <c r="F37" s="31"/>
      <c r="G37" s="31">
        <v>0.2</v>
      </c>
      <c r="H37" s="31">
        <v>0.1</v>
      </c>
      <c r="I37" s="32"/>
      <c r="J37" s="31"/>
      <c r="K37" s="31"/>
      <c r="L37" s="31">
        <v>0.4</v>
      </c>
      <c r="M37" s="31"/>
      <c r="N37" s="31"/>
      <c r="O37" s="32">
        <v>0.5</v>
      </c>
      <c r="P37" s="31">
        <v>0.9</v>
      </c>
      <c r="Q37" s="31">
        <v>0.85</v>
      </c>
      <c r="R37" s="31"/>
      <c r="S37" s="31"/>
      <c r="T37" s="31">
        <v>1</v>
      </c>
      <c r="U37" s="32"/>
      <c r="V37" s="31">
        <v>0.9</v>
      </c>
      <c r="W37" s="31"/>
      <c r="X37" s="31">
        <v>0.1</v>
      </c>
      <c r="Y37" s="31">
        <v>0.8</v>
      </c>
      <c r="Z37" s="31">
        <v>0.2</v>
      </c>
      <c r="AA37" s="32"/>
      <c r="AB37" s="31"/>
      <c r="AC37" s="31">
        <v>1</v>
      </c>
      <c r="AD37" s="31"/>
      <c r="AE37" s="31"/>
      <c r="AF37" s="31"/>
      <c r="AG37" s="32">
        <v>0.1</v>
      </c>
      <c r="AH37" s="31"/>
      <c r="AI37" s="31">
        <v>0.3</v>
      </c>
      <c r="AJ37" s="31"/>
      <c r="AK37" s="31"/>
      <c r="AL37" s="31"/>
      <c r="AM37" s="32">
        <v>0.75</v>
      </c>
      <c r="AN37" s="31"/>
      <c r="AO37" s="31">
        <v>0.02</v>
      </c>
      <c r="AP37" s="31">
        <v>0.5</v>
      </c>
      <c r="AQ37" s="31">
        <v>0.9</v>
      </c>
      <c r="AR37" s="31"/>
      <c r="AS37" s="32">
        <v>0.85</v>
      </c>
      <c r="AT37" s="31">
        <v>0.05</v>
      </c>
      <c r="AU37" s="31"/>
      <c r="AV37" s="31">
        <v>1</v>
      </c>
      <c r="AW37" s="31"/>
    </row>
    <row r="38" spans="1:49" ht="13.5" customHeight="1" thickTop="1" thickBot="1" x14ac:dyDescent="0.25">
      <c r="A38" s="2">
        <v>1997</v>
      </c>
      <c r="B38" s="43" t="s">
        <v>135</v>
      </c>
      <c r="C38" s="14" t="s">
        <v>136</v>
      </c>
      <c r="D38" s="15"/>
      <c r="E38" s="15"/>
      <c r="F38" s="15"/>
      <c r="G38" s="15"/>
      <c r="H38" s="15"/>
      <c r="I38" s="16"/>
      <c r="J38" s="15"/>
      <c r="K38" s="15"/>
      <c r="L38" s="15"/>
      <c r="M38" s="15"/>
      <c r="N38" s="15"/>
      <c r="O38" s="16"/>
      <c r="P38" s="15"/>
      <c r="Q38" s="15"/>
      <c r="R38" s="15"/>
      <c r="S38" s="15"/>
      <c r="T38" s="15"/>
      <c r="U38" s="16"/>
      <c r="V38" s="15"/>
      <c r="W38" s="15"/>
      <c r="X38" s="15"/>
      <c r="Y38" s="15"/>
      <c r="Z38" s="15"/>
      <c r="AA38" s="16"/>
      <c r="AB38" s="15"/>
      <c r="AC38" s="15"/>
      <c r="AD38" s="15"/>
      <c r="AE38" s="15"/>
      <c r="AF38" s="15"/>
      <c r="AG38" s="16"/>
      <c r="AH38" s="15"/>
      <c r="AI38" s="15"/>
      <c r="AJ38" s="15"/>
      <c r="AK38" s="15"/>
      <c r="AL38" s="15"/>
      <c r="AM38" s="16"/>
      <c r="AN38" s="15"/>
      <c r="AO38" s="15"/>
      <c r="AP38" s="15"/>
      <c r="AQ38" s="15"/>
      <c r="AR38" s="15"/>
      <c r="AS38" s="16"/>
      <c r="AT38" s="15">
        <v>30</v>
      </c>
      <c r="AU38" s="15"/>
      <c r="AV38" s="15"/>
      <c r="AW38" s="15"/>
    </row>
    <row r="39" spans="1:49" ht="14.25" thickTop="1" thickBot="1" x14ac:dyDescent="0.25">
      <c r="A39" s="2">
        <v>1997</v>
      </c>
      <c r="B39" s="43" t="s">
        <v>135</v>
      </c>
      <c r="C39" s="17" t="s">
        <v>137</v>
      </c>
      <c r="D39" s="18"/>
      <c r="E39" s="18"/>
      <c r="F39" s="18"/>
      <c r="G39" s="18"/>
      <c r="H39" s="18"/>
      <c r="I39" s="19"/>
      <c r="J39" s="18"/>
      <c r="K39" s="18"/>
      <c r="L39" s="18"/>
      <c r="M39" s="18"/>
      <c r="N39" s="18"/>
      <c r="O39" s="19"/>
      <c r="P39" s="18"/>
      <c r="Q39" s="18"/>
      <c r="R39" s="18"/>
      <c r="S39" s="18"/>
      <c r="T39" s="18"/>
      <c r="U39" s="19"/>
      <c r="V39" s="18"/>
      <c r="W39" s="18"/>
      <c r="X39" s="18"/>
      <c r="Y39" s="18"/>
      <c r="Z39" s="18"/>
      <c r="AA39" s="19"/>
      <c r="AB39" s="18"/>
      <c r="AC39" s="18"/>
      <c r="AD39" s="18"/>
      <c r="AE39" s="18"/>
      <c r="AF39" s="18"/>
      <c r="AG39" s="19"/>
      <c r="AH39" s="18"/>
      <c r="AI39" s="18"/>
      <c r="AJ39" s="18"/>
      <c r="AK39" s="18"/>
      <c r="AL39" s="18"/>
      <c r="AM39" s="19"/>
      <c r="AN39" s="18"/>
      <c r="AO39" s="18"/>
      <c r="AP39" s="18"/>
      <c r="AQ39" s="18"/>
      <c r="AR39" s="18"/>
      <c r="AS39" s="19"/>
      <c r="AT39" s="18"/>
      <c r="AU39" s="18"/>
      <c r="AV39" s="18"/>
      <c r="AW39" s="18"/>
    </row>
    <row r="40" spans="1:49" ht="14.25" thickTop="1" thickBot="1" x14ac:dyDescent="0.25">
      <c r="A40" s="2">
        <v>1997</v>
      </c>
      <c r="B40" s="43" t="s">
        <v>135</v>
      </c>
      <c r="C40" s="22" t="s">
        <v>138</v>
      </c>
      <c r="D40" s="23"/>
      <c r="E40" s="23"/>
      <c r="F40" s="23"/>
      <c r="G40" s="23"/>
      <c r="H40" s="23"/>
      <c r="I40" s="24"/>
      <c r="J40" s="23"/>
      <c r="K40" s="23"/>
      <c r="L40" s="23"/>
      <c r="M40" s="23"/>
      <c r="N40" s="23"/>
      <c r="O40" s="24"/>
      <c r="P40" s="23"/>
      <c r="Q40" s="23"/>
      <c r="R40" s="23"/>
      <c r="S40" s="23"/>
      <c r="T40" s="23"/>
      <c r="U40" s="24"/>
      <c r="V40" s="23"/>
      <c r="W40" s="23"/>
      <c r="X40" s="23"/>
      <c r="Y40" s="23"/>
      <c r="Z40" s="23"/>
      <c r="AA40" s="24"/>
      <c r="AB40" s="23"/>
      <c r="AC40" s="23"/>
      <c r="AD40" s="23"/>
      <c r="AE40" s="23"/>
      <c r="AF40" s="23"/>
      <c r="AG40" s="24"/>
      <c r="AH40" s="23"/>
      <c r="AI40" s="23"/>
      <c r="AJ40" s="23"/>
      <c r="AK40" s="23"/>
      <c r="AL40" s="23"/>
      <c r="AM40" s="24"/>
      <c r="AN40" s="23"/>
      <c r="AO40" s="23"/>
      <c r="AP40" s="23"/>
      <c r="AQ40" s="23"/>
      <c r="AR40" s="23"/>
      <c r="AS40" s="24"/>
      <c r="AT40" s="23"/>
      <c r="AU40" s="23"/>
      <c r="AV40" s="23"/>
      <c r="AW40" s="23"/>
    </row>
    <row r="41" spans="1:49" ht="14.25" thickTop="1" thickBot="1" x14ac:dyDescent="0.25">
      <c r="A41" s="2">
        <v>1997</v>
      </c>
      <c r="B41" s="43" t="s">
        <v>135</v>
      </c>
      <c r="C41" s="34" t="s">
        <v>139</v>
      </c>
      <c r="D41" s="35"/>
      <c r="E41" s="35"/>
      <c r="F41" s="35"/>
      <c r="G41" s="35"/>
      <c r="H41" s="35"/>
      <c r="I41" s="36"/>
      <c r="J41" s="35"/>
      <c r="K41" s="35"/>
      <c r="L41" s="35"/>
      <c r="M41" s="35"/>
      <c r="N41" s="35"/>
      <c r="O41" s="36"/>
      <c r="P41" s="35"/>
      <c r="Q41" s="35">
        <v>100</v>
      </c>
      <c r="R41" s="35"/>
      <c r="S41" s="35"/>
      <c r="T41" s="35"/>
      <c r="U41" s="36"/>
      <c r="V41" s="35"/>
      <c r="W41" s="35"/>
      <c r="X41" s="35"/>
      <c r="Y41" s="35"/>
      <c r="Z41" s="35">
        <v>25</v>
      </c>
      <c r="AA41" s="36"/>
      <c r="AB41" s="35"/>
      <c r="AC41" s="35">
        <v>50</v>
      </c>
      <c r="AD41" s="35"/>
      <c r="AE41" s="35"/>
      <c r="AF41" s="35"/>
      <c r="AG41" s="36"/>
      <c r="AH41" s="35"/>
      <c r="AI41" s="35">
        <v>25</v>
      </c>
      <c r="AJ41" s="35"/>
      <c r="AK41" s="35"/>
      <c r="AL41" s="35"/>
      <c r="AM41" s="36"/>
      <c r="AN41" s="35"/>
      <c r="AO41" s="35"/>
      <c r="AP41" s="35">
        <v>30</v>
      </c>
      <c r="AQ41" s="35"/>
      <c r="AR41" s="35"/>
      <c r="AS41" s="36"/>
      <c r="AT41" s="35">
        <v>20</v>
      </c>
      <c r="AU41" s="35"/>
      <c r="AV41" s="35"/>
      <c r="AW41" s="35"/>
    </row>
    <row r="42" spans="1:49" ht="14.25" thickTop="1" thickBot="1" x14ac:dyDescent="0.25">
      <c r="A42" s="2">
        <v>1997</v>
      </c>
      <c r="B42" s="43" t="s">
        <v>135</v>
      </c>
      <c r="C42" s="17" t="s">
        <v>140</v>
      </c>
      <c r="D42" s="18"/>
      <c r="E42" s="18"/>
      <c r="F42" s="18"/>
      <c r="G42" s="18"/>
      <c r="H42" s="18"/>
      <c r="I42" s="19"/>
      <c r="J42" s="18"/>
      <c r="K42" s="18"/>
      <c r="L42" s="18"/>
      <c r="M42" s="18"/>
      <c r="N42" s="18"/>
      <c r="O42" s="19"/>
      <c r="P42" s="18"/>
      <c r="Q42" s="18"/>
      <c r="R42" s="18"/>
      <c r="S42" s="18"/>
      <c r="T42" s="18"/>
      <c r="U42" s="19"/>
      <c r="V42" s="18"/>
      <c r="W42" s="18"/>
      <c r="X42" s="18"/>
      <c r="Y42" s="18"/>
      <c r="Z42" s="18"/>
      <c r="AA42" s="19"/>
      <c r="AB42" s="18"/>
      <c r="AC42" s="18"/>
      <c r="AD42" s="18"/>
      <c r="AE42" s="18"/>
      <c r="AF42" s="18"/>
      <c r="AG42" s="19"/>
      <c r="AH42" s="18"/>
      <c r="AI42" s="18"/>
      <c r="AJ42" s="18"/>
      <c r="AK42" s="18"/>
      <c r="AL42" s="18"/>
      <c r="AM42" s="19"/>
      <c r="AN42" s="18"/>
      <c r="AO42" s="18"/>
      <c r="AP42" s="18"/>
      <c r="AQ42" s="18"/>
      <c r="AR42" s="18"/>
      <c r="AS42" s="19"/>
      <c r="AT42" s="18"/>
      <c r="AU42" s="18"/>
      <c r="AV42" s="18"/>
      <c r="AW42" s="18"/>
    </row>
    <row r="43" spans="1:49" ht="14.25" thickTop="1" thickBot="1" x14ac:dyDescent="0.25">
      <c r="A43" s="2">
        <v>1997</v>
      </c>
      <c r="B43" s="43" t="s">
        <v>135</v>
      </c>
      <c r="C43" s="22" t="s">
        <v>141</v>
      </c>
      <c r="D43" s="23"/>
      <c r="E43" s="23">
        <v>50</v>
      </c>
      <c r="F43" s="23">
        <v>6000</v>
      </c>
      <c r="G43" s="23">
        <v>50</v>
      </c>
      <c r="H43" s="23">
        <v>3500</v>
      </c>
      <c r="I43" s="24">
        <v>1100</v>
      </c>
      <c r="J43" s="23"/>
      <c r="K43" s="23"/>
      <c r="L43" s="23">
        <v>4000</v>
      </c>
      <c r="M43" s="23"/>
      <c r="N43" s="23"/>
      <c r="O43" s="24"/>
      <c r="P43" s="23"/>
      <c r="Q43" s="23">
        <v>1000</v>
      </c>
      <c r="R43" s="23">
        <v>100</v>
      </c>
      <c r="S43" s="23"/>
      <c r="T43" s="23">
        <v>100</v>
      </c>
      <c r="U43" s="24">
        <v>50</v>
      </c>
      <c r="V43" s="23"/>
      <c r="W43" s="23"/>
      <c r="X43" s="23">
        <v>200</v>
      </c>
      <c r="Y43" s="23"/>
      <c r="Z43" s="23">
        <v>20</v>
      </c>
      <c r="AA43" s="24"/>
      <c r="AB43" s="23">
        <v>3000</v>
      </c>
      <c r="AC43" s="23">
        <v>50</v>
      </c>
      <c r="AD43" s="23"/>
      <c r="AE43" s="23"/>
      <c r="AF43" s="23"/>
      <c r="AG43" s="24">
        <v>300</v>
      </c>
      <c r="AH43" s="23"/>
      <c r="AI43" s="23">
        <v>2000</v>
      </c>
      <c r="AJ43" s="23"/>
      <c r="AK43" s="23">
        <v>200</v>
      </c>
      <c r="AL43" s="23"/>
      <c r="AM43" s="24">
        <v>115</v>
      </c>
      <c r="AN43" s="23"/>
      <c r="AO43" s="23">
        <v>9312</v>
      </c>
      <c r="AP43" s="23"/>
      <c r="AQ43" s="23">
        <v>100</v>
      </c>
      <c r="AR43" s="23"/>
      <c r="AS43" s="24"/>
      <c r="AT43" s="23">
        <v>4500</v>
      </c>
      <c r="AU43" s="23"/>
      <c r="AV43" s="23"/>
      <c r="AW43" s="23">
        <v>40</v>
      </c>
    </row>
    <row r="44" spans="1:49" ht="14.25" thickTop="1" thickBot="1" x14ac:dyDescent="0.25">
      <c r="A44" s="2">
        <v>1997</v>
      </c>
      <c r="B44" s="43" t="s">
        <v>135</v>
      </c>
      <c r="C44" s="34" t="s">
        <v>142</v>
      </c>
      <c r="D44" s="35"/>
      <c r="E44" s="35">
        <v>975</v>
      </c>
      <c r="F44" s="35">
        <v>3000</v>
      </c>
      <c r="G44" s="35"/>
      <c r="H44" s="35">
        <v>1500</v>
      </c>
      <c r="I44" s="36">
        <v>1200</v>
      </c>
      <c r="J44" s="35"/>
      <c r="K44" s="35"/>
      <c r="L44" s="35">
        <v>4000</v>
      </c>
      <c r="M44" s="35"/>
      <c r="N44" s="35"/>
      <c r="O44" s="36">
        <v>60</v>
      </c>
      <c r="P44" s="35"/>
      <c r="Q44" s="35">
        <v>500</v>
      </c>
      <c r="R44" s="35"/>
      <c r="S44" s="35"/>
      <c r="T44" s="35">
        <v>100</v>
      </c>
      <c r="U44" s="36">
        <v>60</v>
      </c>
      <c r="V44" s="35">
        <v>150</v>
      </c>
      <c r="W44" s="35"/>
      <c r="X44" s="35">
        <v>150</v>
      </c>
      <c r="Y44" s="35"/>
      <c r="Z44" s="35"/>
      <c r="AA44" s="36"/>
      <c r="AB44" s="35">
        <v>500</v>
      </c>
      <c r="AC44" s="35"/>
      <c r="AD44" s="35"/>
      <c r="AE44" s="35"/>
      <c r="AF44" s="35"/>
      <c r="AG44" s="36"/>
      <c r="AH44" s="35">
        <v>2000</v>
      </c>
      <c r="AI44" s="35">
        <v>2000</v>
      </c>
      <c r="AJ44" s="35"/>
      <c r="AK44" s="35">
        <v>400</v>
      </c>
      <c r="AL44" s="35"/>
      <c r="AM44" s="36">
        <v>30</v>
      </c>
      <c r="AN44" s="35"/>
      <c r="AO44" s="35">
        <v>9500</v>
      </c>
      <c r="AP44" s="35"/>
      <c r="AQ44" s="35">
        <v>300</v>
      </c>
      <c r="AR44" s="35"/>
      <c r="AS44" s="36"/>
      <c r="AT44" s="35">
        <v>4000</v>
      </c>
      <c r="AU44" s="35"/>
      <c r="AV44" s="35"/>
      <c r="AW44" s="35">
        <v>70</v>
      </c>
    </row>
    <row r="45" spans="1:49" ht="14.25" thickTop="1" thickBot="1" x14ac:dyDescent="0.25">
      <c r="A45" s="2">
        <v>1997</v>
      </c>
      <c r="B45" s="43" t="s">
        <v>135</v>
      </c>
      <c r="C45" s="17" t="s">
        <v>143</v>
      </c>
      <c r="D45" s="18"/>
      <c r="E45" s="18"/>
      <c r="F45" s="18"/>
      <c r="G45" s="18"/>
      <c r="H45" s="18"/>
      <c r="I45" s="19"/>
      <c r="J45" s="18"/>
      <c r="K45" s="18"/>
      <c r="L45" s="18"/>
      <c r="M45" s="18"/>
      <c r="N45" s="18"/>
      <c r="O45" s="19"/>
      <c r="P45" s="18"/>
      <c r="Q45" s="18"/>
      <c r="R45" s="18"/>
      <c r="S45" s="18"/>
      <c r="T45" s="18"/>
      <c r="U45" s="19"/>
      <c r="V45" s="18"/>
      <c r="W45" s="18"/>
      <c r="X45" s="18"/>
      <c r="Y45" s="18"/>
      <c r="Z45" s="18"/>
      <c r="AA45" s="19"/>
      <c r="AB45" s="18"/>
      <c r="AC45" s="18"/>
      <c r="AD45" s="18"/>
      <c r="AE45" s="18"/>
      <c r="AF45" s="18"/>
      <c r="AG45" s="19"/>
      <c r="AH45" s="18"/>
      <c r="AI45" s="18"/>
      <c r="AJ45" s="18"/>
      <c r="AK45" s="18"/>
      <c r="AL45" s="18"/>
      <c r="AM45" s="19"/>
      <c r="AN45" s="18"/>
      <c r="AO45" s="18"/>
      <c r="AP45" s="18"/>
      <c r="AQ45" s="18"/>
      <c r="AR45" s="18"/>
      <c r="AS45" s="19"/>
      <c r="AT45" s="18"/>
      <c r="AU45" s="18"/>
      <c r="AV45" s="18"/>
      <c r="AW45" s="18"/>
    </row>
    <row r="46" spans="1:49" ht="14.25" thickTop="1" thickBot="1" x14ac:dyDescent="0.25">
      <c r="A46" s="2">
        <v>1997</v>
      </c>
      <c r="B46" s="43" t="s">
        <v>135</v>
      </c>
      <c r="C46" s="22" t="s">
        <v>144</v>
      </c>
      <c r="D46" s="23"/>
      <c r="E46" s="23"/>
      <c r="F46" s="23"/>
      <c r="G46" s="23"/>
      <c r="H46" s="23"/>
      <c r="I46" s="24"/>
      <c r="J46" s="23"/>
      <c r="K46" s="23"/>
      <c r="L46" s="23"/>
      <c r="M46" s="23"/>
      <c r="N46" s="23"/>
      <c r="O46" s="24"/>
      <c r="P46" s="23"/>
      <c r="Q46" s="23"/>
      <c r="R46" s="23"/>
      <c r="S46" s="23"/>
      <c r="T46" s="23"/>
      <c r="U46" s="24"/>
      <c r="V46" s="23"/>
      <c r="W46" s="23"/>
      <c r="X46" s="23"/>
      <c r="Y46" s="23"/>
      <c r="Z46" s="23"/>
      <c r="AA46" s="24"/>
      <c r="AB46" s="23"/>
      <c r="AC46" s="23"/>
      <c r="AD46" s="23"/>
      <c r="AE46" s="23"/>
      <c r="AF46" s="23"/>
      <c r="AG46" s="24"/>
      <c r="AH46" s="23"/>
      <c r="AI46" s="23"/>
      <c r="AJ46" s="23"/>
      <c r="AK46" s="23"/>
      <c r="AL46" s="23"/>
      <c r="AM46" s="24"/>
      <c r="AN46" s="23"/>
      <c r="AO46" s="23"/>
      <c r="AP46" s="23"/>
      <c r="AQ46" s="23"/>
      <c r="AR46" s="23"/>
      <c r="AS46" s="24"/>
      <c r="AT46" s="23"/>
      <c r="AU46" s="23"/>
      <c r="AV46" s="23"/>
      <c r="AW46" s="23"/>
    </row>
    <row r="47" spans="1:49" ht="14.25" thickTop="1" thickBot="1" x14ac:dyDescent="0.25">
      <c r="A47" s="2">
        <v>1997</v>
      </c>
      <c r="B47" s="43" t="s">
        <v>135</v>
      </c>
      <c r="C47" s="34" t="s">
        <v>145</v>
      </c>
      <c r="D47" s="35"/>
      <c r="E47" s="35">
        <v>15</v>
      </c>
      <c r="F47" s="35"/>
      <c r="G47" s="35"/>
      <c r="H47" s="35"/>
      <c r="I47" s="36"/>
      <c r="J47" s="35"/>
      <c r="K47" s="35"/>
      <c r="L47" s="35"/>
      <c r="M47" s="35"/>
      <c r="N47" s="35"/>
      <c r="O47" s="36">
        <v>5</v>
      </c>
      <c r="P47" s="35"/>
      <c r="Q47" s="35"/>
      <c r="R47" s="35"/>
      <c r="S47" s="35"/>
      <c r="T47" s="35"/>
      <c r="U47" s="36"/>
      <c r="V47" s="35">
        <v>50</v>
      </c>
      <c r="W47" s="35"/>
      <c r="X47" s="35">
        <v>2</v>
      </c>
      <c r="Y47" s="35"/>
      <c r="Z47" s="35"/>
      <c r="AA47" s="36"/>
      <c r="AB47" s="35"/>
      <c r="AC47" s="35"/>
      <c r="AD47" s="35"/>
      <c r="AE47" s="35"/>
      <c r="AF47" s="35"/>
      <c r="AG47" s="36"/>
      <c r="AH47" s="35"/>
      <c r="AI47" s="35"/>
      <c r="AJ47" s="35"/>
      <c r="AK47" s="35"/>
      <c r="AL47" s="35"/>
      <c r="AM47" s="36"/>
      <c r="AN47" s="35"/>
      <c r="AO47" s="35"/>
      <c r="AP47" s="35"/>
      <c r="AQ47" s="35"/>
      <c r="AR47" s="35"/>
      <c r="AS47" s="36"/>
      <c r="AT47" s="35">
        <v>15</v>
      </c>
      <c r="AU47" s="35"/>
      <c r="AV47" s="35"/>
      <c r="AW47" s="35"/>
    </row>
    <row r="48" spans="1:49" ht="14.25" thickTop="1" thickBot="1" x14ac:dyDescent="0.25">
      <c r="A48" s="2">
        <v>1997</v>
      </c>
      <c r="B48" s="43" t="s">
        <v>135</v>
      </c>
      <c r="C48" s="17" t="s">
        <v>146</v>
      </c>
      <c r="D48" s="18"/>
      <c r="E48" s="18"/>
      <c r="F48" s="18"/>
      <c r="G48" s="18"/>
      <c r="H48" s="18"/>
      <c r="I48" s="19"/>
      <c r="J48" s="18"/>
      <c r="K48" s="18"/>
      <c r="L48" s="18"/>
      <c r="M48" s="18"/>
      <c r="N48" s="18"/>
      <c r="O48" s="19"/>
      <c r="P48" s="18"/>
      <c r="Q48" s="18"/>
      <c r="R48" s="18"/>
      <c r="S48" s="18"/>
      <c r="T48" s="18"/>
      <c r="U48" s="19"/>
      <c r="V48" s="18"/>
      <c r="W48" s="18"/>
      <c r="X48" s="18"/>
      <c r="Y48" s="18"/>
      <c r="Z48" s="18"/>
      <c r="AA48" s="19"/>
      <c r="AB48" s="18"/>
      <c r="AC48" s="18"/>
      <c r="AD48" s="18"/>
      <c r="AE48" s="18"/>
      <c r="AF48" s="18"/>
      <c r="AG48" s="19"/>
      <c r="AH48" s="18"/>
      <c r="AI48" s="18"/>
      <c r="AJ48" s="18"/>
      <c r="AK48" s="18"/>
      <c r="AL48" s="18"/>
      <c r="AM48" s="19"/>
      <c r="AN48" s="18"/>
      <c r="AO48" s="18"/>
      <c r="AP48" s="18"/>
      <c r="AQ48" s="18"/>
      <c r="AR48" s="18"/>
      <c r="AS48" s="19"/>
      <c r="AT48" s="18"/>
      <c r="AU48" s="18"/>
      <c r="AV48" s="18"/>
      <c r="AW48" s="18"/>
    </row>
    <row r="49" spans="1:49" ht="14.25" thickTop="1" thickBot="1" x14ac:dyDescent="0.25">
      <c r="A49" s="2">
        <v>1997</v>
      </c>
      <c r="B49" s="43" t="s">
        <v>135</v>
      </c>
      <c r="C49" s="22" t="s">
        <v>147</v>
      </c>
      <c r="D49" s="23"/>
      <c r="E49" s="23"/>
      <c r="F49" s="23">
        <v>100</v>
      </c>
      <c r="G49" s="23"/>
      <c r="H49" s="23">
        <v>2000</v>
      </c>
      <c r="I49" s="24">
        <v>3000</v>
      </c>
      <c r="J49" s="23"/>
      <c r="K49" s="23"/>
      <c r="L49" s="23">
        <v>300</v>
      </c>
      <c r="M49" s="23"/>
      <c r="N49" s="23"/>
      <c r="O49" s="24">
        <v>2</v>
      </c>
      <c r="P49" s="23">
        <v>150</v>
      </c>
      <c r="Q49" s="23">
        <v>5</v>
      </c>
      <c r="R49" s="23">
        <v>700</v>
      </c>
      <c r="S49" s="23"/>
      <c r="T49" s="23"/>
      <c r="U49" s="24"/>
      <c r="V49" s="23">
        <v>25</v>
      </c>
      <c r="W49" s="23"/>
      <c r="X49" s="23">
        <v>15</v>
      </c>
      <c r="Y49" s="23"/>
      <c r="Z49" s="23">
        <v>10</v>
      </c>
      <c r="AA49" s="24"/>
      <c r="AB49" s="23">
        <v>200</v>
      </c>
      <c r="AC49" s="23">
        <v>10</v>
      </c>
      <c r="AD49" s="23"/>
      <c r="AE49" s="23"/>
      <c r="AF49" s="23"/>
      <c r="AG49" s="24"/>
      <c r="AH49" s="23"/>
      <c r="AI49" s="23"/>
      <c r="AJ49" s="23"/>
      <c r="AK49" s="23"/>
      <c r="AL49" s="23"/>
      <c r="AM49" s="24"/>
      <c r="AN49" s="23"/>
      <c r="AO49" s="23"/>
      <c r="AP49" s="23"/>
      <c r="AQ49" s="23"/>
      <c r="AR49" s="23"/>
      <c r="AS49" s="24">
        <v>110</v>
      </c>
      <c r="AT49" s="23"/>
      <c r="AU49" s="23"/>
      <c r="AV49" s="23"/>
      <c r="AW49" s="23">
        <v>10</v>
      </c>
    </row>
    <row r="50" spans="1:49" ht="14.25" thickTop="1" thickBot="1" x14ac:dyDescent="0.25">
      <c r="A50" s="2">
        <v>1997</v>
      </c>
      <c r="B50" s="43" t="s">
        <v>135</v>
      </c>
      <c r="C50" s="34" t="s">
        <v>148</v>
      </c>
      <c r="D50" s="35"/>
      <c r="E50" s="35">
        <v>300</v>
      </c>
      <c r="F50" s="35"/>
      <c r="G50" s="35"/>
      <c r="H50" s="35">
        <v>90</v>
      </c>
      <c r="I50" s="36">
        <v>500</v>
      </c>
      <c r="J50" s="35"/>
      <c r="K50" s="35"/>
      <c r="L50" s="35">
        <v>100</v>
      </c>
      <c r="M50" s="35"/>
      <c r="N50" s="35"/>
      <c r="O50" s="36"/>
      <c r="P50" s="35"/>
      <c r="Q50" s="35">
        <v>35</v>
      </c>
      <c r="R50" s="35">
        <v>100</v>
      </c>
      <c r="S50" s="35"/>
      <c r="T50" s="35"/>
      <c r="U50" s="36"/>
      <c r="V50" s="35">
        <v>300</v>
      </c>
      <c r="W50" s="35">
        <v>6</v>
      </c>
      <c r="X50" s="35">
        <v>20</v>
      </c>
      <c r="Y50" s="35">
        <v>100</v>
      </c>
      <c r="Z50" s="35"/>
      <c r="AA50" s="36"/>
      <c r="AB50" s="35"/>
      <c r="AC50" s="35">
        <v>25</v>
      </c>
      <c r="AD50" s="35"/>
      <c r="AE50" s="35">
        <v>20</v>
      </c>
      <c r="AF50" s="35"/>
      <c r="AG50" s="36">
        <v>30</v>
      </c>
      <c r="AH50" s="35"/>
      <c r="AI50" s="35"/>
      <c r="AJ50" s="35"/>
      <c r="AK50" s="35"/>
      <c r="AL50" s="35"/>
      <c r="AM50" s="36"/>
      <c r="AN50" s="35"/>
      <c r="AO50" s="35"/>
      <c r="AP50" s="35">
        <v>100</v>
      </c>
      <c r="AQ50" s="35"/>
      <c r="AR50" s="35"/>
      <c r="AS50" s="36">
        <v>70</v>
      </c>
      <c r="AT50" s="35"/>
      <c r="AU50" s="35">
        <v>9</v>
      </c>
      <c r="AV50" s="35"/>
      <c r="AW50" s="35">
        <v>90</v>
      </c>
    </row>
    <row r="51" spans="1:49" ht="14.25" thickTop="1" thickBot="1" x14ac:dyDescent="0.25">
      <c r="A51" s="2">
        <v>1997</v>
      </c>
      <c r="B51" s="43" t="s">
        <v>135</v>
      </c>
      <c r="C51" s="17" t="s">
        <v>149</v>
      </c>
      <c r="D51" s="18"/>
      <c r="E51" s="18"/>
      <c r="F51" s="18"/>
      <c r="G51" s="18"/>
      <c r="H51" s="18"/>
      <c r="I51" s="19"/>
      <c r="J51" s="18"/>
      <c r="K51" s="18"/>
      <c r="L51" s="18"/>
      <c r="M51" s="18"/>
      <c r="N51" s="18"/>
      <c r="O51" s="19"/>
      <c r="P51" s="18"/>
      <c r="Q51" s="18"/>
      <c r="R51" s="18"/>
      <c r="S51" s="18"/>
      <c r="T51" s="18"/>
      <c r="U51" s="19"/>
      <c r="V51" s="18"/>
      <c r="W51" s="18"/>
      <c r="X51" s="18"/>
      <c r="Y51" s="18"/>
      <c r="Z51" s="18"/>
      <c r="AA51" s="19"/>
      <c r="AB51" s="18"/>
      <c r="AC51" s="18"/>
      <c r="AD51" s="18"/>
      <c r="AE51" s="18"/>
      <c r="AF51" s="18"/>
      <c r="AG51" s="19"/>
      <c r="AH51" s="18"/>
      <c r="AI51" s="18"/>
      <c r="AJ51" s="18"/>
      <c r="AK51" s="18"/>
      <c r="AL51" s="18"/>
      <c r="AM51" s="19"/>
      <c r="AN51" s="18"/>
      <c r="AO51" s="18"/>
      <c r="AP51" s="18"/>
      <c r="AQ51" s="18"/>
      <c r="AR51" s="18"/>
      <c r="AS51" s="19"/>
      <c r="AT51" s="18"/>
      <c r="AU51" s="18"/>
      <c r="AV51" s="18"/>
      <c r="AW51" s="18"/>
    </row>
    <row r="52" spans="1:49" ht="14.25" thickTop="1" thickBot="1" x14ac:dyDescent="0.25">
      <c r="A52" s="2">
        <v>1997</v>
      </c>
      <c r="B52" s="43" t="s">
        <v>135</v>
      </c>
      <c r="C52" s="22" t="s">
        <v>150</v>
      </c>
      <c r="D52" s="23"/>
      <c r="E52" s="23"/>
      <c r="F52" s="23"/>
      <c r="G52" s="23">
        <v>45</v>
      </c>
      <c r="H52" s="23">
        <v>500</v>
      </c>
      <c r="I52" s="24"/>
      <c r="J52" s="23"/>
      <c r="K52" s="23"/>
      <c r="L52" s="23">
        <v>100</v>
      </c>
      <c r="M52" s="23"/>
      <c r="N52" s="23"/>
      <c r="O52" s="24"/>
      <c r="P52" s="23"/>
      <c r="Q52" s="23"/>
      <c r="R52" s="23"/>
      <c r="S52" s="23"/>
      <c r="T52" s="23"/>
      <c r="U52" s="24"/>
      <c r="V52" s="23"/>
      <c r="W52" s="23"/>
      <c r="X52" s="23"/>
      <c r="Y52" s="23">
        <v>50</v>
      </c>
      <c r="Z52" s="23"/>
      <c r="AA52" s="24"/>
      <c r="AB52" s="23"/>
      <c r="AC52" s="23"/>
      <c r="AD52" s="23"/>
      <c r="AE52" s="23"/>
      <c r="AF52" s="23"/>
      <c r="AG52" s="24"/>
      <c r="AH52" s="23"/>
      <c r="AI52" s="23"/>
      <c r="AJ52" s="23"/>
      <c r="AK52" s="23"/>
      <c r="AL52" s="23"/>
      <c r="AM52" s="24"/>
      <c r="AN52" s="23"/>
      <c r="AO52" s="23"/>
      <c r="AP52" s="23"/>
      <c r="AQ52" s="23"/>
      <c r="AR52" s="23"/>
      <c r="AS52" s="24"/>
      <c r="AT52" s="23"/>
      <c r="AU52" s="23"/>
      <c r="AV52" s="23"/>
      <c r="AW52" s="23"/>
    </row>
    <row r="53" spans="1:49" ht="14.25" thickTop="1" thickBot="1" x14ac:dyDescent="0.25">
      <c r="A53" s="2">
        <v>1997</v>
      </c>
      <c r="B53" s="43" t="s">
        <v>135</v>
      </c>
      <c r="C53" s="34" t="s">
        <v>151</v>
      </c>
      <c r="D53" s="35"/>
      <c r="E53" s="35"/>
      <c r="F53" s="35"/>
      <c r="G53" s="35"/>
      <c r="H53" s="35">
        <v>500</v>
      </c>
      <c r="I53" s="36"/>
      <c r="J53" s="35"/>
      <c r="K53" s="35"/>
      <c r="L53" s="35"/>
      <c r="M53" s="35"/>
      <c r="N53" s="35"/>
      <c r="O53" s="36"/>
      <c r="P53" s="35"/>
      <c r="Q53" s="35"/>
      <c r="R53" s="35"/>
      <c r="S53" s="35"/>
      <c r="T53" s="35"/>
      <c r="U53" s="36"/>
      <c r="V53" s="35"/>
      <c r="W53" s="35"/>
      <c r="X53" s="35"/>
      <c r="Y53" s="35"/>
      <c r="Z53" s="35"/>
      <c r="AA53" s="36"/>
      <c r="AB53" s="35"/>
      <c r="AC53" s="35">
        <v>25</v>
      </c>
      <c r="AD53" s="35"/>
      <c r="AE53" s="35"/>
      <c r="AF53" s="35"/>
      <c r="AG53" s="36"/>
      <c r="AH53" s="35"/>
      <c r="AI53" s="35"/>
      <c r="AJ53" s="35"/>
      <c r="AK53" s="35"/>
      <c r="AL53" s="35"/>
      <c r="AM53" s="36">
        <v>85</v>
      </c>
      <c r="AN53" s="35"/>
      <c r="AO53" s="35"/>
      <c r="AP53" s="35"/>
      <c r="AQ53" s="35"/>
      <c r="AR53" s="35"/>
      <c r="AS53" s="36"/>
      <c r="AT53" s="35"/>
      <c r="AU53" s="35"/>
      <c r="AV53" s="35"/>
      <c r="AW53" s="35"/>
    </row>
    <row r="54" spans="1:49" ht="14.25" thickTop="1" thickBot="1" x14ac:dyDescent="0.25">
      <c r="A54" s="2">
        <v>1997</v>
      </c>
      <c r="B54" s="43" t="s">
        <v>135</v>
      </c>
      <c r="C54" s="17" t="s">
        <v>152</v>
      </c>
      <c r="D54" s="18"/>
      <c r="E54" s="18"/>
      <c r="F54" s="18">
        <v>700</v>
      </c>
      <c r="G54" s="18"/>
      <c r="H54" s="18">
        <v>100</v>
      </c>
      <c r="I54" s="19">
        <v>200</v>
      </c>
      <c r="J54" s="18"/>
      <c r="K54" s="18"/>
      <c r="L54" s="18"/>
      <c r="M54" s="18"/>
      <c r="N54" s="18"/>
      <c r="O54" s="19"/>
      <c r="P54" s="18"/>
      <c r="Q54" s="18"/>
      <c r="R54" s="18"/>
      <c r="S54" s="18"/>
      <c r="T54" s="18"/>
      <c r="U54" s="19"/>
      <c r="V54" s="18"/>
      <c r="W54" s="18"/>
      <c r="X54" s="18"/>
      <c r="Y54" s="18"/>
      <c r="Z54" s="18"/>
      <c r="AA54" s="19"/>
      <c r="AB54" s="18">
        <v>200</v>
      </c>
      <c r="AC54" s="18"/>
      <c r="AD54" s="18"/>
      <c r="AE54" s="18"/>
      <c r="AF54" s="18"/>
      <c r="AG54" s="19"/>
      <c r="AH54" s="18"/>
      <c r="AI54" s="18"/>
      <c r="AJ54" s="18"/>
      <c r="AK54" s="18"/>
      <c r="AL54" s="18"/>
      <c r="AM54" s="19"/>
      <c r="AN54" s="18"/>
      <c r="AO54" s="18">
        <v>300</v>
      </c>
      <c r="AP54" s="18"/>
      <c r="AQ54" s="18"/>
      <c r="AR54" s="18"/>
      <c r="AS54" s="19"/>
      <c r="AT54" s="18">
        <v>1000</v>
      </c>
      <c r="AU54" s="18"/>
      <c r="AV54" s="18"/>
      <c r="AW54" s="18"/>
    </row>
    <row r="55" spans="1:49" ht="14.25" thickTop="1" thickBot="1" x14ac:dyDescent="0.25">
      <c r="A55" s="2">
        <v>1997</v>
      </c>
      <c r="B55" s="43" t="s">
        <v>135</v>
      </c>
      <c r="C55" s="22" t="s">
        <v>153</v>
      </c>
      <c r="D55" s="23"/>
      <c r="E55" s="23"/>
      <c r="F55" s="23"/>
      <c r="G55" s="23"/>
      <c r="H55" s="23">
        <v>10</v>
      </c>
      <c r="I55" s="24"/>
      <c r="J55" s="23"/>
      <c r="K55" s="23"/>
      <c r="L55" s="23"/>
      <c r="M55" s="23">
        <v>15</v>
      </c>
      <c r="N55" s="23"/>
      <c r="O55" s="24"/>
      <c r="P55" s="23"/>
      <c r="Q55" s="23"/>
      <c r="R55" s="23"/>
      <c r="S55" s="23"/>
      <c r="T55" s="23"/>
      <c r="U55" s="24"/>
      <c r="V55" s="23"/>
      <c r="W55" s="23"/>
      <c r="X55" s="23"/>
      <c r="Y55" s="23"/>
      <c r="Z55" s="23"/>
      <c r="AA55" s="24"/>
      <c r="AB55" s="23"/>
      <c r="AC55" s="23"/>
      <c r="AD55" s="23"/>
      <c r="AE55" s="23"/>
      <c r="AF55" s="23"/>
      <c r="AG55" s="24"/>
      <c r="AH55" s="23"/>
      <c r="AI55" s="23"/>
      <c r="AJ55" s="23"/>
      <c r="AK55" s="23"/>
      <c r="AL55" s="23"/>
      <c r="AM55" s="24"/>
      <c r="AN55" s="23"/>
      <c r="AO55" s="23"/>
      <c r="AP55" s="23"/>
      <c r="AQ55" s="23"/>
      <c r="AR55" s="23"/>
      <c r="AS55" s="24"/>
      <c r="AT55" s="23"/>
      <c r="AU55" s="23"/>
      <c r="AV55" s="23"/>
      <c r="AW55" s="23"/>
    </row>
    <row r="56" spans="1:49" ht="14.25" thickTop="1" thickBot="1" x14ac:dyDescent="0.25">
      <c r="A56" s="2">
        <v>1997</v>
      </c>
      <c r="B56" s="43" t="s">
        <v>135</v>
      </c>
      <c r="C56" s="34" t="s">
        <v>154</v>
      </c>
      <c r="D56" s="35"/>
      <c r="E56" s="35"/>
      <c r="F56" s="35"/>
      <c r="G56" s="35"/>
      <c r="H56" s="35"/>
      <c r="I56" s="36"/>
      <c r="J56" s="35"/>
      <c r="K56" s="35"/>
      <c r="L56" s="35"/>
      <c r="M56" s="35"/>
      <c r="N56" s="35"/>
      <c r="O56" s="36"/>
      <c r="P56" s="35"/>
      <c r="Q56" s="35"/>
      <c r="R56" s="35"/>
      <c r="S56" s="35"/>
      <c r="T56" s="35"/>
      <c r="U56" s="36"/>
      <c r="V56" s="35"/>
      <c r="W56" s="35"/>
      <c r="X56" s="35"/>
      <c r="Y56" s="35"/>
      <c r="Z56" s="35"/>
      <c r="AA56" s="36"/>
      <c r="AB56" s="35"/>
      <c r="AC56" s="35"/>
      <c r="AD56" s="35"/>
      <c r="AE56" s="35"/>
      <c r="AF56" s="35"/>
      <c r="AG56" s="36"/>
      <c r="AH56" s="35"/>
      <c r="AI56" s="35"/>
      <c r="AJ56" s="35"/>
      <c r="AK56" s="35"/>
      <c r="AL56" s="35"/>
      <c r="AM56" s="36"/>
      <c r="AN56" s="35"/>
      <c r="AO56" s="35"/>
      <c r="AP56" s="35"/>
      <c r="AQ56" s="35"/>
      <c r="AR56" s="35"/>
      <c r="AS56" s="36"/>
      <c r="AT56" s="35"/>
      <c r="AU56" s="35"/>
      <c r="AV56" s="35"/>
      <c r="AW56" s="35"/>
    </row>
    <row r="57" spans="1:49" ht="14.25" thickTop="1" thickBot="1" x14ac:dyDescent="0.25">
      <c r="A57" s="2">
        <v>1997</v>
      </c>
      <c r="B57" s="43" t="s">
        <v>135</v>
      </c>
      <c r="C57" s="17" t="s">
        <v>155</v>
      </c>
      <c r="D57" s="18"/>
      <c r="E57" s="18"/>
      <c r="F57" s="18"/>
      <c r="G57" s="18"/>
      <c r="H57" s="18"/>
      <c r="I57" s="19"/>
      <c r="J57" s="18"/>
      <c r="K57" s="18"/>
      <c r="L57" s="18"/>
      <c r="M57" s="18"/>
      <c r="N57" s="18"/>
      <c r="O57" s="19"/>
      <c r="P57" s="18"/>
      <c r="Q57" s="18"/>
      <c r="R57" s="18"/>
      <c r="S57" s="18"/>
      <c r="T57" s="18"/>
      <c r="U57" s="19"/>
      <c r="V57" s="18"/>
      <c r="W57" s="18"/>
      <c r="X57" s="18"/>
      <c r="Y57" s="18"/>
      <c r="Z57" s="18"/>
      <c r="AA57" s="19"/>
      <c r="AB57" s="18"/>
      <c r="AC57" s="18"/>
      <c r="AD57" s="18"/>
      <c r="AE57" s="18"/>
      <c r="AF57" s="18"/>
      <c r="AG57" s="19"/>
      <c r="AH57" s="18"/>
      <c r="AI57" s="18"/>
      <c r="AJ57" s="18"/>
      <c r="AK57" s="18"/>
      <c r="AL57" s="18"/>
      <c r="AM57" s="19"/>
      <c r="AN57" s="18"/>
      <c r="AO57" s="18"/>
      <c r="AP57" s="18"/>
      <c r="AQ57" s="18"/>
      <c r="AR57" s="18"/>
      <c r="AS57" s="19"/>
      <c r="AT57" s="18"/>
      <c r="AU57" s="18"/>
      <c r="AV57" s="18"/>
      <c r="AW57" s="18"/>
    </row>
    <row r="58" spans="1:49" ht="14.25" thickTop="1" thickBot="1" x14ac:dyDescent="0.25">
      <c r="A58" s="2">
        <v>1997</v>
      </c>
      <c r="B58" s="43" t="s">
        <v>135</v>
      </c>
      <c r="C58" s="22" t="s">
        <v>156</v>
      </c>
      <c r="D58" s="23"/>
      <c r="E58" s="23"/>
      <c r="F58" s="23"/>
      <c r="G58" s="23"/>
      <c r="H58" s="23"/>
      <c r="I58" s="24"/>
      <c r="J58" s="23"/>
      <c r="K58" s="23"/>
      <c r="L58" s="23"/>
      <c r="M58" s="23"/>
      <c r="N58" s="23"/>
      <c r="O58" s="24"/>
      <c r="P58" s="23"/>
      <c r="Q58" s="23"/>
      <c r="R58" s="23"/>
      <c r="S58" s="23"/>
      <c r="T58" s="23"/>
      <c r="U58" s="24"/>
      <c r="V58" s="23"/>
      <c r="W58" s="23"/>
      <c r="X58" s="23"/>
      <c r="Y58" s="23"/>
      <c r="Z58" s="23"/>
      <c r="AA58" s="24"/>
      <c r="AB58" s="23"/>
      <c r="AC58" s="23"/>
      <c r="AD58" s="23"/>
      <c r="AE58" s="23"/>
      <c r="AF58" s="23"/>
      <c r="AG58" s="24"/>
      <c r="AH58" s="23"/>
      <c r="AI58" s="23"/>
      <c r="AJ58" s="23"/>
      <c r="AK58" s="23"/>
      <c r="AL58" s="23"/>
      <c r="AM58" s="24"/>
      <c r="AN58" s="23"/>
      <c r="AO58" s="23"/>
      <c r="AP58" s="23"/>
      <c r="AQ58" s="23"/>
      <c r="AR58" s="23"/>
      <c r="AS58" s="24"/>
      <c r="AT58" s="23"/>
      <c r="AU58" s="23"/>
      <c r="AV58" s="23"/>
      <c r="AW58" s="23"/>
    </row>
    <row r="59" spans="1:49" ht="14.25" thickTop="1" thickBot="1" x14ac:dyDescent="0.25">
      <c r="A59" s="2">
        <v>1997</v>
      </c>
      <c r="B59" s="43" t="s">
        <v>135</v>
      </c>
      <c r="C59" s="34" t="s">
        <v>157</v>
      </c>
      <c r="D59" s="35"/>
      <c r="E59" s="35"/>
      <c r="F59" s="35"/>
      <c r="G59" s="35">
        <v>5</v>
      </c>
      <c r="H59" s="35">
        <v>5</v>
      </c>
      <c r="I59" s="36"/>
      <c r="J59" s="35"/>
      <c r="K59" s="35"/>
      <c r="L59" s="35"/>
      <c r="M59" s="35">
        <v>25</v>
      </c>
      <c r="N59" s="35">
        <v>5</v>
      </c>
      <c r="O59" s="36">
        <v>2</v>
      </c>
      <c r="P59" s="35"/>
      <c r="Q59" s="35">
        <v>3</v>
      </c>
      <c r="R59" s="35">
        <v>5</v>
      </c>
      <c r="S59" s="35"/>
      <c r="T59" s="35"/>
      <c r="U59" s="36"/>
      <c r="V59" s="35">
        <v>25</v>
      </c>
      <c r="W59" s="35"/>
      <c r="X59" s="35">
        <v>15</v>
      </c>
      <c r="Y59" s="35"/>
      <c r="Z59" s="35">
        <v>10</v>
      </c>
      <c r="AA59" s="36"/>
      <c r="AB59" s="35"/>
      <c r="AC59" s="35"/>
      <c r="AD59" s="35"/>
      <c r="AE59" s="35">
        <v>10</v>
      </c>
      <c r="AF59" s="35">
        <v>5</v>
      </c>
      <c r="AG59" s="36">
        <v>50</v>
      </c>
      <c r="AH59" s="35"/>
      <c r="AI59" s="35">
        <v>30</v>
      </c>
      <c r="AJ59" s="35"/>
      <c r="AK59" s="35"/>
      <c r="AL59" s="35"/>
      <c r="AM59" s="36">
        <v>4</v>
      </c>
      <c r="AN59" s="35"/>
      <c r="AO59" s="35">
        <v>20</v>
      </c>
      <c r="AP59" s="35">
        <v>20</v>
      </c>
      <c r="AQ59" s="35">
        <v>5</v>
      </c>
      <c r="AR59" s="35"/>
      <c r="AS59" s="36">
        <v>70</v>
      </c>
      <c r="AT59" s="35"/>
      <c r="AU59" s="35"/>
      <c r="AV59" s="35"/>
      <c r="AW59" s="35">
        <v>16</v>
      </c>
    </row>
    <row r="60" spans="1:49" ht="14.25" thickTop="1" thickBot="1" x14ac:dyDescent="0.25">
      <c r="A60" s="2">
        <v>1997</v>
      </c>
      <c r="B60" s="43" t="s">
        <v>135</v>
      </c>
      <c r="C60" s="17" t="s">
        <v>158</v>
      </c>
      <c r="D60" s="18"/>
      <c r="E60" s="18">
        <v>400</v>
      </c>
      <c r="F60" s="18"/>
      <c r="G60" s="18"/>
      <c r="H60" s="18"/>
      <c r="I60" s="19">
        <v>600</v>
      </c>
      <c r="J60" s="18">
        <v>700</v>
      </c>
      <c r="K60" s="18"/>
      <c r="L60" s="18"/>
      <c r="M60" s="18"/>
      <c r="N60" s="18"/>
      <c r="O60" s="19"/>
      <c r="P60" s="18"/>
      <c r="Q60" s="18">
        <v>1500</v>
      </c>
      <c r="R60" s="18"/>
      <c r="S60" s="18"/>
      <c r="T60" s="18"/>
      <c r="U60" s="19"/>
      <c r="V60" s="18"/>
      <c r="W60" s="18"/>
      <c r="X60" s="18">
        <v>300</v>
      </c>
      <c r="Y60" s="18">
        <v>200</v>
      </c>
      <c r="Z60" s="18"/>
      <c r="AA60" s="19"/>
      <c r="AB60" s="18"/>
      <c r="AC60" s="18">
        <v>50</v>
      </c>
      <c r="AD60" s="18">
        <v>935</v>
      </c>
      <c r="AE60" s="18"/>
      <c r="AF60" s="18"/>
      <c r="AG60" s="19"/>
      <c r="AH60" s="18"/>
      <c r="AI60" s="18"/>
      <c r="AJ60" s="18"/>
      <c r="AK60" s="18"/>
      <c r="AL60" s="18">
        <v>300</v>
      </c>
      <c r="AM60" s="19"/>
      <c r="AN60" s="18"/>
      <c r="AO60" s="18">
        <v>2500</v>
      </c>
      <c r="AP60" s="18"/>
      <c r="AQ60" s="18"/>
      <c r="AR60" s="18"/>
      <c r="AS60" s="19">
        <v>120</v>
      </c>
      <c r="AT60" s="18"/>
      <c r="AU60" s="18"/>
      <c r="AV60" s="18"/>
      <c r="AW60" s="18"/>
    </row>
    <row r="61" spans="1:49" ht="14.25" thickTop="1" thickBot="1" x14ac:dyDescent="0.25">
      <c r="A61" s="2">
        <v>1997</v>
      </c>
      <c r="B61" s="43" t="s">
        <v>135</v>
      </c>
      <c r="C61" s="22" t="s">
        <v>159</v>
      </c>
      <c r="D61" s="23"/>
      <c r="E61" s="23"/>
      <c r="F61" s="23"/>
      <c r="G61" s="23"/>
      <c r="H61" s="23"/>
      <c r="I61" s="24"/>
      <c r="J61" s="23"/>
      <c r="K61" s="23"/>
      <c r="L61" s="23"/>
      <c r="M61" s="23"/>
      <c r="N61" s="23"/>
      <c r="O61" s="24">
        <v>25</v>
      </c>
      <c r="P61" s="23"/>
      <c r="Q61" s="23"/>
      <c r="R61" s="23"/>
      <c r="S61" s="23"/>
      <c r="T61" s="23"/>
      <c r="U61" s="24"/>
      <c r="V61" s="23"/>
      <c r="W61" s="23"/>
      <c r="X61" s="23"/>
      <c r="Y61" s="23"/>
      <c r="Z61" s="23"/>
      <c r="AA61" s="24"/>
      <c r="AB61" s="23"/>
      <c r="AC61" s="23"/>
      <c r="AD61" s="23"/>
      <c r="AE61" s="23"/>
      <c r="AF61" s="23"/>
      <c r="AG61" s="24"/>
      <c r="AH61" s="23"/>
      <c r="AI61" s="23"/>
      <c r="AJ61" s="23"/>
      <c r="AK61" s="23"/>
      <c r="AL61" s="23"/>
      <c r="AM61" s="24"/>
      <c r="AN61" s="23"/>
      <c r="AO61" s="23"/>
      <c r="AP61" s="23"/>
      <c r="AQ61" s="23"/>
      <c r="AR61" s="23"/>
      <c r="AS61" s="24"/>
      <c r="AT61" s="23"/>
      <c r="AU61" s="23"/>
      <c r="AV61" s="23"/>
      <c r="AW61" s="23"/>
    </row>
    <row r="62" spans="1:49" ht="14.25" thickTop="1" thickBot="1" x14ac:dyDescent="0.25">
      <c r="A62" s="2">
        <v>1997</v>
      </c>
      <c r="B62" s="43" t="s">
        <v>135</v>
      </c>
      <c r="C62" s="34" t="s">
        <v>160</v>
      </c>
      <c r="D62" s="35"/>
      <c r="E62" s="35"/>
      <c r="F62" s="35">
        <v>700</v>
      </c>
      <c r="G62" s="35"/>
      <c r="H62" s="35">
        <v>1500</v>
      </c>
      <c r="I62" s="36"/>
      <c r="J62" s="35"/>
      <c r="K62" s="35"/>
      <c r="L62" s="35">
        <v>1000</v>
      </c>
      <c r="M62" s="35"/>
      <c r="N62" s="35"/>
      <c r="O62" s="36"/>
      <c r="P62" s="35"/>
      <c r="Q62" s="35">
        <v>750</v>
      </c>
      <c r="R62" s="35"/>
      <c r="S62" s="35"/>
      <c r="T62" s="35">
        <v>100</v>
      </c>
      <c r="U62" s="36"/>
      <c r="V62" s="35"/>
      <c r="W62" s="35"/>
      <c r="X62" s="35"/>
      <c r="Y62" s="35"/>
      <c r="Z62" s="35"/>
      <c r="AA62" s="36"/>
      <c r="AB62" s="35">
        <v>200</v>
      </c>
      <c r="AC62" s="35">
        <v>50</v>
      </c>
      <c r="AD62" s="35"/>
      <c r="AE62" s="35"/>
      <c r="AF62" s="35"/>
      <c r="AG62" s="36"/>
      <c r="AH62" s="35"/>
      <c r="AI62" s="35">
        <v>1000</v>
      </c>
      <c r="AJ62" s="35"/>
      <c r="AK62" s="35">
        <v>300</v>
      </c>
      <c r="AL62" s="35"/>
      <c r="AM62" s="36">
        <v>60</v>
      </c>
      <c r="AN62" s="35"/>
      <c r="AO62" s="35">
        <v>1500</v>
      </c>
      <c r="AP62" s="35"/>
      <c r="AQ62" s="35">
        <v>100</v>
      </c>
      <c r="AR62" s="35"/>
      <c r="AS62" s="36"/>
      <c r="AT62" s="35">
        <v>500</v>
      </c>
      <c r="AU62" s="35"/>
      <c r="AV62" s="35"/>
      <c r="AW62" s="35"/>
    </row>
    <row r="63" spans="1:49" ht="14.25" thickTop="1" thickBot="1" x14ac:dyDescent="0.25">
      <c r="A63" s="2">
        <v>1997</v>
      </c>
      <c r="B63" s="43" t="s">
        <v>135</v>
      </c>
      <c r="C63" s="17" t="s">
        <v>161</v>
      </c>
      <c r="D63" s="18"/>
      <c r="E63" s="18"/>
      <c r="F63" s="18"/>
      <c r="G63" s="18"/>
      <c r="H63" s="18"/>
      <c r="I63" s="19"/>
      <c r="J63" s="18"/>
      <c r="K63" s="18"/>
      <c r="L63" s="18"/>
      <c r="M63" s="18"/>
      <c r="N63" s="18"/>
      <c r="O63" s="19"/>
      <c r="P63" s="18"/>
      <c r="Q63" s="18"/>
      <c r="R63" s="18"/>
      <c r="S63" s="18"/>
      <c r="T63" s="18"/>
      <c r="U63" s="19"/>
      <c r="V63" s="18"/>
      <c r="W63" s="18"/>
      <c r="X63" s="18"/>
      <c r="Y63" s="18"/>
      <c r="Z63" s="18"/>
      <c r="AA63" s="19"/>
      <c r="AB63" s="18"/>
      <c r="AC63" s="18"/>
      <c r="AD63" s="18"/>
      <c r="AE63" s="18"/>
      <c r="AF63" s="18"/>
      <c r="AG63" s="19"/>
      <c r="AH63" s="18"/>
      <c r="AI63" s="18"/>
      <c r="AJ63" s="18"/>
      <c r="AK63" s="18"/>
      <c r="AL63" s="18"/>
      <c r="AM63" s="19"/>
      <c r="AN63" s="18"/>
      <c r="AO63" s="18"/>
      <c r="AP63" s="18"/>
      <c r="AQ63" s="18"/>
      <c r="AR63" s="18"/>
      <c r="AS63" s="19"/>
      <c r="AT63" s="18"/>
      <c r="AU63" s="18"/>
      <c r="AV63" s="18"/>
      <c r="AW63" s="18"/>
    </row>
    <row r="64" spans="1:49" ht="14.25" thickTop="1" thickBot="1" x14ac:dyDescent="0.25">
      <c r="A64" s="2">
        <v>1997</v>
      </c>
      <c r="B64" s="43" t="s">
        <v>135</v>
      </c>
      <c r="C64" s="22" t="s">
        <v>162</v>
      </c>
      <c r="D64" s="23"/>
      <c r="E64" s="23"/>
      <c r="F64" s="23"/>
      <c r="G64" s="23"/>
      <c r="H64" s="23"/>
      <c r="I64" s="24"/>
      <c r="J64" s="23"/>
      <c r="K64" s="23"/>
      <c r="L64" s="23"/>
      <c r="M64" s="23"/>
      <c r="N64" s="23"/>
      <c r="O64" s="24"/>
      <c r="P64" s="23"/>
      <c r="Q64" s="23"/>
      <c r="R64" s="23"/>
      <c r="S64" s="23"/>
      <c r="T64" s="23"/>
      <c r="U64" s="24"/>
      <c r="V64" s="23"/>
      <c r="W64" s="23"/>
      <c r="X64" s="23"/>
      <c r="Y64" s="23"/>
      <c r="Z64" s="23"/>
      <c r="AA64" s="24"/>
      <c r="AB64" s="23"/>
      <c r="AC64" s="23"/>
      <c r="AD64" s="23"/>
      <c r="AE64" s="23"/>
      <c r="AF64" s="23"/>
      <c r="AG64" s="24"/>
      <c r="AH64" s="23"/>
      <c r="AI64" s="23"/>
      <c r="AJ64" s="23"/>
      <c r="AK64" s="23"/>
      <c r="AL64" s="23"/>
      <c r="AM64" s="24"/>
      <c r="AN64" s="23"/>
      <c r="AO64" s="23"/>
      <c r="AP64" s="23"/>
      <c r="AQ64" s="23"/>
      <c r="AR64" s="23"/>
      <c r="AS64" s="24"/>
      <c r="AT64" s="23"/>
      <c r="AU64" s="23"/>
      <c r="AV64" s="23"/>
      <c r="AW64" s="23"/>
    </row>
    <row r="65" spans="1:49" ht="14.25" thickTop="1" thickBot="1" x14ac:dyDescent="0.25">
      <c r="A65" s="2">
        <v>1997</v>
      </c>
      <c r="B65" s="43" t="s">
        <v>135</v>
      </c>
      <c r="C65" s="34" t="s">
        <v>163</v>
      </c>
      <c r="D65" s="35"/>
      <c r="E65" s="35"/>
      <c r="F65" s="35"/>
      <c r="G65" s="35"/>
      <c r="H65" s="35">
        <v>75</v>
      </c>
      <c r="I65" s="36"/>
      <c r="J65" s="35"/>
      <c r="K65" s="35"/>
      <c r="L65" s="35"/>
      <c r="M65" s="35"/>
      <c r="N65" s="35"/>
      <c r="O65" s="36"/>
      <c r="P65" s="35"/>
      <c r="Q65" s="35"/>
      <c r="R65" s="35"/>
      <c r="S65" s="35"/>
      <c r="T65" s="35"/>
      <c r="U65" s="36"/>
      <c r="V65" s="35"/>
      <c r="W65" s="35"/>
      <c r="X65" s="35"/>
      <c r="Y65" s="35"/>
      <c r="Z65" s="35"/>
      <c r="AA65" s="36"/>
      <c r="AB65" s="35"/>
      <c r="AC65" s="35"/>
      <c r="AD65" s="35"/>
      <c r="AE65" s="35"/>
      <c r="AF65" s="35"/>
      <c r="AG65" s="36"/>
      <c r="AH65" s="35"/>
      <c r="AI65" s="35"/>
      <c r="AJ65" s="35"/>
      <c r="AK65" s="35"/>
      <c r="AL65" s="35"/>
      <c r="AM65" s="36"/>
      <c r="AN65" s="35"/>
      <c r="AO65" s="35"/>
      <c r="AP65" s="35"/>
      <c r="AQ65" s="35"/>
      <c r="AR65" s="35"/>
      <c r="AS65" s="36"/>
      <c r="AT65" s="35"/>
      <c r="AU65" s="35"/>
      <c r="AV65" s="35"/>
      <c r="AW65" s="35"/>
    </row>
    <row r="66" spans="1:49" ht="14.25" thickTop="1" thickBot="1" x14ac:dyDescent="0.25">
      <c r="A66" s="2">
        <v>1997</v>
      </c>
      <c r="B66" s="43" t="s">
        <v>135</v>
      </c>
      <c r="C66" s="17" t="s">
        <v>164</v>
      </c>
      <c r="D66" s="18"/>
      <c r="E66" s="18"/>
      <c r="F66" s="18"/>
      <c r="G66" s="18"/>
      <c r="H66" s="18"/>
      <c r="I66" s="19"/>
      <c r="J66" s="18"/>
      <c r="K66" s="18"/>
      <c r="L66" s="18"/>
      <c r="M66" s="18"/>
      <c r="N66" s="18"/>
      <c r="O66" s="19"/>
      <c r="P66" s="18">
        <v>250</v>
      </c>
      <c r="Q66" s="18">
        <v>1500</v>
      </c>
      <c r="R66" s="18">
        <v>100</v>
      </c>
      <c r="S66" s="18"/>
      <c r="T66" s="18">
        <v>25</v>
      </c>
      <c r="U66" s="19"/>
      <c r="V66" s="18"/>
      <c r="W66" s="18"/>
      <c r="X66" s="18">
        <v>350</v>
      </c>
      <c r="Y66" s="18"/>
      <c r="Z66" s="18"/>
      <c r="AA66" s="19"/>
      <c r="AB66" s="18"/>
      <c r="AC66" s="18">
        <v>50</v>
      </c>
      <c r="AD66" s="18"/>
      <c r="AE66" s="18"/>
      <c r="AF66" s="18"/>
      <c r="AG66" s="19"/>
      <c r="AH66" s="18">
        <v>200</v>
      </c>
      <c r="AI66" s="18"/>
      <c r="AJ66" s="18"/>
      <c r="AK66" s="18"/>
      <c r="AL66" s="18"/>
      <c r="AM66" s="19"/>
      <c r="AN66" s="18"/>
      <c r="AO66" s="18"/>
      <c r="AP66" s="18"/>
      <c r="AQ66" s="18"/>
      <c r="AR66" s="18"/>
      <c r="AS66" s="19"/>
      <c r="AT66" s="18">
        <v>150</v>
      </c>
      <c r="AU66" s="18"/>
      <c r="AV66" s="18">
        <v>500</v>
      </c>
      <c r="AW66" s="18"/>
    </row>
    <row r="67" spans="1:49" ht="14.25" thickTop="1" thickBot="1" x14ac:dyDescent="0.25">
      <c r="A67" s="2">
        <v>1997</v>
      </c>
      <c r="B67" s="43" t="s">
        <v>135</v>
      </c>
      <c r="C67" s="22" t="s">
        <v>165</v>
      </c>
      <c r="D67" s="23"/>
      <c r="E67" s="23">
        <v>200</v>
      </c>
      <c r="F67" s="23"/>
      <c r="G67" s="23"/>
      <c r="H67" s="23"/>
      <c r="I67" s="24"/>
      <c r="J67" s="23"/>
      <c r="K67" s="23"/>
      <c r="L67" s="23"/>
      <c r="M67" s="23"/>
      <c r="N67" s="23">
        <v>1000</v>
      </c>
      <c r="O67" s="24">
        <v>2</v>
      </c>
      <c r="P67" s="23">
        <v>500</v>
      </c>
      <c r="Q67" s="23"/>
      <c r="R67" s="23"/>
      <c r="S67" s="23"/>
      <c r="T67" s="23"/>
      <c r="U67" s="24">
        <v>20</v>
      </c>
      <c r="V67" s="23">
        <v>8500</v>
      </c>
      <c r="W67" s="23"/>
      <c r="X67" s="23">
        <v>10</v>
      </c>
      <c r="Y67" s="23"/>
      <c r="Z67" s="23">
        <v>10</v>
      </c>
      <c r="AA67" s="24"/>
      <c r="AB67" s="23"/>
      <c r="AC67" s="23"/>
      <c r="AD67" s="23"/>
      <c r="AE67" s="23">
        <v>15</v>
      </c>
      <c r="AF67" s="23"/>
      <c r="AG67" s="24">
        <v>700</v>
      </c>
      <c r="AH67" s="23"/>
      <c r="AI67" s="23">
        <v>150</v>
      </c>
      <c r="AJ67" s="23"/>
      <c r="AK67" s="23"/>
      <c r="AL67" s="23"/>
      <c r="AM67" s="24"/>
      <c r="AN67" s="23"/>
      <c r="AO67" s="23"/>
      <c r="AP67" s="23"/>
      <c r="AQ67" s="23"/>
      <c r="AR67" s="23"/>
      <c r="AS67" s="24">
        <v>1540</v>
      </c>
      <c r="AT67" s="23"/>
      <c r="AU67" s="23"/>
      <c r="AV67" s="23"/>
      <c r="AW67" s="23">
        <v>75</v>
      </c>
    </row>
    <row r="68" spans="1:49" ht="14.25" thickTop="1" thickBot="1" x14ac:dyDescent="0.25">
      <c r="A68" s="2">
        <v>1997</v>
      </c>
      <c r="B68" s="43" t="s">
        <v>135</v>
      </c>
      <c r="C68" s="34" t="s">
        <v>166</v>
      </c>
      <c r="D68" s="35"/>
      <c r="E68" s="35"/>
      <c r="F68" s="35"/>
      <c r="G68" s="35">
        <v>10</v>
      </c>
      <c r="H68" s="35">
        <v>200</v>
      </c>
      <c r="I68" s="36"/>
      <c r="J68" s="35">
        <v>1700</v>
      </c>
      <c r="K68" s="35"/>
      <c r="L68" s="35"/>
      <c r="M68" s="35">
        <v>2960</v>
      </c>
      <c r="N68" s="35"/>
      <c r="O68" s="36">
        <v>5</v>
      </c>
      <c r="P68" s="35">
        <v>200</v>
      </c>
      <c r="Q68" s="35">
        <v>300</v>
      </c>
      <c r="R68" s="35">
        <v>100</v>
      </c>
      <c r="S68" s="35"/>
      <c r="T68" s="35"/>
      <c r="U68" s="36">
        <v>10</v>
      </c>
      <c r="V68" s="35">
        <v>50</v>
      </c>
      <c r="W68" s="35">
        <v>2</v>
      </c>
      <c r="X68" s="35">
        <v>300</v>
      </c>
      <c r="Y68" s="35"/>
      <c r="Z68" s="35">
        <v>25</v>
      </c>
      <c r="AA68" s="36">
        <v>17</v>
      </c>
      <c r="AB68" s="35"/>
      <c r="AC68" s="35"/>
      <c r="AD68" s="35"/>
      <c r="AE68" s="35">
        <v>10</v>
      </c>
      <c r="AF68" s="35">
        <v>5</v>
      </c>
      <c r="AG68" s="36">
        <v>10</v>
      </c>
      <c r="AH68" s="35"/>
      <c r="AI68" s="35">
        <v>1500</v>
      </c>
      <c r="AJ68" s="35"/>
      <c r="AK68" s="35"/>
      <c r="AL68" s="35">
        <v>10</v>
      </c>
      <c r="AM68" s="36"/>
      <c r="AN68" s="35">
        <v>2</v>
      </c>
      <c r="AO68" s="35">
        <v>120</v>
      </c>
      <c r="AP68" s="35">
        <v>50</v>
      </c>
      <c r="AQ68" s="35">
        <v>5</v>
      </c>
      <c r="AR68" s="35"/>
      <c r="AS68" s="36"/>
      <c r="AT68" s="35">
        <v>50</v>
      </c>
      <c r="AU68" s="35"/>
      <c r="AV68" s="35"/>
      <c r="AW68" s="35">
        <v>50</v>
      </c>
    </row>
    <row r="69" spans="1:49" ht="14.25" thickTop="1" thickBot="1" x14ac:dyDescent="0.25">
      <c r="A69" s="2">
        <v>1997</v>
      </c>
      <c r="B69" s="43" t="s">
        <v>135</v>
      </c>
      <c r="C69" s="17" t="s">
        <v>167</v>
      </c>
      <c r="D69" s="18"/>
      <c r="E69" s="18"/>
      <c r="F69" s="18"/>
      <c r="G69" s="18"/>
      <c r="H69" s="18">
        <v>1500</v>
      </c>
      <c r="I69" s="19"/>
      <c r="J69" s="18"/>
      <c r="K69" s="18"/>
      <c r="L69" s="18">
        <v>3000</v>
      </c>
      <c r="M69" s="18"/>
      <c r="N69" s="18"/>
      <c r="O69" s="19"/>
      <c r="P69" s="18"/>
      <c r="Q69" s="18">
        <v>750</v>
      </c>
      <c r="R69" s="18"/>
      <c r="S69" s="18"/>
      <c r="T69" s="18"/>
      <c r="U69" s="19"/>
      <c r="V69" s="18"/>
      <c r="W69" s="18"/>
      <c r="X69" s="18"/>
      <c r="Y69" s="18"/>
      <c r="Z69" s="18"/>
      <c r="AA69" s="19"/>
      <c r="AB69" s="18"/>
      <c r="AC69" s="18">
        <v>50</v>
      </c>
      <c r="AD69" s="18"/>
      <c r="AE69" s="18"/>
      <c r="AF69" s="18"/>
      <c r="AG69" s="19"/>
      <c r="AH69" s="18"/>
      <c r="AI69" s="18">
        <v>1000</v>
      </c>
      <c r="AJ69" s="18"/>
      <c r="AK69" s="18"/>
      <c r="AL69" s="18"/>
      <c r="AM69" s="19"/>
      <c r="AN69" s="18"/>
      <c r="AO69" s="18">
        <v>2000</v>
      </c>
      <c r="AP69" s="18"/>
      <c r="AQ69" s="18">
        <v>100</v>
      </c>
      <c r="AR69" s="18"/>
      <c r="AS69" s="19"/>
      <c r="AT69" s="18">
        <v>500</v>
      </c>
      <c r="AU69" s="18"/>
      <c r="AV69" s="18"/>
      <c r="AW69" s="18"/>
    </row>
    <row r="70" spans="1:49" ht="14.25" thickTop="1" thickBot="1" x14ac:dyDescent="0.25">
      <c r="A70" s="2">
        <v>1997</v>
      </c>
      <c r="B70" s="43" t="s">
        <v>135</v>
      </c>
      <c r="C70" s="22" t="s">
        <v>168</v>
      </c>
      <c r="D70" s="23"/>
      <c r="E70" s="23"/>
      <c r="F70" s="23"/>
      <c r="G70" s="23"/>
      <c r="H70" s="23"/>
      <c r="I70" s="24"/>
      <c r="J70" s="23"/>
      <c r="K70" s="23"/>
      <c r="L70" s="23"/>
      <c r="M70" s="23"/>
      <c r="N70" s="23"/>
      <c r="O70" s="24"/>
      <c r="P70" s="23"/>
      <c r="Q70" s="23"/>
      <c r="R70" s="23"/>
      <c r="S70" s="23"/>
      <c r="T70" s="23"/>
      <c r="U70" s="24"/>
      <c r="V70" s="23"/>
      <c r="W70" s="23"/>
      <c r="X70" s="23"/>
      <c r="Y70" s="23"/>
      <c r="Z70" s="23"/>
      <c r="AA70" s="24"/>
      <c r="AB70" s="23"/>
      <c r="AC70" s="23"/>
      <c r="AD70" s="23"/>
      <c r="AE70" s="23"/>
      <c r="AF70" s="23"/>
      <c r="AG70" s="24"/>
      <c r="AH70" s="23"/>
      <c r="AI70" s="23"/>
      <c r="AJ70" s="23"/>
      <c r="AK70" s="23"/>
      <c r="AL70" s="23"/>
      <c r="AM70" s="24"/>
      <c r="AN70" s="23"/>
      <c r="AO70" s="23"/>
      <c r="AP70" s="23"/>
      <c r="AQ70" s="23"/>
      <c r="AR70" s="23"/>
      <c r="AS70" s="24"/>
      <c r="AT70" s="23"/>
      <c r="AU70" s="23"/>
      <c r="AV70" s="23"/>
      <c r="AW70" s="23"/>
    </row>
    <row r="71" spans="1:49" ht="13.7" customHeight="1" thickTop="1" thickBot="1" x14ac:dyDescent="0.25">
      <c r="A71" s="2">
        <v>1998</v>
      </c>
      <c r="B71" s="39" t="s">
        <v>93</v>
      </c>
      <c r="C71" s="14" t="s">
        <v>94</v>
      </c>
      <c r="D71" s="15"/>
      <c r="E71" s="15"/>
      <c r="F71" s="15"/>
      <c r="G71" s="15"/>
      <c r="H71" s="15"/>
      <c r="I71" s="16">
        <v>25</v>
      </c>
      <c r="J71" s="15"/>
      <c r="K71" s="15"/>
      <c r="L71" s="15"/>
      <c r="M71" s="15"/>
      <c r="N71" s="15"/>
      <c r="O71" s="16"/>
      <c r="P71" s="15"/>
      <c r="Q71" s="15"/>
      <c r="R71" s="15"/>
      <c r="S71" s="15"/>
      <c r="T71" s="15"/>
      <c r="U71" s="16"/>
      <c r="V71" s="15"/>
      <c r="W71" s="15"/>
      <c r="X71" s="15"/>
      <c r="Y71" s="15"/>
      <c r="Z71" s="15">
        <v>35</v>
      </c>
      <c r="AA71" s="16"/>
      <c r="AB71" s="15"/>
      <c r="AC71" s="15"/>
      <c r="AD71" s="15"/>
      <c r="AE71" s="15"/>
      <c r="AF71" s="15"/>
      <c r="AG71" s="16"/>
      <c r="AH71" s="15"/>
      <c r="AI71" s="15"/>
      <c r="AJ71" s="15"/>
      <c r="AK71" s="15"/>
      <c r="AL71" s="15"/>
      <c r="AM71" s="16"/>
      <c r="AN71" s="15"/>
      <c r="AO71" s="15"/>
      <c r="AP71" s="15"/>
      <c r="AQ71" s="15"/>
      <c r="AR71" s="15"/>
      <c r="AS71" s="16"/>
      <c r="AT71" s="15"/>
      <c r="AU71" s="15"/>
      <c r="AV71" s="15"/>
      <c r="AW71" s="15"/>
    </row>
    <row r="72" spans="1:49" ht="14.25" thickTop="1" thickBot="1" x14ac:dyDescent="0.25">
      <c r="A72" s="2">
        <v>1998</v>
      </c>
      <c r="B72" s="39" t="s">
        <v>93</v>
      </c>
      <c r="C72" s="17" t="s">
        <v>95</v>
      </c>
      <c r="D72" s="18"/>
      <c r="E72" s="18">
        <v>475</v>
      </c>
      <c r="F72" s="18">
        <v>500</v>
      </c>
      <c r="G72" s="18"/>
      <c r="H72" s="18">
        <v>1000</v>
      </c>
      <c r="I72" s="19">
        <v>55</v>
      </c>
      <c r="J72" s="18"/>
      <c r="K72" s="18"/>
      <c r="L72" s="18">
        <v>1000</v>
      </c>
      <c r="M72" s="18"/>
      <c r="N72" s="18">
        <v>800</v>
      </c>
      <c r="O72" s="19">
        <v>150</v>
      </c>
      <c r="P72" s="18">
        <v>0</v>
      </c>
      <c r="Q72" s="18">
        <v>200</v>
      </c>
      <c r="R72" s="18">
        <v>125</v>
      </c>
      <c r="S72" s="18">
        <v>600</v>
      </c>
      <c r="T72" s="18">
        <v>100</v>
      </c>
      <c r="U72" s="19">
        <v>15</v>
      </c>
      <c r="V72" s="18">
        <v>6000</v>
      </c>
      <c r="W72" s="18"/>
      <c r="X72" s="18">
        <v>1000</v>
      </c>
      <c r="Y72" s="18">
        <v>200</v>
      </c>
      <c r="Z72" s="18"/>
      <c r="AA72" s="19"/>
      <c r="AB72" s="18">
        <v>276</v>
      </c>
      <c r="AC72" s="18">
        <v>100</v>
      </c>
      <c r="AD72" s="18">
        <v>100</v>
      </c>
      <c r="AE72" s="18">
        <v>400</v>
      </c>
      <c r="AF72" s="18"/>
      <c r="AG72" s="19">
        <v>300</v>
      </c>
      <c r="AH72" s="18">
        <v>200</v>
      </c>
      <c r="AI72" s="18">
        <v>1600</v>
      </c>
      <c r="AJ72" s="18">
        <v>4418</v>
      </c>
      <c r="AK72" s="18">
        <v>200</v>
      </c>
      <c r="AL72" s="18">
        <v>5</v>
      </c>
      <c r="AM72" s="19">
        <v>175</v>
      </c>
      <c r="AN72" s="18"/>
      <c r="AO72" s="18">
        <v>3500</v>
      </c>
      <c r="AP72" s="18"/>
      <c r="AQ72" s="18">
        <v>10</v>
      </c>
      <c r="AR72" s="18">
        <v>3500</v>
      </c>
      <c r="AS72" s="19">
        <v>2000</v>
      </c>
      <c r="AT72" s="18">
        <v>1000</v>
      </c>
      <c r="AU72" s="18">
        <v>35</v>
      </c>
      <c r="AV72" s="18">
        <v>150</v>
      </c>
      <c r="AW72" s="18">
        <v>110</v>
      </c>
    </row>
    <row r="73" spans="1:49" ht="14.25" thickTop="1" thickBot="1" x14ac:dyDescent="0.25">
      <c r="A73" s="2">
        <v>1998</v>
      </c>
      <c r="B73" s="39" t="s">
        <v>93</v>
      </c>
      <c r="C73" s="17" t="s">
        <v>96</v>
      </c>
      <c r="D73" s="18"/>
      <c r="E73" s="18"/>
      <c r="F73" s="18"/>
      <c r="G73" s="18">
        <v>22</v>
      </c>
      <c r="H73" s="18">
        <v>400</v>
      </c>
      <c r="I73" s="19">
        <v>0</v>
      </c>
      <c r="J73" s="18"/>
      <c r="K73" s="18"/>
      <c r="L73" s="18">
        <v>10</v>
      </c>
      <c r="M73" s="18"/>
      <c r="N73" s="18"/>
      <c r="O73" s="19"/>
      <c r="P73" s="18">
        <v>300</v>
      </c>
      <c r="Q73" s="18"/>
      <c r="R73" s="18"/>
      <c r="S73" s="18"/>
      <c r="T73" s="18"/>
      <c r="U73" s="19"/>
      <c r="V73" s="18">
        <v>0</v>
      </c>
      <c r="W73" s="18">
        <v>8</v>
      </c>
      <c r="X73" s="18">
        <v>80</v>
      </c>
      <c r="Y73" s="18">
        <v>100</v>
      </c>
      <c r="Z73" s="18"/>
      <c r="AA73" s="19">
        <v>6</v>
      </c>
      <c r="AB73" s="18"/>
      <c r="AC73" s="18">
        <v>10</v>
      </c>
      <c r="AD73" s="18">
        <v>35</v>
      </c>
      <c r="AE73" s="18"/>
      <c r="AF73" s="18"/>
      <c r="AG73" s="19">
        <v>200</v>
      </c>
      <c r="AH73" s="18"/>
      <c r="AI73" s="18"/>
      <c r="AJ73" s="18">
        <v>2696</v>
      </c>
      <c r="AK73" s="18"/>
      <c r="AL73" s="18">
        <v>400</v>
      </c>
      <c r="AM73" s="19">
        <v>4</v>
      </c>
      <c r="AN73" s="18"/>
      <c r="AO73" s="18"/>
      <c r="AP73" s="18">
        <v>65</v>
      </c>
      <c r="AQ73" s="18"/>
      <c r="AR73" s="18">
        <v>200</v>
      </c>
      <c r="AS73" s="19">
        <v>160</v>
      </c>
      <c r="AT73" s="18"/>
      <c r="AU73" s="18">
        <v>40</v>
      </c>
      <c r="AV73" s="18"/>
      <c r="AW73" s="18">
        <v>80</v>
      </c>
    </row>
    <row r="74" spans="1:49" ht="14.25" thickTop="1" thickBot="1" x14ac:dyDescent="0.25">
      <c r="A74" s="2">
        <v>1998</v>
      </c>
      <c r="B74" s="39" t="s">
        <v>93</v>
      </c>
      <c r="C74" s="17" t="s">
        <v>97</v>
      </c>
      <c r="D74" s="18"/>
      <c r="E74" s="18">
        <v>200</v>
      </c>
      <c r="F74" s="18">
        <v>100</v>
      </c>
      <c r="G74" s="18">
        <v>32</v>
      </c>
      <c r="H74" s="18">
        <v>50</v>
      </c>
      <c r="I74" s="19">
        <v>15</v>
      </c>
      <c r="J74" s="18"/>
      <c r="K74" s="18"/>
      <c r="L74" s="18"/>
      <c r="M74" s="18"/>
      <c r="N74" s="18"/>
      <c r="O74" s="19">
        <v>50</v>
      </c>
      <c r="P74" s="18"/>
      <c r="Q74" s="18"/>
      <c r="R74" s="18"/>
      <c r="S74" s="18"/>
      <c r="T74" s="18"/>
      <c r="U74" s="19">
        <v>30</v>
      </c>
      <c r="V74" s="18">
        <v>0</v>
      </c>
      <c r="W74" s="18"/>
      <c r="X74" s="18">
        <v>250</v>
      </c>
      <c r="Y74" s="18">
        <v>50</v>
      </c>
      <c r="Z74" s="18"/>
      <c r="AA74" s="19">
        <v>15</v>
      </c>
      <c r="AB74" s="18"/>
      <c r="AC74" s="18"/>
      <c r="AD74" s="18"/>
      <c r="AE74" s="18"/>
      <c r="AF74" s="18"/>
      <c r="AG74" s="19">
        <v>25</v>
      </c>
      <c r="AH74" s="18"/>
      <c r="AI74" s="18">
        <v>300</v>
      </c>
      <c r="AJ74" s="18"/>
      <c r="AK74" s="18"/>
      <c r="AL74" s="18"/>
      <c r="AM74" s="19"/>
      <c r="AN74" s="18"/>
      <c r="AO74" s="18"/>
      <c r="AP74" s="18">
        <v>20</v>
      </c>
      <c r="AQ74" s="18">
        <v>10</v>
      </c>
      <c r="AR74" s="18"/>
      <c r="AS74" s="19"/>
      <c r="AT74" s="18"/>
      <c r="AU74" s="18"/>
      <c r="AV74" s="18"/>
      <c r="AW74" s="18">
        <v>20</v>
      </c>
    </row>
    <row r="75" spans="1:49" ht="14.25" thickTop="1" thickBot="1" x14ac:dyDescent="0.25">
      <c r="A75" s="2">
        <v>1998</v>
      </c>
      <c r="B75" s="39" t="s">
        <v>93</v>
      </c>
      <c r="C75" s="17" t="s">
        <v>98</v>
      </c>
      <c r="D75" s="18"/>
      <c r="E75" s="18">
        <v>1250</v>
      </c>
      <c r="F75" s="18">
        <v>10500</v>
      </c>
      <c r="G75" s="18">
        <v>30</v>
      </c>
      <c r="H75" s="18">
        <v>6000</v>
      </c>
      <c r="I75" s="19">
        <v>3100</v>
      </c>
      <c r="J75" s="18">
        <v>350</v>
      </c>
      <c r="K75" s="18"/>
      <c r="L75" s="18">
        <v>8500</v>
      </c>
      <c r="M75" s="18"/>
      <c r="N75" s="18"/>
      <c r="O75" s="19"/>
      <c r="P75" s="18"/>
      <c r="Q75" s="18">
        <v>400</v>
      </c>
      <c r="R75" s="18">
        <v>50</v>
      </c>
      <c r="S75" s="18">
        <v>1600</v>
      </c>
      <c r="T75" s="18">
        <v>200</v>
      </c>
      <c r="U75" s="19">
        <v>65</v>
      </c>
      <c r="V75" s="18"/>
      <c r="W75" s="18"/>
      <c r="X75" s="18">
        <v>250</v>
      </c>
      <c r="Y75" s="18"/>
      <c r="Z75" s="18">
        <v>30</v>
      </c>
      <c r="AA75" s="19"/>
      <c r="AB75" s="18">
        <v>2680</v>
      </c>
      <c r="AC75" s="18"/>
      <c r="AD75" s="18">
        <v>950</v>
      </c>
      <c r="AE75" s="18">
        <v>1000</v>
      </c>
      <c r="AF75" s="18"/>
      <c r="AG75" s="19"/>
      <c r="AH75" s="18">
        <v>1135</v>
      </c>
      <c r="AI75" s="18">
        <v>8800</v>
      </c>
      <c r="AJ75" s="18">
        <v>300</v>
      </c>
      <c r="AK75" s="18">
        <v>800</v>
      </c>
      <c r="AL75" s="18"/>
      <c r="AM75" s="19">
        <v>140</v>
      </c>
      <c r="AN75" s="18"/>
      <c r="AO75" s="18">
        <v>24230</v>
      </c>
      <c r="AP75" s="18"/>
      <c r="AQ75" s="18">
        <v>500</v>
      </c>
      <c r="AR75" s="18">
        <v>400</v>
      </c>
      <c r="AS75" s="19"/>
      <c r="AT75" s="18">
        <v>4500</v>
      </c>
      <c r="AU75" s="18"/>
      <c r="AV75" s="18"/>
      <c r="AW75" s="18"/>
    </row>
    <row r="76" spans="1:49" ht="14.25" thickTop="1" thickBot="1" x14ac:dyDescent="0.25">
      <c r="A76" s="2">
        <v>1998</v>
      </c>
      <c r="B76" s="39" t="s">
        <v>93</v>
      </c>
      <c r="C76" s="17" t="s">
        <v>99</v>
      </c>
      <c r="D76" s="20"/>
      <c r="E76" s="20"/>
      <c r="F76" s="20">
        <v>0.66</v>
      </c>
      <c r="G76" s="20">
        <v>1</v>
      </c>
      <c r="H76" s="20">
        <v>0.5</v>
      </c>
      <c r="I76" s="21">
        <v>0.85</v>
      </c>
      <c r="J76" s="20"/>
      <c r="K76" s="20"/>
      <c r="L76" s="20">
        <v>0.4</v>
      </c>
      <c r="M76" s="20"/>
      <c r="N76" s="20"/>
      <c r="O76" s="21"/>
      <c r="P76" s="20"/>
      <c r="Q76" s="20">
        <v>1</v>
      </c>
      <c r="R76" s="20"/>
      <c r="S76" s="20"/>
      <c r="T76" s="20"/>
      <c r="U76" s="21"/>
      <c r="V76" s="20"/>
      <c r="W76" s="20"/>
      <c r="X76" s="20">
        <v>1</v>
      </c>
      <c r="Y76" s="20"/>
      <c r="Z76" s="20"/>
      <c r="AA76" s="21"/>
      <c r="AB76" s="20">
        <v>0.33</v>
      </c>
      <c r="AC76" s="20"/>
      <c r="AD76" s="20"/>
      <c r="AE76" s="20">
        <v>1</v>
      </c>
      <c r="AF76" s="20"/>
      <c r="AG76" s="21"/>
      <c r="AH76" s="20"/>
      <c r="AI76" s="20">
        <v>0.93</v>
      </c>
      <c r="AJ76" s="20"/>
      <c r="AK76" s="20">
        <v>1</v>
      </c>
      <c r="AL76" s="20"/>
      <c r="AM76" s="21">
        <v>1</v>
      </c>
      <c r="AN76" s="20"/>
      <c r="AO76" s="20"/>
      <c r="AP76" s="20"/>
      <c r="AQ76" s="20"/>
      <c r="AR76" s="20"/>
      <c r="AS76" s="21"/>
      <c r="AT76" s="20">
        <v>1</v>
      </c>
      <c r="AU76" s="20"/>
      <c r="AV76" s="20"/>
      <c r="AW76" s="20"/>
    </row>
    <row r="77" spans="1:49" ht="14.25" thickTop="1" thickBot="1" x14ac:dyDescent="0.25">
      <c r="A77" s="2">
        <v>1998</v>
      </c>
      <c r="B77" s="39" t="s">
        <v>93</v>
      </c>
      <c r="C77" s="17" t="s">
        <v>100</v>
      </c>
      <c r="D77" s="20"/>
      <c r="E77" s="20"/>
      <c r="F77" s="20">
        <v>0.34</v>
      </c>
      <c r="G77" s="20"/>
      <c r="H77" s="20">
        <v>0.5</v>
      </c>
      <c r="I77" s="21">
        <v>0.1</v>
      </c>
      <c r="J77" s="20"/>
      <c r="K77" s="20"/>
      <c r="L77" s="20">
        <v>0.6</v>
      </c>
      <c r="M77" s="20"/>
      <c r="N77" s="20"/>
      <c r="O77" s="21"/>
      <c r="P77" s="20"/>
      <c r="Q77" s="20"/>
      <c r="R77" s="20"/>
      <c r="S77" s="20"/>
      <c r="T77" s="20"/>
      <c r="U77" s="21"/>
      <c r="V77" s="20"/>
      <c r="W77" s="20"/>
      <c r="X77" s="20"/>
      <c r="Y77" s="20"/>
      <c r="Z77" s="20"/>
      <c r="AA77" s="21"/>
      <c r="AB77" s="20">
        <v>0.67</v>
      </c>
      <c r="AC77" s="20"/>
      <c r="AD77" s="20"/>
      <c r="AE77" s="20"/>
      <c r="AF77" s="20"/>
      <c r="AG77" s="21"/>
      <c r="AH77" s="20"/>
      <c r="AI77" s="20">
        <v>7.0000000000000007E-2</v>
      </c>
      <c r="AJ77" s="20"/>
      <c r="AK77" s="20"/>
      <c r="AL77" s="20"/>
      <c r="AM77" s="21"/>
      <c r="AN77" s="20"/>
      <c r="AO77" s="20"/>
      <c r="AP77" s="20"/>
      <c r="AQ77" s="20"/>
      <c r="AR77" s="20"/>
      <c r="AS77" s="21"/>
      <c r="AT77" s="20"/>
      <c r="AU77" s="20"/>
      <c r="AV77" s="20"/>
      <c r="AW77" s="20"/>
    </row>
    <row r="78" spans="1:49" ht="14.25" thickTop="1" thickBot="1" x14ac:dyDescent="0.25">
      <c r="A78" s="2">
        <v>1998</v>
      </c>
      <c r="B78" s="39" t="s">
        <v>93</v>
      </c>
      <c r="C78" s="17" t="s">
        <v>101</v>
      </c>
      <c r="D78" s="20"/>
      <c r="E78" s="20">
        <v>0.25</v>
      </c>
      <c r="F78" s="20">
        <v>1</v>
      </c>
      <c r="G78" s="20">
        <v>0</v>
      </c>
      <c r="H78" s="20">
        <v>0.25</v>
      </c>
      <c r="I78" s="21">
        <v>0.05</v>
      </c>
      <c r="J78" s="20"/>
      <c r="K78" s="20"/>
      <c r="L78" s="20">
        <v>0.1</v>
      </c>
      <c r="M78" s="20"/>
      <c r="N78" s="20"/>
      <c r="O78" s="21"/>
      <c r="P78" s="20"/>
      <c r="Q78" s="20"/>
      <c r="R78" s="20"/>
      <c r="S78" s="20"/>
      <c r="T78" s="20"/>
      <c r="U78" s="21"/>
      <c r="V78" s="20"/>
      <c r="W78" s="20"/>
      <c r="X78" s="20"/>
      <c r="Y78" s="20"/>
      <c r="Z78" s="20"/>
      <c r="AA78" s="21"/>
      <c r="AB78" s="20">
        <v>0.8</v>
      </c>
      <c r="AC78" s="20"/>
      <c r="AD78" s="20"/>
      <c r="AE78" s="20">
        <v>0.2</v>
      </c>
      <c r="AF78" s="20"/>
      <c r="AG78" s="21"/>
      <c r="AH78" s="20"/>
      <c r="AI78" s="20">
        <v>0.75</v>
      </c>
      <c r="AJ78" s="20"/>
      <c r="AK78" s="20"/>
      <c r="AL78" s="20"/>
      <c r="AM78" s="21"/>
      <c r="AN78" s="20"/>
      <c r="AO78" s="20"/>
      <c r="AP78" s="20"/>
      <c r="AQ78" s="20"/>
      <c r="AR78" s="20"/>
      <c r="AS78" s="21"/>
      <c r="AT78" s="20">
        <v>0.1</v>
      </c>
      <c r="AU78" s="20"/>
      <c r="AV78" s="20"/>
      <c r="AW78" s="20"/>
    </row>
    <row r="79" spans="1:49" ht="14.25" thickTop="1" thickBot="1" x14ac:dyDescent="0.25">
      <c r="A79" s="2">
        <v>1998</v>
      </c>
      <c r="B79" s="39" t="s">
        <v>93</v>
      </c>
      <c r="C79" s="22" t="s">
        <v>102</v>
      </c>
      <c r="D79" s="23">
        <f t="shared" ref="D79:AW79" si="6">SUM(D71:D75)</f>
        <v>0</v>
      </c>
      <c r="E79" s="23">
        <f t="shared" si="6"/>
        <v>1925</v>
      </c>
      <c r="F79" s="23">
        <f t="shared" si="6"/>
        <v>11100</v>
      </c>
      <c r="G79" s="23">
        <f t="shared" si="6"/>
        <v>84</v>
      </c>
      <c r="H79" s="23">
        <f t="shared" si="6"/>
        <v>7450</v>
      </c>
      <c r="I79" s="24">
        <f t="shared" si="6"/>
        <v>3195</v>
      </c>
      <c r="J79" s="23">
        <f t="shared" si="6"/>
        <v>350</v>
      </c>
      <c r="K79" s="23">
        <f t="shared" si="6"/>
        <v>0</v>
      </c>
      <c r="L79" s="23">
        <f t="shared" si="6"/>
        <v>9510</v>
      </c>
      <c r="M79" s="23">
        <f t="shared" si="6"/>
        <v>0</v>
      </c>
      <c r="N79" s="23">
        <f t="shared" si="6"/>
        <v>800</v>
      </c>
      <c r="O79" s="24">
        <f t="shared" si="6"/>
        <v>200</v>
      </c>
      <c r="P79" s="23">
        <f t="shared" si="6"/>
        <v>300</v>
      </c>
      <c r="Q79" s="23">
        <f t="shared" si="6"/>
        <v>600</v>
      </c>
      <c r="R79" s="23">
        <f t="shared" si="6"/>
        <v>175</v>
      </c>
      <c r="S79" s="23">
        <f t="shared" si="6"/>
        <v>2200</v>
      </c>
      <c r="T79" s="23">
        <f t="shared" si="6"/>
        <v>300</v>
      </c>
      <c r="U79" s="24">
        <f t="shared" si="6"/>
        <v>110</v>
      </c>
      <c r="V79" s="23">
        <f t="shared" si="6"/>
        <v>6000</v>
      </c>
      <c r="W79" s="23">
        <f t="shared" si="6"/>
        <v>8</v>
      </c>
      <c r="X79" s="23">
        <f t="shared" si="6"/>
        <v>1580</v>
      </c>
      <c r="Y79" s="23">
        <f t="shared" si="6"/>
        <v>350</v>
      </c>
      <c r="Z79" s="23">
        <f t="shared" si="6"/>
        <v>65</v>
      </c>
      <c r="AA79" s="24">
        <f t="shared" si="6"/>
        <v>21</v>
      </c>
      <c r="AB79" s="23">
        <f t="shared" si="6"/>
        <v>2956</v>
      </c>
      <c r="AC79" s="23">
        <f t="shared" si="6"/>
        <v>110</v>
      </c>
      <c r="AD79" s="23">
        <f t="shared" si="6"/>
        <v>1085</v>
      </c>
      <c r="AE79" s="23">
        <f t="shared" si="6"/>
        <v>1400</v>
      </c>
      <c r="AF79" s="23">
        <f t="shared" si="6"/>
        <v>0</v>
      </c>
      <c r="AG79" s="24">
        <f t="shared" si="6"/>
        <v>525</v>
      </c>
      <c r="AH79" s="23">
        <f t="shared" si="6"/>
        <v>1335</v>
      </c>
      <c r="AI79" s="23">
        <f t="shared" si="6"/>
        <v>10700</v>
      </c>
      <c r="AJ79" s="23">
        <f t="shared" si="6"/>
        <v>7414</v>
      </c>
      <c r="AK79" s="23">
        <f t="shared" si="6"/>
        <v>1000</v>
      </c>
      <c r="AL79" s="23">
        <f t="shared" si="6"/>
        <v>405</v>
      </c>
      <c r="AM79" s="24">
        <f t="shared" si="6"/>
        <v>319</v>
      </c>
      <c r="AN79" s="23">
        <f t="shared" si="6"/>
        <v>0</v>
      </c>
      <c r="AO79" s="23">
        <f t="shared" si="6"/>
        <v>27730</v>
      </c>
      <c r="AP79" s="23">
        <f t="shared" si="6"/>
        <v>85</v>
      </c>
      <c r="AQ79" s="23">
        <f t="shared" si="6"/>
        <v>520</v>
      </c>
      <c r="AR79" s="23">
        <f t="shared" si="6"/>
        <v>4100</v>
      </c>
      <c r="AS79" s="24">
        <f t="shared" si="6"/>
        <v>2160</v>
      </c>
      <c r="AT79" s="23">
        <f t="shared" si="6"/>
        <v>5500</v>
      </c>
      <c r="AU79" s="23">
        <f t="shared" si="6"/>
        <v>75</v>
      </c>
      <c r="AV79" s="23">
        <f t="shared" si="6"/>
        <v>150</v>
      </c>
      <c r="AW79" s="23">
        <f t="shared" si="6"/>
        <v>210</v>
      </c>
    </row>
    <row r="80" spans="1:49" ht="13.7" customHeight="1" thickTop="1" thickBot="1" x14ac:dyDescent="0.25">
      <c r="A80" s="2">
        <v>1998</v>
      </c>
      <c r="B80" s="39" t="s">
        <v>103</v>
      </c>
      <c r="C80" s="14" t="s">
        <v>104</v>
      </c>
      <c r="D80" s="15"/>
      <c r="E80" s="15"/>
      <c r="F80" s="15"/>
      <c r="G80" s="15"/>
      <c r="H80" s="15"/>
      <c r="I80" s="16"/>
      <c r="J80" s="15"/>
      <c r="K80" s="15"/>
      <c r="L80" s="15"/>
      <c r="M80" s="15"/>
      <c r="N80" s="15"/>
      <c r="O80" s="16"/>
      <c r="P80" s="15"/>
      <c r="Q80" s="15">
        <v>300</v>
      </c>
      <c r="R80" s="15"/>
      <c r="S80" s="15"/>
      <c r="T80" s="15"/>
      <c r="U80" s="16"/>
      <c r="V80" s="15"/>
      <c r="W80" s="15"/>
      <c r="X80" s="15"/>
      <c r="Y80" s="15"/>
      <c r="Z80" s="15"/>
      <c r="AA80" s="16"/>
      <c r="AB80" s="15"/>
      <c r="AC80" s="15"/>
      <c r="AD80" s="15"/>
      <c r="AE80" s="15"/>
      <c r="AF80" s="15"/>
      <c r="AG80" s="16"/>
      <c r="AH80" s="15"/>
      <c r="AI80" s="15"/>
      <c r="AJ80" s="15"/>
      <c r="AK80" s="15"/>
      <c r="AL80" s="15"/>
      <c r="AM80" s="16"/>
      <c r="AN80" s="15"/>
      <c r="AO80" s="15">
        <v>1000</v>
      </c>
      <c r="AP80" s="15"/>
      <c r="AQ80" s="15"/>
      <c r="AR80" s="15"/>
      <c r="AS80" s="16"/>
      <c r="AT80" s="15"/>
      <c r="AU80" s="15"/>
      <c r="AV80" s="15"/>
      <c r="AW80" s="15"/>
    </row>
    <row r="81" spans="1:49" ht="14.25" thickTop="1" thickBot="1" x14ac:dyDescent="0.25">
      <c r="A81" s="2">
        <v>1998</v>
      </c>
      <c r="B81" s="39" t="s">
        <v>103</v>
      </c>
      <c r="C81" s="17" t="s">
        <v>105</v>
      </c>
      <c r="D81" s="18"/>
      <c r="E81" s="18"/>
      <c r="F81" s="18"/>
      <c r="G81" s="18"/>
      <c r="H81" s="18"/>
      <c r="I81" s="19"/>
      <c r="J81" s="18"/>
      <c r="K81" s="18"/>
      <c r="L81" s="18"/>
      <c r="M81" s="18"/>
      <c r="N81" s="18"/>
      <c r="O81" s="19"/>
      <c r="P81" s="18"/>
      <c r="Q81" s="18"/>
      <c r="R81" s="18"/>
      <c r="S81" s="18"/>
      <c r="T81" s="18"/>
      <c r="U81" s="19"/>
      <c r="V81" s="18"/>
      <c r="W81" s="18"/>
      <c r="X81" s="18"/>
      <c r="Y81" s="18"/>
      <c r="Z81" s="18"/>
      <c r="AA81" s="19"/>
      <c r="AB81" s="18"/>
      <c r="AC81" s="18"/>
      <c r="AD81" s="18"/>
      <c r="AE81" s="18"/>
      <c r="AF81" s="18"/>
      <c r="AG81" s="19"/>
      <c r="AH81" s="18"/>
      <c r="AI81" s="18"/>
      <c r="AJ81" s="18"/>
      <c r="AK81" s="18"/>
      <c r="AL81" s="18"/>
      <c r="AM81" s="19"/>
      <c r="AN81" s="18"/>
      <c r="AO81" s="18"/>
      <c r="AP81" s="18"/>
      <c r="AQ81" s="18"/>
      <c r="AR81" s="18"/>
      <c r="AS81" s="19"/>
      <c r="AT81" s="18"/>
      <c r="AU81" s="18"/>
      <c r="AV81" s="18"/>
      <c r="AW81" s="18"/>
    </row>
    <row r="82" spans="1:49" ht="14.25" thickTop="1" thickBot="1" x14ac:dyDescent="0.25">
      <c r="A82" s="2">
        <v>1998</v>
      </c>
      <c r="B82" s="39" t="s">
        <v>103</v>
      </c>
      <c r="C82" s="17" t="s">
        <v>106</v>
      </c>
      <c r="D82" s="18"/>
      <c r="E82" s="18"/>
      <c r="F82" s="18"/>
      <c r="G82" s="18"/>
      <c r="H82" s="18"/>
      <c r="I82" s="19"/>
      <c r="J82" s="18"/>
      <c r="K82" s="18"/>
      <c r="L82" s="18"/>
      <c r="M82" s="18"/>
      <c r="N82" s="18"/>
      <c r="O82" s="19"/>
      <c r="P82" s="18"/>
      <c r="Q82" s="18"/>
      <c r="R82" s="18"/>
      <c r="S82" s="18"/>
      <c r="T82" s="18"/>
      <c r="U82" s="19"/>
      <c r="V82" s="18"/>
      <c r="W82" s="18"/>
      <c r="X82" s="18"/>
      <c r="Y82" s="18"/>
      <c r="Z82" s="18"/>
      <c r="AA82" s="19"/>
      <c r="AB82" s="18"/>
      <c r="AC82" s="18"/>
      <c r="AD82" s="18"/>
      <c r="AE82" s="18"/>
      <c r="AF82" s="18"/>
      <c r="AG82" s="19"/>
      <c r="AH82" s="18"/>
      <c r="AI82" s="18"/>
      <c r="AJ82" s="18"/>
      <c r="AK82" s="18"/>
      <c r="AL82" s="18"/>
      <c r="AM82" s="19"/>
      <c r="AN82" s="18"/>
      <c r="AO82" s="18"/>
      <c r="AP82" s="18"/>
      <c r="AQ82" s="18"/>
      <c r="AR82" s="18"/>
      <c r="AS82" s="19"/>
      <c r="AT82" s="18"/>
      <c r="AU82" s="18"/>
      <c r="AV82" s="18"/>
      <c r="AW82" s="18"/>
    </row>
    <row r="83" spans="1:49" ht="14.25" thickTop="1" thickBot="1" x14ac:dyDescent="0.25">
      <c r="A83" s="2">
        <v>1998</v>
      </c>
      <c r="B83" s="39" t="s">
        <v>103</v>
      </c>
      <c r="C83" s="17" t="s">
        <v>107</v>
      </c>
      <c r="D83" s="20"/>
      <c r="E83" s="20"/>
      <c r="F83" s="20"/>
      <c r="G83" s="20"/>
      <c r="H83" s="20"/>
      <c r="I83" s="21"/>
      <c r="J83" s="20"/>
      <c r="K83" s="20"/>
      <c r="L83" s="20"/>
      <c r="M83" s="20"/>
      <c r="N83" s="20"/>
      <c r="O83" s="21"/>
      <c r="P83" s="20"/>
      <c r="Q83" s="20"/>
      <c r="R83" s="20"/>
      <c r="S83" s="20"/>
      <c r="T83" s="20"/>
      <c r="U83" s="21"/>
      <c r="V83" s="20"/>
      <c r="W83" s="20"/>
      <c r="X83" s="20"/>
      <c r="Y83" s="20"/>
      <c r="Z83" s="20"/>
      <c r="AA83" s="21"/>
      <c r="AB83" s="20"/>
      <c r="AC83" s="20"/>
      <c r="AD83" s="20"/>
      <c r="AE83" s="20"/>
      <c r="AF83" s="20"/>
      <c r="AG83" s="21"/>
      <c r="AH83" s="20"/>
      <c r="AI83" s="20"/>
      <c r="AJ83" s="20"/>
      <c r="AK83" s="20"/>
      <c r="AL83" s="20"/>
      <c r="AM83" s="21"/>
      <c r="AN83" s="20"/>
      <c r="AO83" s="20"/>
      <c r="AP83" s="20"/>
      <c r="AQ83" s="20"/>
      <c r="AR83" s="20"/>
      <c r="AS83" s="21"/>
      <c r="AT83" s="20"/>
      <c r="AU83" s="20"/>
      <c r="AV83" s="20"/>
      <c r="AW83" s="20"/>
    </row>
    <row r="84" spans="1:49" ht="14.25" thickTop="1" thickBot="1" x14ac:dyDescent="0.25">
      <c r="A84" s="2">
        <v>1998</v>
      </c>
      <c r="B84" s="39" t="s">
        <v>103</v>
      </c>
      <c r="C84" s="17" t="s">
        <v>108</v>
      </c>
      <c r="D84" s="18"/>
      <c r="E84" s="18"/>
      <c r="F84" s="18">
        <v>200</v>
      </c>
      <c r="G84" s="18"/>
      <c r="H84" s="18">
        <v>100</v>
      </c>
      <c r="I84" s="19"/>
      <c r="J84" s="18"/>
      <c r="K84" s="18"/>
      <c r="L84" s="18"/>
      <c r="M84" s="18"/>
      <c r="N84" s="18"/>
      <c r="O84" s="19"/>
      <c r="P84" s="18"/>
      <c r="Q84" s="18"/>
      <c r="R84" s="18"/>
      <c r="S84" s="18"/>
      <c r="T84" s="18"/>
      <c r="U84" s="19">
        <v>15</v>
      </c>
      <c r="V84" s="18"/>
      <c r="W84" s="18"/>
      <c r="X84" s="18"/>
      <c r="Y84" s="18"/>
      <c r="Z84" s="18"/>
      <c r="AA84" s="19"/>
      <c r="AB84" s="18"/>
      <c r="AC84" s="18"/>
      <c r="AD84" s="18"/>
      <c r="AE84" s="18"/>
      <c r="AF84" s="18"/>
      <c r="AG84" s="19"/>
      <c r="AH84" s="18"/>
      <c r="AI84" s="18"/>
      <c r="AJ84" s="18"/>
      <c r="AK84" s="18">
        <v>150</v>
      </c>
      <c r="AL84" s="18"/>
      <c r="AM84" s="19"/>
      <c r="AN84" s="18"/>
      <c r="AO84" s="18"/>
      <c r="AP84" s="18"/>
      <c r="AQ84" s="18"/>
      <c r="AR84" s="18"/>
      <c r="AS84" s="19"/>
      <c r="AT84" s="18"/>
      <c r="AU84" s="18"/>
      <c r="AV84" s="18"/>
      <c r="AW84" s="18"/>
    </row>
    <row r="85" spans="1:49" ht="14.25" thickTop="1" thickBot="1" x14ac:dyDescent="0.25">
      <c r="A85" s="2">
        <v>1998</v>
      </c>
      <c r="B85" s="39" t="s">
        <v>103</v>
      </c>
      <c r="C85" s="17" t="s">
        <v>109</v>
      </c>
      <c r="D85" s="18"/>
      <c r="E85" s="18"/>
      <c r="F85" s="18"/>
      <c r="G85" s="18"/>
      <c r="H85" s="18">
        <v>300</v>
      </c>
      <c r="I85" s="19"/>
      <c r="J85" s="18"/>
      <c r="K85" s="18"/>
      <c r="L85" s="18"/>
      <c r="M85" s="18"/>
      <c r="N85" s="18"/>
      <c r="O85" s="19"/>
      <c r="P85" s="18"/>
      <c r="Q85" s="18">
        <v>2000</v>
      </c>
      <c r="R85" s="18"/>
      <c r="S85" s="18"/>
      <c r="T85" s="18"/>
      <c r="U85" s="19"/>
      <c r="V85" s="18"/>
      <c r="W85" s="18"/>
      <c r="X85" s="18"/>
      <c r="Y85" s="18"/>
      <c r="Z85" s="18"/>
      <c r="AA85" s="19"/>
      <c r="AB85" s="18"/>
      <c r="AC85" s="18"/>
      <c r="AD85" s="18"/>
      <c r="AE85" s="18"/>
      <c r="AF85" s="18"/>
      <c r="AG85" s="19"/>
      <c r="AH85" s="18"/>
      <c r="AI85" s="18"/>
      <c r="AJ85" s="18">
        <v>3059</v>
      </c>
      <c r="AK85" s="18"/>
      <c r="AL85" s="18"/>
      <c r="AM85" s="19"/>
      <c r="AN85" s="18"/>
      <c r="AO85" s="18"/>
      <c r="AP85" s="18"/>
      <c r="AQ85" s="18"/>
      <c r="AR85" s="18"/>
      <c r="AS85" s="19"/>
      <c r="AT85" s="18"/>
      <c r="AU85" s="18"/>
      <c r="AV85" s="18"/>
      <c r="AW85" s="18"/>
    </row>
    <row r="86" spans="1:49" ht="14.25" thickTop="1" thickBot="1" x14ac:dyDescent="0.25">
      <c r="A86" s="2">
        <v>1998</v>
      </c>
      <c r="B86" s="39" t="s">
        <v>103</v>
      </c>
      <c r="C86" s="17" t="s">
        <v>110</v>
      </c>
      <c r="D86" s="20"/>
      <c r="E86" s="20"/>
      <c r="F86" s="20"/>
      <c r="G86" s="20"/>
      <c r="H86" s="20"/>
      <c r="I86" s="21"/>
      <c r="J86" s="20"/>
      <c r="K86" s="20"/>
      <c r="L86" s="20"/>
      <c r="M86" s="20"/>
      <c r="N86" s="20"/>
      <c r="O86" s="21"/>
      <c r="P86" s="20"/>
      <c r="Q86" s="20"/>
      <c r="R86" s="20"/>
      <c r="S86" s="20"/>
      <c r="T86" s="20"/>
      <c r="U86" s="21"/>
      <c r="V86" s="20"/>
      <c r="W86" s="20"/>
      <c r="X86" s="20"/>
      <c r="Y86" s="20"/>
      <c r="Z86" s="20"/>
      <c r="AA86" s="21"/>
      <c r="AB86" s="20"/>
      <c r="AC86" s="20"/>
      <c r="AD86" s="20"/>
      <c r="AE86" s="20"/>
      <c r="AF86" s="20"/>
      <c r="AG86" s="21"/>
      <c r="AH86" s="20"/>
      <c r="AI86" s="20"/>
      <c r="AJ86" s="20"/>
      <c r="AK86" s="20"/>
      <c r="AL86" s="20"/>
      <c r="AM86" s="21"/>
      <c r="AN86" s="20"/>
      <c r="AO86" s="20"/>
      <c r="AP86" s="20"/>
      <c r="AQ86" s="20"/>
      <c r="AR86" s="20"/>
      <c r="AS86" s="21"/>
      <c r="AT86" s="20"/>
      <c r="AU86" s="20"/>
      <c r="AV86" s="20"/>
      <c r="AW86" s="20"/>
    </row>
    <row r="87" spans="1:49" ht="14.25" thickTop="1" thickBot="1" x14ac:dyDescent="0.25">
      <c r="A87" s="2">
        <v>1998</v>
      </c>
      <c r="B87" s="39" t="s">
        <v>103</v>
      </c>
      <c r="C87" s="22" t="s">
        <v>111</v>
      </c>
      <c r="D87" s="23">
        <f t="shared" ref="D87:AW87" si="7">SUM(D80:D82)+D84+D85</f>
        <v>0</v>
      </c>
      <c r="E87" s="23">
        <f t="shared" si="7"/>
        <v>0</v>
      </c>
      <c r="F87" s="23">
        <f t="shared" si="7"/>
        <v>200</v>
      </c>
      <c r="G87" s="23">
        <f t="shared" si="7"/>
        <v>0</v>
      </c>
      <c r="H87" s="23">
        <f t="shared" si="7"/>
        <v>400</v>
      </c>
      <c r="I87" s="24">
        <f t="shared" si="7"/>
        <v>0</v>
      </c>
      <c r="J87" s="23">
        <f t="shared" si="7"/>
        <v>0</v>
      </c>
      <c r="K87" s="23">
        <f t="shared" si="7"/>
        <v>0</v>
      </c>
      <c r="L87" s="23">
        <f t="shared" si="7"/>
        <v>0</v>
      </c>
      <c r="M87" s="23">
        <f t="shared" si="7"/>
        <v>0</v>
      </c>
      <c r="N87" s="23">
        <f t="shared" si="7"/>
        <v>0</v>
      </c>
      <c r="O87" s="24">
        <f t="shared" si="7"/>
        <v>0</v>
      </c>
      <c r="P87" s="23">
        <f t="shared" si="7"/>
        <v>0</v>
      </c>
      <c r="Q87" s="23">
        <f t="shared" si="7"/>
        <v>2300</v>
      </c>
      <c r="R87" s="23">
        <f t="shared" si="7"/>
        <v>0</v>
      </c>
      <c r="S87" s="23">
        <f t="shared" si="7"/>
        <v>0</v>
      </c>
      <c r="T87" s="23">
        <f t="shared" si="7"/>
        <v>0</v>
      </c>
      <c r="U87" s="24">
        <f t="shared" si="7"/>
        <v>15</v>
      </c>
      <c r="V87" s="23">
        <f t="shared" si="7"/>
        <v>0</v>
      </c>
      <c r="W87" s="23">
        <f t="shared" si="7"/>
        <v>0</v>
      </c>
      <c r="X87" s="23">
        <f t="shared" si="7"/>
        <v>0</v>
      </c>
      <c r="Y87" s="23">
        <f t="shared" si="7"/>
        <v>0</v>
      </c>
      <c r="Z87" s="23">
        <f t="shared" si="7"/>
        <v>0</v>
      </c>
      <c r="AA87" s="24">
        <f t="shared" si="7"/>
        <v>0</v>
      </c>
      <c r="AB87" s="23">
        <f t="shared" si="7"/>
        <v>0</v>
      </c>
      <c r="AC87" s="23">
        <f t="shared" si="7"/>
        <v>0</v>
      </c>
      <c r="AD87" s="23">
        <f t="shared" si="7"/>
        <v>0</v>
      </c>
      <c r="AE87" s="23">
        <f t="shared" si="7"/>
        <v>0</v>
      </c>
      <c r="AF87" s="23">
        <f t="shared" si="7"/>
        <v>0</v>
      </c>
      <c r="AG87" s="24">
        <f t="shared" si="7"/>
        <v>0</v>
      </c>
      <c r="AH87" s="23">
        <f t="shared" si="7"/>
        <v>0</v>
      </c>
      <c r="AI87" s="23">
        <f t="shared" si="7"/>
        <v>0</v>
      </c>
      <c r="AJ87" s="23">
        <f t="shared" si="7"/>
        <v>3059</v>
      </c>
      <c r="AK87" s="23">
        <f t="shared" si="7"/>
        <v>150</v>
      </c>
      <c r="AL87" s="23">
        <f t="shared" si="7"/>
        <v>0</v>
      </c>
      <c r="AM87" s="24">
        <f t="shared" si="7"/>
        <v>0</v>
      </c>
      <c r="AN87" s="23">
        <f t="shared" si="7"/>
        <v>0</v>
      </c>
      <c r="AO87" s="23">
        <f t="shared" si="7"/>
        <v>1000</v>
      </c>
      <c r="AP87" s="23">
        <f t="shared" si="7"/>
        <v>0</v>
      </c>
      <c r="AQ87" s="23">
        <f t="shared" si="7"/>
        <v>0</v>
      </c>
      <c r="AR87" s="23">
        <f t="shared" si="7"/>
        <v>0</v>
      </c>
      <c r="AS87" s="24">
        <f t="shared" si="7"/>
        <v>0</v>
      </c>
      <c r="AT87" s="23">
        <f t="shared" si="7"/>
        <v>0</v>
      </c>
      <c r="AU87" s="23">
        <f t="shared" si="7"/>
        <v>0</v>
      </c>
      <c r="AV87" s="23">
        <f t="shared" si="7"/>
        <v>0</v>
      </c>
      <c r="AW87" s="23">
        <f t="shared" si="7"/>
        <v>0</v>
      </c>
    </row>
    <row r="88" spans="1:49" ht="13.7" customHeight="1" thickTop="1" thickBot="1" x14ac:dyDescent="0.25">
      <c r="A88" s="2">
        <v>1998</v>
      </c>
      <c r="B88" s="40" t="s">
        <v>112</v>
      </c>
      <c r="C88" s="14" t="s">
        <v>113</v>
      </c>
      <c r="D88" s="15">
        <v>0</v>
      </c>
      <c r="E88" s="15"/>
      <c r="F88" s="15"/>
      <c r="G88" s="15"/>
      <c r="H88" s="15">
        <v>5</v>
      </c>
      <c r="I88" s="16"/>
      <c r="J88" s="15"/>
      <c r="K88" s="15"/>
      <c r="L88" s="15"/>
      <c r="M88" s="15"/>
      <c r="N88" s="15"/>
      <c r="O88" s="16"/>
      <c r="P88" s="15">
        <v>300</v>
      </c>
      <c r="Q88" s="15"/>
      <c r="R88" s="15"/>
      <c r="S88" s="15"/>
      <c r="T88" s="15"/>
      <c r="U88" s="16"/>
      <c r="V88" s="15"/>
      <c r="W88" s="15"/>
      <c r="X88" s="15"/>
      <c r="Y88" s="15"/>
      <c r="Z88" s="15"/>
      <c r="AA88" s="16"/>
      <c r="AB88" s="15"/>
      <c r="AC88" s="15"/>
      <c r="AD88" s="15"/>
      <c r="AE88" s="15">
        <v>2</v>
      </c>
      <c r="AF88" s="15"/>
      <c r="AG88" s="16"/>
      <c r="AH88" s="15"/>
      <c r="AI88" s="15"/>
      <c r="AJ88" s="15"/>
      <c r="AK88" s="15"/>
      <c r="AL88" s="15"/>
      <c r="AM88" s="16"/>
      <c r="AN88" s="15"/>
      <c r="AO88" s="15"/>
      <c r="AP88" s="15"/>
      <c r="AQ88" s="15"/>
      <c r="AR88" s="15">
        <v>250</v>
      </c>
      <c r="AS88" s="16"/>
      <c r="AT88" s="15"/>
      <c r="AU88" s="15"/>
      <c r="AV88" s="15"/>
      <c r="AW88" s="15"/>
    </row>
    <row r="89" spans="1:49" ht="14.25" thickTop="1" thickBot="1" x14ac:dyDescent="0.25">
      <c r="A89" s="2">
        <v>1998</v>
      </c>
      <c r="B89" s="40" t="s">
        <v>112</v>
      </c>
      <c r="C89" s="17" t="s">
        <v>114</v>
      </c>
      <c r="D89" s="18">
        <v>0</v>
      </c>
      <c r="E89" s="18">
        <v>50</v>
      </c>
      <c r="F89" s="18">
        <v>750</v>
      </c>
      <c r="G89" s="18">
        <v>0</v>
      </c>
      <c r="H89" s="18">
        <v>3000</v>
      </c>
      <c r="I89" s="19">
        <v>1000</v>
      </c>
      <c r="J89" s="18">
        <v>1400</v>
      </c>
      <c r="K89" s="18"/>
      <c r="L89" s="18">
        <v>600</v>
      </c>
      <c r="M89" s="18">
        <v>2800</v>
      </c>
      <c r="N89" s="18">
        <v>300</v>
      </c>
      <c r="O89" s="19">
        <v>10</v>
      </c>
      <c r="P89" s="18">
        <v>150</v>
      </c>
      <c r="Q89" s="18">
        <v>0</v>
      </c>
      <c r="R89" s="18">
        <v>80</v>
      </c>
      <c r="S89" s="18"/>
      <c r="T89" s="18"/>
      <c r="U89" s="19"/>
      <c r="V89" s="18"/>
      <c r="W89" s="18"/>
      <c r="X89" s="18">
        <v>50</v>
      </c>
      <c r="Y89" s="18"/>
      <c r="Z89" s="18">
        <v>39</v>
      </c>
      <c r="AA89" s="19"/>
      <c r="AB89" s="18"/>
      <c r="AC89" s="18">
        <v>10</v>
      </c>
      <c r="AD89" s="18"/>
      <c r="AE89" s="18">
        <v>2</v>
      </c>
      <c r="AF89" s="18"/>
      <c r="AG89" s="19">
        <v>700</v>
      </c>
      <c r="AH89" s="18"/>
      <c r="AI89" s="18">
        <v>35</v>
      </c>
      <c r="AJ89" s="18">
        <v>24</v>
      </c>
      <c r="AK89" s="18"/>
      <c r="AL89" s="18"/>
      <c r="AM89" s="19">
        <v>4</v>
      </c>
      <c r="AN89" s="18">
        <v>2</v>
      </c>
      <c r="AO89" s="18">
        <v>270</v>
      </c>
      <c r="AP89" s="18">
        <v>140</v>
      </c>
      <c r="AQ89" s="18">
        <v>4</v>
      </c>
      <c r="AR89" s="18">
        <v>100</v>
      </c>
      <c r="AS89" s="19">
        <v>70</v>
      </c>
      <c r="AT89" s="18">
        <v>5</v>
      </c>
      <c r="AU89" s="18">
        <v>40</v>
      </c>
      <c r="AV89" s="18"/>
      <c r="AW89" s="18">
        <v>60</v>
      </c>
    </row>
    <row r="90" spans="1:49" ht="14.25" thickTop="1" thickBot="1" x14ac:dyDescent="0.25">
      <c r="A90" s="2">
        <v>1998</v>
      </c>
      <c r="B90" s="40" t="s">
        <v>112</v>
      </c>
      <c r="C90" s="17" t="s">
        <v>115</v>
      </c>
      <c r="D90" s="18">
        <v>0</v>
      </c>
      <c r="E90" s="18"/>
      <c r="F90" s="18"/>
      <c r="G90" s="18"/>
      <c r="H90" s="18">
        <v>5</v>
      </c>
      <c r="I90" s="19">
        <v>10</v>
      </c>
      <c r="J90" s="18"/>
      <c r="K90" s="18"/>
      <c r="L90" s="18">
        <v>40</v>
      </c>
      <c r="M90" s="18">
        <v>5</v>
      </c>
      <c r="N90" s="18"/>
      <c r="O90" s="19"/>
      <c r="P90" s="18"/>
      <c r="Q90" s="18">
        <v>18</v>
      </c>
      <c r="R90" s="18">
        <v>750</v>
      </c>
      <c r="S90" s="18">
        <v>50</v>
      </c>
      <c r="T90" s="18">
        <v>4</v>
      </c>
      <c r="U90" s="19"/>
      <c r="V90" s="18"/>
      <c r="W90" s="18"/>
      <c r="X90" s="18">
        <v>225</v>
      </c>
      <c r="Y90" s="18"/>
      <c r="Z90" s="18"/>
      <c r="AA90" s="19"/>
      <c r="AB90" s="18">
        <v>150</v>
      </c>
      <c r="AC90" s="18"/>
      <c r="AD90" s="18"/>
      <c r="AE90" s="18">
        <v>2</v>
      </c>
      <c r="AF90" s="18"/>
      <c r="AG90" s="19"/>
      <c r="AH90" s="18"/>
      <c r="AI90" s="18"/>
      <c r="AJ90" s="18"/>
      <c r="AK90" s="18">
        <v>10</v>
      </c>
      <c r="AL90" s="18"/>
      <c r="AM90" s="19"/>
      <c r="AN90" s="18"/>
      <c r="AO90" s="18">
        <v>40</v>
      </c>
      <c r="AP90" s="18"/>
      <c r="AQ90" s="18"/>
      <c r="AR90" s="18"/>
      <c r="AS90" s="19">
        <v>150</v>
      </c>
      <c r="AT90" s="18">
        <v>5</v>
      </c>
      <c r="AU90" s="18"/>
      <c r="AV90" s="18"/>
      <c r="AW90" s="18"/>
    </row>
    <row r="91" spans="1:49" ht="14.25" thickTop="1" thickBot="1" x14ac:dyDescent="0.25">
      <c r="A91" s="2">
        <v>1998</v>
      </c>
      <c r="B91" s="40" t="s">
        <v>112</v>
      </c>
      <c r="C91" s="17" t="s">
        <v>116</v>
      </c>
      <c r="D91" s="18"/>
      <c r="E91" s="18"/>
      <c r="F91" s="18"/>
      <c r="G91" s="18"/>
      <c r="H91" s="18"/>
      <c r="I91" s="19"/>
      <c r="J91" s="18"/>
      <c r="K91" s="18"/>
      <c r="L91" s="18"/>
      <c r="M91" s="18"/>
      <c r="N91" s="18"/>
      <c r="O91" s="19"/>
      <c r="P91" s="18"/>
      <c r="Q91" s="18"/>
      <c r="R91" s="18"/>
      <c r="S91" s="18"/>
      <c r="T91" s="18"/>
      <c r="U91" s="19"/>
      <c r="V91" s="18"/>
      <c r="W91" s="18"/>
      <c r="X91" s="18"/>
      <c r="Y91" s="18"/>
      <c r="Z91" s="18"/>
      <c r="AA91" s="19"/>
      <c r="AB91" s="18"/>
      <c r="AC91" s="18"/>
      <c r="AD91" s="18"/>
      <c r="AE91" s="18"/>
      <c r="AF91" s="18"/>
      <c r="AG91" s="19"/>
      <c r="AH91" s="18"/>
      <c r="AI91" s="18"/>
      <c r="AJ91" s="18"/>
      <c r="AK91" s="18"/>
      <c r="AL91" s="18"/>
      <c r="AM91" s="19"/>
      <c r="AN91" s="18"/>
      <c r="AO91" s="18"/>
      <c r="AP91" s="18"/>
      <c r="AQ91" s="18"/>
      <c r="AR91" s="18"/>
      <c r="AS91" s="19"/>
      <c r="AT91" s="18"/>
      <c r="AU91" s="18"/>
      <c r="AV91" s="18"/>
      <c r="AW91" s="18"/>
    </row>
    <row r="92" spans="1:49" ht="14.25" thickTop="1" thickBot="1" x14ac:dyDescent="0.25">
      <c r="A92" s="2">
        <v>1998</v>
      </c>
      <c r="B92" s="40" t="s">
        <v>112</v>
      </c>
      <c r="C92" s="22" t="s">
        <v>117</v>
      </c>
      <c r="D92" s="23">
        <f t="shared" ref="D92:J92" si="8">SUM(D88:D91)</f>
        <v>0</v>
      </c>
      <c r="E92" s="23">
        <f t="shared" si="8"/>
        <v>50</v>
      </c>
      <c r="F92" s="23">
        <f t="shared" si="8"/>
        <v>750</v>
      </c>
      <c r="G92" s="23">
        <f t="shared" si="8"/>
        <v>0</v>
      </c>
      <c r="H92" s="23">
        <f t="shared" si="8"/>
        <v>3010</v>
      </c>
      <c r="I92" s="24">
        <f t="shared" si="8"/>
        <v>1010</v>
      </c>
      <c r="J92" s="23">
        <f t="shared" si="8"/>
        <v>1400</v>
      </c>
      <c r="K92" s="23"/>
      <c r="L92" s="23">
        <f t="shared" ref="L92:AW92" si="9">SUM(L88:L91)</f>
        <v>640</v>
      </c>
      <c r="M92" s="23">
        <f t="shared" si="9"/>
        <v>2805</v>
      </c>
      <c r="N92" s="23">
        <f t="shared" si="9"/>
        <v>300</v>
      </c>
      <c r="O92" s="24">
        <f t="shared" si="9"/>
        <v>10</v>
      </c>
      <c r="P92" s="23">
        <f t="shared" si="9"/>
        <v>450</v>
      </c>
      <c r="Q92" s="23">
        <f t="shared" si="9"/>
        <v>18</v>
      </c>
      <c r="R92" s="23">
        <f t="shared" si="9"/>
        <v>830</v>
      </c>
      <c r="S92" s="23">
        <f t="shared" si="9"/>
        <v>50</v>
      </c>
      <c r="T92" s="23">
        <f t="shared" si="9"/>
        <v>4</v>
      </c>
      <c r="U92" s="24">
        <f t="shared" si="9"/>
        <v>0</v>
      </c>
      <c r="V92" s="23">
        <f t="shared" si="9"/>
        <v>0</v>
      </c>
      <c r="W92" s="23">
        <f t="shared" si="9"/>
        <v>0</v>
      </c>
      <c r="X92" s="23">
        <f t="shared" si="9"/>
        <v>275</v>
      </c>
      <c r="Y92" s="23">
        <f t="shared" si="9"/>
        <v>0</v>
      </c>
      <c r="Z92" s="23">
        <f t="shared" si="9"/>
        <v>39</v>
      </c>
      <c r="AA92" s="24">
        <f t="shared" si="9"/>
        <v>0</v>
      </c>
      <c r="AB92" s="23">
        <f t="shared" si="9"/>
        <v>150</v>
      </c>
      <c r="AC92" s="23">
        <f t="shared" si="9"/>
        <v>10</v>
      </c>
      <c r="AD92" s="23">
        <f t="shared" si="9"/>
        <v>0</v>
      </c>
      <c r="AE92" s="23">
        <f t="shared" si="9"/>
        <v>6</v>
      </c>
      <c r="AF92" s="23">
        <f t="shared" si="9"/>
        <v>0</v>
      </c>
      <c r="AG92" s="24">
        <f t="shared" si="9"/>
        <v>700</v>
      </c>
      <c r="AH92" s="23">
        <f t="shared" si="9"/>
        <v>0</v>
      </c>
      <c r="AI92" s="23">
        <f t="shared" si="9"/>
        <v>35</v>
      </c>
      <c r="AJ92" s="23">
        <f t="shared" si="9"/>
        <v>24</v>
      </c>
      <c r="AK92" s="23">
        <f t="shared" si="9"/>
        <v>10</v>
      </c>
      <c r="AL92" s="23">
        <f t="shared" si="9"/>
        <v>0</v>
      </c>
      <c r="AM92" s="24">
        <f t="shared" si="9"/>
        <v>4</v>
      </c>
      <c r="AN92" s="23">
        <f t="shared" si="9"/>
        <v>2</v>
      </c>
      <c r="AO92" s="23">
        <f t="shared" si="9"/>
        <v>310</v>
      </c>
      <c r="AP92" s="23">
        <f t="shared" si="9"/>
        <v>140</v>
      </c>
      <c r="AQ92" s="23">
        <f t="shared" si="9"/>
        <v>4</v>
      </c>
      <c r="AR92" s="23">
        <f t="shared" si="9"/>
        <v>350</v>
      </c>
      <c r="AS92" s="24">
        <f t="shared" si="9"/>
        <v>220</v>
      </c>
      <c r="AT92" s="23">
        <f t="shared" si="9"/>
        <v>10</v>
      </c>
      <c r="AU92" s="23">
        <f t="shared" si="9"/>
        <v>40</v>
      </c>
      <c r="AV92" s="23">
        <f t="shared" si="9"/>
        <v>0</v>
      </c>
      <c r="AW92" s="23">
        <f t="shared" si="9"/>
        <v>60</v>
      </c>
    </row>
    <row r="93" spans="1:49" ht="14.25" thickTop="1" thickBot="1" x14ac:dyDescent="0.25">
      <c r="A93" s="2">
        <v>1998</v>
      </c>
      <c r="B93" s="26" t="s">
        <v>118</v>
      </c>
      <c r="D93" s="27">
        <f t="shared" ref="D93:AW93" si="10">D79+D87+D92</f>
        <v>0</v>
      </c>
      <c r="E93" s="27">
        <f t="shared" si="10"/>
        <v>1975</v>
      </c>
      <c r="F93" s="27">
        <f t="shared" si="10"/>
        <v>12050</v>
      </c>
      <c r="G93" s="27">
        <f t="shared" si="10"/>
        <v>84</v>
      </c>
      <c r="H93" s="27">
        <f t="shared" si="10"/>
        <v>10860</v>
      </c>
      <c r="I93" s="28">
        <f t="shared" si="10"/>
        <v>4205</v>
      </c>
      <c r="J93" s="27">
        <f t="shared" si="10"/>
        <v>1750</v>
      </c>
      <c r="K93" s="27">
        <f t="shared" si="10"/>
        <v>0</v>
      </c>
      <c r="L93" s="27">
        <f t="shared" si="10"/>
        <v>10150</v>
      </c>
      <c r="M93" s="27">
        <f t="shared" si="10"/>
        <v>2805</v>
      </c>
      <c r="N93" s="27">
        <f t="shared" si="10"/>
        <v>1100</v>
      </c>
      <c r="O93" s="28">
        <f t="shared" si="10"/>
        <v>210</v>
      </c>
      <c r="P93" s="27">
        <f t="shared" si="10"/>
        <v>750</v>
      </c>
      <c r="Q93" s="27">
        <f t="shared" si="10"/>
        <v>2918</v>
      </c>
      <c r="R93" s="27">
        <f t="shared" si="10"/>
        <v>1005</v>
      </c>
      <c r="S93" s="27">
        <f t="shared" si="10"/>
        <v>2250</v>
      </c>
      <c r="T93" s="27">
        <f t="shared" si="10"/>
        <v>304</v>
      </c>
      <c r="U93" s="28">
        <f t="shared" si="10"/>
        <v>125</v>
      </c>
      <c r="V93" s="27">
        <f t="shared" si="10"/>
        <v>6000</v>
      </c>
      <c r="W93" s="27">
        <f t="shared" si="10"/>
        <v>8</v>
      </c>
      <c r="X93" s="27">
        <f t="shared" si="10"/>
        <v>1855</v>
      </c>
      <c r="Y93" s="27">
        <f t="shared" si="10"/>
        <v>350</v>
      </c>
      <c r="Z93" s="27">
        <f t="shared" si="10"/>
        <v>104</v>
      </c>
      <c r="AA93" s="28">
        <f t="shared" si="10"/>
        <v>21</v>
      </c>
      <c r="AB93" s="27">
        <f t="shared" si="10"/>
        <v>3106</v>
      </c>
      <c r="AC93" s="27">
        <f t="shared" si="10"/>
        <v>120</v>
      </c>
      <c r="AD93" s="27">
        <f t="shared" si="10"/>
        <v>1085</v>
      </c>
      <c r="AE93" s="27">
        <f t="shared" si="10"/>
        <v>1406</v>
      </c>
      <c r="AF93" s="27">
        <f t="shared" si="10"/>
        <v>0</v>
      </c>
      <c r="AG93" s="28">
        <f t="shared" si="10"/>
        <v>1225</v>
      </c>
      <c r="AH93" s="27">
        <f t="shared" si="10"/>
        <v>1335</v>
      </c>
      <c r="AI93" s="27">
        <f t="shared" si="10"/>
        <v>10735</v>
      </c>
      <c r="AJ93" s="27">
        <f t="shared" si="10"/>
        <v>10497</v>
      </c>
      <c r="AK93" s="27">
        <f t="shared" si="10"/>
        <v>1160</v>
      </c>
      <c r="AL93" s="27">
        <f t="shared" si="10"/>
        <v>405</v>
      </c>
      <c r="AM93" s="28">
        <f t="shared" si="10"/>
        <v>323</v>
      </c>
      <c r="AN93" s="27">
        <f t="shared" si="10"/>
        <v>2</v>
      </c>
      <c r="AO93" s="27">
        <f t="shared" si="10"/>
        <v>29040</v>
      </c>
      <c r="AP93" s="27">
        <f t="shared" si="10"/>
        <v>225</v>
      </c>
      <c r="AQ93" s="27">
        <f t="shared" si="10"/>
        <v>524</v>
      </c>
      <c r="AR93" s="27">
        <f t="shared" si="10"/>
        <v>4450</v>
      </c>
      <c r="AS93" s="28">
        <f t="shared" si="10"/>
        <v>2380</v>
      </c>
      <c r="AT93" s="27">
        <f t="shared" si="10"/>
        <v>5510</v>
      </c>
      <c r="AU93" s="27">
        <f t="shared" si="10"/>
        <v>115</v>
      </c>
      <c r="AV93" s="27">
        <f t="shared" si="10"/>
        <v>150</v>
      </c>
      <c r="AW93" s="27">
        <f t="shared" si="10"/>
        <v>270</v>
      </c>
    </row>
    <row r="94" spans="1:49" ht="13.7" customHeight="1" thickTop="1" thickBot="1" x14ac:dyDescent="0.25">
      <c r="A94" s="2">
        <v>1998</v>
      </c>
      <c r="B94" s="41" t="s">
        <v>119</v>
      </c>
      <c r="C94" s="14" t="s">
        <v>120</v>
      </c>
      <c r="D94" s="29"/>
      <c r="E94" s="29">
        <v>0.66</v>
      </c>
      <c r="F94" s="29">
        <v>0.7</v>
      </c>
      <c r="G94" s="29">
        <v>0</v>
      </c>
      <c r="H94" s="29">
        <v>0.25</v>
      </c>
      <c r="I94" s="30">
        <v>0.3</v>
      </c>
      <c r="J94" s="29">
        <v>0.15</v>
      </c>
      <c r="K94" s="29"/>
      <c r="L94" s="29">
        <v>0.3</v>
      </c>
      <c r="M94" s="29"/>
      <c r="N94" s="29">
        <v>1</v>
      </c>
      <c r="O94" s="30">
        <v>0.75</v>
      </c>
      <c r="P94" s="29">
        <v>0.3</v>
      </c>
      <c r="Q94" s="29">
        <v>0</v>
      </c>
      <c r="R94" s="29">
        <v>0.5</v>
      </c>
      <c r="S94" s="29">
        <v>0.7</v>
      </c>
      <c r="T94" s="29">
        <v>0.5</v>
      </c>
      <c r="U94" s="30">
        <v>0.9</v>
      </c>
      <c r="V94" s="29">
        <v>1</v>
      </c>
      <c r="W94" s="29"/>
      <c r="X94" s="29">
        <v>0.25</v>
      </c>
      <c r="Y94" s="29">
        <v>0.4</v>
      </c>
      <c r="Z94" s="29">
        <v>0.61</v>
      </c>
      <c r="AA94" s="30"/>
      <c r="AB94" s="29">
        <v>0.25</v>
      </c>
      <c r="AC94" s="29">
        <v>0.95</v>
      </c>
      <c r="AD94" s="29">
        <v>0.6</v>
      </c>
      <c r="AE94" s="29">
        <v>0.2</v>
      </c>
      <c r="AF94" s="29"/>
      <c r="AG94" s="30">
        <v>0.2</v>
      </c>
      <c r="AH94" s="29">
        <v>0.3</v>
      </c>
      <c r="AI94" s="29">
        <v>0.25</v>
      </c>
      <c r="AJ94" s="29"/>
      <c r="AK94" s="29"/>
      <c r="AL94" s="29"/>
      <c r="AM94" s="30">
        <v>0.5</v>
      </c>
      <c r="AN94" s="29"/>
      <c r="AO94" s="29">
        <v>0.03</v>
      </c>
      <c r="AP94" s="29">
        <v>0.05</v>
      </c>
      <c r="AQ94" s="29">
        <v>0.5</v>
      </c>
      <c r="AR94" s="29">
        <v>0.8</v>
      </c>
      <c r="AS94" s="30">
        <v>0.85</v>
      </c>
      <c r="AT94" s="29">
        <v>0.3</v>
      </c>
      <c r="AU94" s="29">
        <v>0.5</v>
      </c>
      <c r="AV94" s="29"/>
      <c r="AW94" s="29">
        <v>0.7</v>
      </c>
    </row>
    <row r="95" spans="1:49" ht="14.25" thickTop="1" thickBot="1" x14ac:dyDescent="0.25">
      <c r="A95" s="2">
        <v>1998</v>
      </c>
      <c r="B95" s="41" t="s">
        <v>119</v>
      </c>
      <c r="C95" s="17" t="s">
        <v>121</v>
      </c>
      <c r="D95" s="20"/>
      <c r="E95" s="20"/>
      <c r="F95" s="20"/>
      <c r="G95" s="20"/>
      <c r="H95" s="20"/>
      <c r="I95" s="21"/>
      <c r="J95" s="20"/>
      <c r="K95" s="20"/>
      <c r="L95" s="20"/>
      <c r="M95" s="20"/>
      <c r="N95" s="20"/>
      <c r="O95" s="21"/>
      <c r="P95" s="20"/>
      <c r="Q95" s="20"/>
      <c r="R95" s="20"/>
      <c r="S95" s="20"/>
      <c r="T95" s="20"/>
      <c r="U95" s="21"/>
      <c r="V95" s="20"/>
      <c r="W95" s="20"/>
      <c r="X95" s="20"/>
      <c r="Y95" s="20"/>
      <c r="Z95" s="20">
        <v>0.19</v>
      </c>
      <c r="AA95" s="21"/>
      <c r="AB95" s="20"/>
      <c r="AC95" s="20"/>
      <c r="AD95" s="20"/>
      <c r="AE95" s="20"/>
      <c r="AF95" s="20"/>
      <c r="AG95" s="21"/>
      <c r="AH95" s="20"/>
      <c r="AI95" s="20"/>
      <c r="AJ95" s="20"/>
      <c r="AK95" s="20"/>
      <c r="AL95" s="20"/>
      <c r="AM95" s="21"/>
      <c r="AN95" s="20"/>
      <c r="AO95" s="20"/>
      <c r="AP95" s="20"/>
      <c r="AQ95" s="20"/>
      <c r="AR95" s="20"/>
      <c r="AS95" s="21">
        <v>0.05</v>
      </c>
      <c r="AT95" s="20"/>
      <c r="AU95" s="20"/>
      <c r="AV95" s="20"/>
      <c r="AW95" s="20">
        <v>0.15</v>
      </c>
    </row>
    <row r="96" spans="1:49" ht="14.25" thickTop="1" thickBot="1" x14ac:dyDescent="0.25">
      <c r="A96" s="2">
        <v>1998</v>
      </c>
      <c r="B96" s="41" t="s">
        <v>119</v>
      </c>
      <c r="C96" s="17" t="s">
        <v>122</v>
      </c>
      <c r="D96" s="20"/>
      <c r="E96" s="20">
        <v>0.34</v>
      </c>
      <c r="F96" s="20">
        <v>0.3</v>
      </c>
      <c r="G96" s="20">
        <v>1</v>
      </c>
      <c r="H96" s="20">
        <v>0.75</v>
      </c>
      <c r="I96" s="21">
        <v>0.7</v>
      </c>
      <c r="J96" s="20">
        <v>0.85</v>
      </c>
      <c r="K96" s="20"/>
      <c r="L96" s="20">
        <v>0.7</v>
      </c>
      <c r="M96" s="20">
        <v>1</v>
      </c>
      <c r="N96" s="20"/>
      <c r="O96" s="21">
        <v>0.25</v>
      </c>
      <c r="P96" s="20">
        <v>0.7</v>
      </c>
      <c r="Q96" s="20">
        <v>1</v>
      </c>
      <c r="R96" s="20">
        <v>0.5</v>
      </c>
      <c r="S96" s="20">
        <v>0.3</v>
      </c>
      <c r="T96" s="20">
        <v>0.5</v>
      </c>
      <c r="U96" s="21">
        <v>0.1</v>
      </c>
      <c r="V96" s="20"/>
      <c r="W96" s="20">
        <v>1</v>
      </c>
      <c r="X96" s="20">
        <v>0.75</v>
      </c>
      <c r="Y96" s="20">
        <v>0.6</v>
      </c>
      <c r="Z96" s="20">
        <v>0.2</v>
      </c>
      <c r="AA96" s="21">
        <v>1</v>
      </c>
      <c r="AB96" s="20">
        <v>0.75</v>
      </c>
      <c r="AC96" s="20">
        <v>0.05</v>
      </c>
      <c r="AD96" s="20">
        <v>0.4</v>
      </c>
      <c r="AE96" s="20">
        <v>0.8</v>
      </c>
      <c r="AF96" s="20"/>
      <c r="AG96" s="21">
        <v>0.8</v>
      </c>
      <c r="AH96" s="20">
        <v>0.7</v>
      </c>
      <c r="AI96" s="20">
        <v>0.75</v>
      </c>
      <c r="AJ96" s="20">
        <v>1</v>
      </c>
      <c r="AK96" s="20">
        <v>1</v>
      </c>
      <c r="AL96" s="20">
        <v>1</v>
      </c>
      <c r="AM96" s="21">
        <v>0.5</v>
      </c>
      <c r="AN96" s="20"/>
      <c r="AO96" s="20">
        <v>0.97</v>
      </c>
      <c r="AP96" s="20">
        <v>0.95</v>
      </c>
      <c r="AQ96" s="20">
        <v>0.5</v>
      </c>
      <c r="AR96" s="20">
        <v>0.2</v>
      </c>
      <c r="AS96" s="21">
        <v>0.08</v>
      </c>
      <c r="AT96" s="20">
        <v>0.7</v>
      </c>
      <c r="AU96" s="20">
        <v>0.5</v>
      </c>
      <c r="AV96" s="20"/>
      <c r="AW96" s="20">
        <v>0.15</v>
      </c>
    </row>
    <row r="97" spans="1:49" ht="14.25" thickTop="1" thickBot="1" x14ac:dyDescent="0.25">
      <c r="A97" s="2">
        <v>1998</v>
      </c>
      <c r="B97" s="41" t="s">
        <v>119</v>
      </c>
      <c r="C97" s="22" t="s">
        <v>123</v>
      </c>
      <c r="D97" s="31"/>
      <c r="E97" s="31"/>
      <c r="F97" s="31"/>
      <c r="G97" s="31"/>
      <c r="H97" s="31"/>
      <c r="I97" s="32"/>
      <c r="J97" s="31"/>
      <c r="K97" s="31"/>
      <c r="L97" s="31"/>
      <c r="M97" s="31"/>
      <c r="N97" s="31"/>
      <c r="O97" s="32"/>
      <c r="P97" s="31"/>
      <c r="Q97" s="31"/>
      <c r="R97" s="31"/>
      <c r="S97" s="31"/>
      <c r="T97" s="31"/>
      <c r="U97" s="32"/>
      <c r="V97" s="31"/>
      <c r="W97" s="31"/>
      <c r="X97" s="31"/>
      <c r="Y97" s="31"/>
      <c r="Z97" s="31"/>
      <c r="AA97" s="32"/>
      <c r="AB97" s="31"/>
      <c r="AC97" s="31"/>
      <c r="AD97" s="31"/>
      <c r="AE97" s="31"/>
      <c r="AF97" s="31"/>
      <c r="AG97" s="32"/>
      <c r="AH97" s="31"/>
      <c r="AI97" s="31"/>
      <c r="AJ97" s="31"/>
      <c r="AK97" s="31"/>
      <c r="AL97" s="31"/>
      <c r="AM97" s="32"/>
      <c r="AN97" s="31"/>
      <c r="AO97" s="31"/>
      <c r="AP97" s="31"/>
      <c r="AQ97" s="31"/>
      <c r="AR97" s="31"/>
      <c r="AS97" s="32">
        <v>0.02</v>
      </c>
      <c r="AT97" s="31"/>
      <c r="AU97" s="31"/>
      <c r="AV97" s="31"/>
      <c r="AW97" s="31"/>
    </row>
    <row r="98" spans="1:49" ht="13.7" customHeight="1" thickTop="1" thickBot="1" x14ac:dyDescent="0.25">
      <c r="A98" s="2">
        <v>1998</v>
      </c>
      <c r="B98" s="39" t="s">
        <v>124</v>
      </c>
      <c r="C98" s="14" t="s">
        <v>125</v>
      </c>
      <c r="D98" s="15"/>
      <c r="E98" s="15"/>
      <c r="F98" s="15"/>
      <c r="G98" s="15"/>
      <c r="H98" s="15"/>
      <c r="I98" s="16"/>
      <c r="J98" s="15"/>
      <c r="K98" s="15"/>
      <c r="L98" s="15"/>
      <c r="M98" s="15"/>
      <c r="N98" s="15"/>
      <c r="O98" s="16"/>
      <c r="P98" s="15"/>
      <c r="Q98" s="15"/>
      <c r="R98" s="15"/>
      <c r="S98" s="15"/>
      <c r="T98" s="15">
        <v>1</v>
      </c>
      <c r="U98" s="16"/>
      <c r="V98" s="15"/>
      <c r="W98" s="15"/>
      <c r="X98" s="15"/>
      <c r="Y98" s="15"/>
      <c r="Z98" s="15"/>
      <c r="AA98" s="16"/>
      <c r="AB98" s="15"/>
      <c r="AC98" s="15">
        <v>2</v>
      </c>
      <c r="AD98" s="15"/>
      <c r="AE98" s="15"/>
      <c r="AF98" s="15"/>
      <c r="AG98" s="16"/>
      <c r="AH98" s="15"/>
      <c r="AI98" s="15"/>
      <c r="AJ98" s="15"/>
      <c r="AK98" s="15">
        <v>5</v>
      </c>
      <c r="AL98" s="15"/>
      <c r="AM98" s="16"/>
      <c r="AN98" s="15"/>
      <c r="AO98" s="15"/>
      <c r="AP98" s="15"/>
      <c r="AQ98" s="15"/>
      <c r="AR98" s="15"/>
      <c r="AS98" s="16"/>
      <c r="AT98" s="15"/>
      <c r="AU98" s="15"/>
      <c r="AV98" s="15"/>
      <c r="AW98" s="15"/>
    </row>
    <row r="99" spans="1:49" ht="14.25" thickTop="1" thickBot="1" x14ac:dyDescent="0.25">
      <c r="A99" s="2">
        <v>1998</v>
      </c>
      <c r="B99" s="39" t="s">
        <v>124</v>
      </c>
      <c r="C99" s="17" t="s">
        <v>126</v>
      </c>
      <c r="D99" s="18"/>
      <c r="E99" s="18"/>
      <c r="F99" s="18"/>
      <c r="G99" s="18"/>
      <c r="H99" s="18"/>
      <c r="I99" s="19"/>
      <c r="J99" s="18"/>
      <c r="K99" s="18"/>
      <c r="L99" s="18"/>
      <c r="M99" s="18"/>
      <c r="N99" s="18"/>
      <c r="O99" s="19"/>
      <c r="P99" s="18"/>
      <c r="Q99" s="18"/>
      <c r="R99" s="18"/>
      <c r="S99" s="18"/>
      <c r="T99" s="18">
        <v>200</v>
      </c>
      <c r="U99" s="19"/>
      <c r="V99" s="18"/>
      <c r="W99" s="18"/>
      <c r="X99" s="18"/>
      <c r="Y99" s="18"/>
      <c r="Z99" s="18"/>
      <c r="AA99" s="19"/>
      <c r="AB99" s="18"/>
      <c r="AC99" s="18">
        <v>300</v>
      </c>
      <c r="AD99" s="18"/>
      <c r="AE99" s="18"/>
      <c r="AF99" s="18"/>
      <c r="AG99" s="19"/>
      <c r="AH99" s="18"/>
      <c r="AI99" s="18"/>
      <c r="AJ99" s="18"/>
      <c r="AK99" s="18">
        <v>200</v>
      </c>
      <c r="AL99" s="18"/>
      <c r="AM99" s="19"/>
      <c r="AN99" s="18"/>
      <c r="AO99" s="18"/>
      <c r="AP99" s="18"/>
      <c r="AQ99" s="18"/>
      <c r="AR99" s="18"/>
      <c r="AS99" s="19"/>
      <c r="AT99" s="18"/>
      <c r="AU99" s="18"/>
      <c r="AV99" s="18"/>
      <c r="AW99" s="18"/>
    </row>
    <row r="100" spans="1:49" ht="14.25" thickTop="1" thickBot="1" x14ac:dyDescent="0.25">
      <c r="A100" s="2">
        <v>1998</v>
      </c>
      <c r="B100" s="39" t="s">
        <v>124</v>
      </c>
      <c r="C100" s="17" t="s">
        <v>127</v>
      </c>
      <c r="D100" s="18"/>
      <c r="E100" s="18"/>
      <c r="F100" s="18"/>
      <c r="G100" s="18"/>
      <c r="H100" s="18"/>
      <c r="I100" s="19"/>
      <c r="J100" s="18"/>
      <c r="K100" s="18"/>
      <c r="L100" s="18"/>
      <c r="M100" s="18"/>
      <c r="N100" s="18"/>
      <c r="O100" s="19"/>
      <c r="P100" s="18"/>
      <c r="Q100" s="18"/>
      <c r="R100" s="18"/>
      <c r="S100" s="18"/>
      <c r="T100" s="18"/>
      <c r="U100" s="19"/>
      <c r="V100" s="18"/>
      <c r="W100" s="18"/>
      <c r="X100" s="18"/>
      <c r="Y100" s="18"/>
      <c r="Z100" s="18"/>
      <c r="AA100" s="19"/>
      <c r="AB100" s="18"/>
      <c r="AC100" s="18"/>
      <c r="AD100" s="18"/>
      <c r="AE100" s="18"/>
      <c r="AF100" s="18"/>
      <c r="AG100" s="19"/>
      <c r="AH100" s="18"/>
      <c r="AI100" s="18"/>
      <c r="AJ100" s="18"/>
      <c r="AK100" s="18"/>
      <c r="AL100" s="18"/>
      <c r="AM100" s="19"/>
      <c r="AN100" s="18"/>
      <c r="AO100" s="18"/>
      <c r="AP100" s="18"/>
      <c r="AQ100" s="18"/>
      <c r="AR100" s="18"/>
      <c r="AS100" s="19"/>
      <c r="AT100" s="18"/>
      <c r="AU100" s="18"/>
      <c r="AV100" s="18"/>
      <c r="AW100" s="18"/>
    </row>
    <row r="101" spans="1:49" ht="14.25" thickTop="1" thickBot="1" x14ac:dyDescent="0.25">
      <c r="A101" s="2">
        <v>1998</v>
      </c>
      <c r="B101" s="39" t="s">
        <v>124</v>
      </c>
      <c r="C101" s="17" t="s">
        <v>128</v>
      </c>
      <c r="D101" s="20"/>
      <c r="E101" s="20"/>
      <c r="F101" s="20"/>
      <c r="G101" s="20"/>
      <c r="H101" s="20"/>
      <c r="I101" s="21"/>
      <c r="J101" s="20"/>
      <c r="K101" s="20"/>
      <c r="L101" s="20"/>
      <c r="M101" s="20"/>
      <c r="N101" s="20"/>
      <c r="O101" s="21"/>
      <c r="P101" s="20"/>
      <c r="Q101" s="20"/>
      <c r="R101" s="20"/>
      <c r="S101" s="20"/>
      <c r="T101" s="20"/>
      <c r="U101" s="21"/>
      <c r="V101" s="20"/>
      <c r="W101" s="20"/>
      <c r="X101" s="20"/>
      <c r="Y101" s="20"/>
      <c r="Z101" s="20"/>
      <c r="AA101" s="21"/>
      <c r="AB101" s="20"/>
      <c r="AC101" s="20"/>
      <c r="AD101" s="20"/>
      <c r="AE101" s="20"/>
      <c r="AF101" s="20"/>
      <c r="AG101" s="21"/>
      <c r="AH101" s="20"/>
      <c r="AI101" s="20"/>
      <c r="AJ101" s="20"/>
      <c r="AK101" s="20"/>
      <c r="AL101" s="20"/>
      <c r="AM101" s="21"/>
      <c r="AN101" s="20"/>
      <c r="AO101" s="20"/>
      <c r="AP101" s="20"/>
      <c r="AQ101" s="20"/>
      <c r="AR101" s="20"/>
      <c r="AS101" s="21"/>
      <c r="AT101" s="20"/>
      <c r="AU101" s="20"/>
      <c r="AV101" s="20"/>
      <c r="AW101" s="20"/>
    </row>
    <row r="102" spans="1:49" ht="14.25" thickTop="1" thickBot="1" x14ac:dyDescent="0.25">
      <c r="A102" s="2">
        <v>1998</v>
      </c>
      <c r="B102" s="39" t="s">
        <v>124</v>
      </c>
      <c r="C102" s="17" t="s">
        <v>129</v>
      </c>
      <c r="D102" s="20"/>
      <c r="E102" s="20"/>
      <c r="F102" s="20"/>
      <c r="G102" s="20"/>
      <c r="H102" s="20"/>
      <c r="I102" s="21"/>
      <c r="J102" s="20">
        <v>0.85</v>
      </c>
      <c r="K102" s="20"/>
      <c r="L102" s="20"/>
      <c r="M102" s="20"/>
      <c r="N102" s="20"/>
      <c r="O102" s="21"/>
      <c r="P102" s="20"/>
      <c r="Q102" s="20"/>
      <c r="R102" s="20"/>
      <c r="S102" s="20"/>
      <c r="T102" s="20">
        <v>1</v>
      </c>
      <c r="U102" s="21"/>
      <c r="V102" s="20"/>
      <c r="W102" s="20"/>
      <c r="X102" s="20"/>
      <c r="Y102" s="20"/>
      <c r="Z102" s="20"/>
      <c r="AA102" s="21"/>
      <c r="AB102" s="20"/>
      <c r="AC102" s="20"/>
      <c r="AD102" s="20"/>
      <c r="AE102" s="20"/>
      <c r="AF102" s="20"/>
      <c r="AG102" s="21"/>
      <c r="AH102" s="20"/>
      <c r="AI102" s="20"/>
      <c r="AJ102" s="20"/>
      <c r="AK102" s="20">
        <v>0.9</v>
      </c>
      <c r="AL102" s="20"/>
      <c r="AM102" s="21"/>
      <c r="AN102" s="20"/>
      <c r="AO102" s="20"/>
      <c r="AP102" s="20"/>
      <c r="AQ102" s="20"/>
      <c r="AR102" s="20"/>
      <c r="AS102" s="21"/>
      <c r="AT102" s="20"/>
      <c r="AU102" s="20"/>
      <c r="AV102" s="20"/>
      <c r="AW102" s="20"/>
    </row>
    <row r="103" spans="1:49" ht="14.25" thickTop="1" thickBot="1" x14ac:dyDescent="0.25">
      <c r="A103" s="2">
        <v>1998</v>
      </c>
      <c r="B103" s="39" t="s">
        <v>124</v>
      </c>
      <c r="C103" s="17" t="s">
        <v>130</v>
      </c>
      <c r="D103" s="20"/>
      <c r="E103" s="20"/>
      <c r="F103" s="20"/>
      <c r="G103" s="20"/>
      <c r="H103" s="20"/>
      <c r="I103" s="21"/>
      <c r="J103" s="20">
        <v>0.15</v>
      </c>
      <c r="K103" s="20"/>
      <c r="L103" s="20"/>
      <c r="M103" s="20"/>
      <c r="N103" s="20"/>
      <c r="O103" s="21"/>
      <c r="P103" s="20"/>
      <c r="Q103" s="20"/>
      <c r="R103" s="20"/>
      <c r="S103" s="20"/>
      <c r="T103" s="20"/>
      <c r="U103" s="21"/>
      <c r="V103" s="20"/>
      <c r="W103" s="20"/>
      <c r="X103" s="20"/>
      <c r="Y103" s="20"/>
      <c r="Z103" s="20"/>
      <c r="AA103" s="21"/>
      <c r="AB103" s="20"/>
      <c r="AC103" s="20"/>
      <c r="AD103" s="20"/>
      <c r="AE103" s="20"/>
      <c r="AF103" s="20"/>
      <c r="AG103" s="21"/>
      <c r="AH103" s="20"/>
      <c r="AI103" s="20"/>
      <c r="AJ103" s="20"/>
      <c r="AK103" s="20">
        <v>0.1</v>
      </c>
      <c r="AL103" s="20"/>
      <c r="AM103" s="21"/>
      <c r="AN103" s="20"/>
      <c r="AO103" s="20"/>
      <c r="AP103" s="20"/>
      <c r="AQ103" s="20"/>
      <c r="AR103" s="20"/>
      <c r="AS103" s="21"/>
      <c r="AT103" s="20"/>
      <c r="AU103" s="20"/>
      <c r="AV103" s="20"/>
      <c r="AW103" s="20"/>
    </row>
    <row r="104" spans="1:49" ht="14.25" thickTop="1" thickBot="1" x14ac:dyDescent="0.25">
      <c r="A104" s="2">
        <v>1998</v>
      </c>
      <c r="B104" s="39" t="s">
        <v>124</v>
      </c>
      <c r="C104" s="22" t="s">
        <v>131</v>
      </c>
      <c r="D104" s="31"/>
      <c r="E104" s="31"/>
      <c r="F104" s="31"/>
      <c r="G104" s="31"/>
      <c r="H104" s="31"/>
      <c r="I104" s="32"/>
      <c r="J104" s="31"/>
      <c r="K104" s="31"/>
      <c r="L104" s="31"/>
      <c r="M104" s="31"/>
      <c r="N104" s="31"/>
      <c r="O104" s="32"/>
      <c r="P104" s="31"/>
      <c r="Q104" s="31"/>
      <c r="R104" s="31"/>
      <c r="S104" s="31"/>
      <c r="T104" s="31"/>
      <c r="U104" s="32"/>
      <c r="V104" s="31"/>
      <c r="W104" s="31"/>
      <c r="X104" s="31"/>
      <c r="Y104" s="31"/>
      <c r="Z104" s="31"/>
      <c r="AA104" s="32"/>
      <c r="AB104" s="31"/>
      <c r="AC104" s="31"/>
      <c r="AD104" s="31"/>
      <c r="AE104" s="31"/>
      <c r="AF104" s="31"/>
      <c r="AG104" s="32"/>
      <c r="AH104" s="31"/>
      <c r="AI104" s="31"/>
      <c r="AJ104" s="31"/>
      <c r="AK104" s="31"/>
      <c r="AL104" s="31"/>
      <c r="AM104" s="32"/>
      <c r="AN104" s="31"/>
      <c r="AO104" s="31"/>
      <c r="AP104" s="31"/>
      <c r="AQ104" s="31"/>
      <c r="AR104" s="31"/>
      <c r="AS104" s="32"/>
      <c r="AT104" s="31"/>
      <c r="AU104" s="31"/>
      <c r="AV104" s="31"/>
      <c r="AW104" s="31"/>
    </row>
    <row r="105" spans="1:49" ht="14.25" thickTop="1" thickBot="1" x14ac:dyDescent="0.25">
      <c r="A105" s="2">
        <v>1998</v>
      </c>
      <c r="B105" s="42" t="s">
        <v>132</v>
      </c>
      <c r="C105" s="14" t="s">
        <v>133</v>
      </c>
      <c r="D105" s="29"/>
      <c r="E105" s="29">
        <v>0.5</v>
      </c>
      <c r="F105" s="29">
        <v>0.8</v>
      </c>
      <c r="G105" s="29">
        <v>0.25</v>
      </c>
      <c r="H105" s="29">
        <v>0.5</v>
      </c>
      <c r="I105" s="30"/>
      <c r="J105" s="29">
        <v>1</v>
      </c>
      <c r="K105" s="29"/>
      <c r="L105" s="29">
        <v>0.6</v>
      </c>
      <c r="M105" s="29"/>
      <c r="N105" s="29">
        <v>1</v>
      </c>
      <c r="O105" s="30">
        <v>0.5</v>
      </c>
      <c r="P105" s="29">
        <v>0</v>
      </c>
      <c r="Q105" s="29"/>
      <c r="R105" s="29"/>
      <c r="S105" s="29">
        <v>0.1</v>
      </c>
      <c r="T105" s="29">
        <v>0</v>
      </c>
      <c r="U105" s="30">
        <v>1</v>
      </c>
      <c r="V105" s="29"/>
      <c r="W105" s="29">
        <v>1</v>
      </c>
      <c r="X105" s="29">
        <v>0.9</v>
      </c>
      <c r="Y105" s="29">
        <v>0.2</v>
      </c>
      <c r="Z105" s="29">
        <v>0.8</v>
      </c>
      <c r="AA105" s="30"/>
      <c r="AB105" s="29">
        <v>1</v>
      </c>
      <c r="AC105" s="29">
        <v>0</v>
      </c>
      <c r="AD105" s="29"/>
      <c r="AE105" s="29">
        <v>0.9</v>
      </c>
      <c r="AF105" s="29"/>
      <c r="AG105" s="30">
        <v>0.9</v>
      </c>
      <c r="AH105" s="29"/>
      <c r="AI105" s="29">
        <v>0.7</v>
      </c>
      <c r="AJ105" s="29"/>
      <c r="AK105" s="29">
        <v>1</v>
      </c>
      <c r="AL105" s="29">
        <v>1</v>
      </c>
      <c r="AM105" s="30">
        <v>0.5</v>
      </c>
      <c r="AN105" s="29"/>
      <c r="AO105" s="29">
        <v>0.99</v>
      </c>
      <c r="AP105" s="29"/>
      <c r="AQ105" s="29">
        <v>0.1</v>
      </c>
      <c r="AR105" s="29">
        <v>0.2</v>
      </c>
      <c r="AS105" s="30">
        <v>0.15</v>
      </c>
      <c r="AT105" s="29">
        <v>0.9</v>
      </c>
      <c r="AU105" s="29">
        <v>0.5</v>
      </c>
      <c r="AV105" s="29">
        <v>0</v>
      </c>
      <c r="AW105" s="29">
        <v>0.05</v>
      </c>
    </row>
    <row r="106" spans="1:49" ht="14.25" thickTop="1" thickBot="1" x14ac:dyDescent="0.25">
      <c r="A106" s="2">
        <v>1998</v>
      </c>
      <c r="B106" s="42" t="s">
        <v>132</v>
      </c>
      <c r="C106" s="22" t="s">
        <v>134</v>
      </c>
      <c r="D106" s="31"/>
      <c r="E106" s="31">
        <v>0.5</v>
      </c>
      <c r="F106" s="31">
        <v>0.2</v>
      </c>
      <c r="G106" s="31">
        <v>0.75</v>
      </c>
      <c r="H106" s="31">
        <v>0.5</v>
      </c>
      <c r="I106" s="32"/>
      <c r="J106" s="31"/>
      <c r="K106" s="31"/>
      <c r="L106" s="31">
        <v>0.4</v>
      </c>
      <c r="M106" s="31"/>
      <c r="N106" s="31"/>
      <c r="O106" s="32">
        <v>0.5</v>
      </c>
      <c r="P106" s="31">
        <v>1</v>
      </c>
      <c r="Q106" s="31"/>
      <c r="R106" s="31"/>
      <c r="S106" s="31">
        <v>0.9</v>
      </c>
      <c r="T106" s="31">
        <v>1</v>
      </c>
      <c r="U106" s="32">
        <v>0</v>
      </c>
      <c r="V106" s="31">
        <v>1</v>
      </c>
      <c r="W106" s="31"/>
      <c r="X106" s="31">
        <v>0.1</v>
      </c>
      <c r="Y106" s="31">
        <v>0.8</v>
      </c>
      <c r="Z106" s="31">
        <v>0.2</v>
      </c>
      <c r="AA106" s="32"/>
      <c r="AB106" s="31">
        <v>0</v>
      </c>
      <c r="AC106" s="31">
        <v>1</v>
      </c>
      <c r="AD106" s="31"/>
      <c r="AE106" s="31">
        <v>0.1</v>
      </c>
      <c r="AF106" s="31"/>
      <c r="AG106" s="32">
        <v>0.1</v>
      </c>
      <c r="AH106" s="31"/>
      <c r="AI106" s="31">
        <v>0.3</v>
      </c>
      <c r="AJ106" s="31"/>
      <c r="AK106" s="31">
        <v>0</v>
      </c>
      <c r="AL106" s="31">
        <v>0</v>
      </c>
      <c r="AM106" s="32">
        <v>0.5</v>
      </c>
      <c r="AN106" s="31"/>
      <c r="AO106" s="31">
        <v>0.01</v>
      </c>
      <c r="AP106" s="31"/>
      <c r="AQ106" s="31">
        <v>0.9</v>
      </c>
      <c r="AR106" s="31">
        <v>0.8</v>
      </c>
      <c r="AS106" s="32">
        <v>0.85</v>
      </c>
      <c r="AT106" s="31">
        <v>0.1</v>
      </c>
      <c r="AU106" s="31">
        <v>0.5</v>
      </c>
      <c r="AV106" s="31"/>
      <c r="AW106" s="31">
        <v>0.95</v>
      </c>
    </row>
    <row r="107" spans="1:49" ht="13.7" customHeight="1" thickTop="1" thickBot="1" x14ac:dyDescent="0.25">
      <c r="A107" s="2">
        <v>1998</v>
      </c>
      <c r="B107" s="43" t="s">
        <v>135</v>
      </c>
      <c r="C107" s="14" t="s">
        <v>136</v>
      </c>
      <c r="D107" s="15"/>
      <c r="E107" s="15"/>
      <c r="F107" s="15"/>
      <c r="G107" s="15"/>
      <c r="H107" s="15"/>
      <c r="I107" s="16"/>
      <c r="J107" s="15"/>
      <c r="K107" s="15"/>
      <c r="L107" s="15"/>
      <c r="M107" s="15"/>
      <c r="N107" s="15"/>
      <c r="O107" s="16"/>
      <c r="P107" s="15"/>
      <c r="Q107" s="15"/>
      <c r="R107" s="15"/>
      <c r="S107" s="15"/>
      <c r="T107" s="15"/>
      <c r="U107" s="16"/>
      <c r="V107" s="15"/>
      <c r="W107" s="15"/>
      <c r="X107" s="15"/>
      <c r="Y107" s="15"/>
      <c r="Z107" s="15"/>
      <c r="AA107" s="16"/>
      <c r="AB107" s="15"/>
      <c r="AC107" s="15"/>
      <c r="AD107" s="15"/>
      <c r="AE107" s="15"/>
      <c r="AF107" s="15"/>
      <c r="AG107" s="16"/>
      <c r="AH107" s="15"/>
      <c r="AI107" s="15"/>
      <c r="AJ107" s="15"/>
      <c r="AK107" s="15"/>
      <c r="AL107" s="15"/>
      <c r="AM107" s="16"/>
      <c r="AN107" s="15"/>
      <c r="AO107" s="15"/>
      <c r="AP107" s="15"/>
      <c r="AQ107" s="15"/>
      <c r="AR107" s="15">
        <v>50</v>
      </c>
      <c r="AS107" s="16"/>
      <c r="AT107" s="15"/>
      <c r="AU107" s="15"/>
      <c r="AV107" s="15"/>
      <c r="AW107" s="15"/>
    </row>
    <row r="108" spans="1:49" ht="14.25" thickTop="1" thickBot="1" x14ac:dyDescent="0.25">
      <c r="A108" s="2">
        <v>1998</v>
      </c>
      <c r="B108" s="43" t="s">
        <v>135</v>
      </c>
      <c r="C108" s="17" t="s">
        <v>137</v>
      </c>
      <c r="D108" s="18"/>
      <c r="E108" s="18"/>
      <c r="F108" s="18"/>
      <c r="G108" s="18"/>
      <c r="H108" s="18"/>
      <c r="I108" s="19"/>
      <c r="J108" s="18"/>
      <c r="K108" s="18"/>
      <c r="L108" s="18"/>
      <c r="M108" s="18"/>
      <c r="N108" s="18"/>
      <c r="O108" s="19"/>
      <c r="P108" s="18"/>
      <c r="Q108" s="18"/>
      <c r="R108" s="18"/>
      <c r="S108" s="18"/>
      <c r="T108" s="18"/>
      <c r="U108" s="19"/>
      <c r="V108" s="18"/>
      <c r="W108" s="18"/>
      <c r="X108" s="18"/>
      <c r="Y108" s="18"/>
      <c r="Z108" s="18"/>
      <c r="AA108" s="19"/>
      <c r="AB108" s="18"/>
      <c r="AC108" s="18"/>
      <c r="AD108" s="18"/>
      <c r="AE108" s="18"/>
      <c r="AF108" s="18"/>
      <c r="AG108" s="19"/>
      <c r="AH108" s="18"/>
      <c r="AI108" s="18"/>
      <c r="AJ108" s="18"/>
      <c r="AK108" s="18"/>
      <c r="AL108" s="18"/>
      <c r="AM108" s="19"/>
      <c r="AN108" s="18"/>
      <c r="AO108" s="18"/>
      <c r="AP108" s="18"/>
      <c r="AQ108" s="18"/>
      <c r="AR108" s="18"/>
      <c r="AS108" s="19"/>
      <c r="AT108" s="18"/>
      <c r="AU108" s="18"/>
      <c r="AV108" s="18"/>
      <c r="AW108" s="18"/>
    </row>
    <row r="109" spans="1:49" ht="14.25" thickTop="1" thickBot="1" x14ac:dyDescent="0.25">
      <c r="A109" s="2">
        <v>1998</v>
      </c>
      <c r="B109" s="43" t="s">
        <v>135</v>
      </c>
      <c r="C109" s="22" t="s">
        <v>138</v>
      </c>
      <c r="D109" s="23"/>
      <c r="E109" s="23"/>
      <c r="F109" s="23"/>
      <c r="G109" s="23">
        <v>30</v>
      </c>
      <c r="H109" s="23"/>
      <c r="I109" s="24"/>
      <c r="J109" s="23"/>
      <c r="K109" s="23"/>
      <c r="L109" s="23"/>
      <c r="M109" s="23"/>
      <c r="N109" s="23"/>
      <c r="O109" s="24"/>
      <c r="P109" s="23"/>
      <c r="Q109" s="23"/>
      <c r="R109" s="23"/>
      <c r="S109" s="23"/>
      <c r="T109" s="23"/>
      <c r="U109" s="24"/>
      <c r="V109" s="23"/>
      <c r="W109" s="23"/>
      <c r="X109" s="23"/>
      <c r="Y109" s="23"/>
      <c r="Z109" s="23"/>
      <c r="AA109" s="24"/>
      <c r="AB109" s="23"/>
      <c r="AC109" s="23"/>
      <c r="AD109" s="23"/>
      <c r="AE109" s="23"/>
      <c r="AF109" s="23"/>
      <c r="AG109" s="24"/>
      <c r="AH109" s="23"/>
      <c r="AI109" s="23"/>
      <c r="AJ109" s="23"/>
      <c r="AK109" s="23"/>
      <c r="AL109" s="23"/>
      <c r="AM109" s="24"/>
      <c r="AN109" s="23"/>
      <c r="AO109" s="23"/>
      <c r="AP109" s="23"/>
      <c r="AQ109" s="23"/>
      <c r="AR109" s="23"/>
      <c r="AS109" s="24"/>
      <c r="AT109" s="23"/>
      <c r="AU109" s="23"/>
      <c r="AV109" s="23"/>
      <c r="AW109" s="23"/>
    </row>
    <row r="110" spans="1:49" ht="14.25" thickTop="1" thickBot="1" x14ac:dyDescent="0.25">
      <c r="A110" s="2">
        <v>1998</v>
      </c>
      <c r="B110" s="43" t="s">
        <v>135</v>
      </c>
      <c r="C110" s="34" t="s">
        <v>139</v>
      </c>
      <c r="D110" s="35"/>
      <c r="E110" s="35"/>
      <c r="F110" s="35"/>
      <c r="G110" s="35"/>
      <c r="H110" s="35"/>
      <c r="I110" s="36"/>
      <c r="J110" s="35"/>
      <c r="K110" s="35"/>
      <c r="L110" s="35"/>
      <c r="M110" s="35"/>
      <c r="N110" s="35"/>
      <c r="O110" s="36"/>
      <c r="P110" s="35"/>
      <c r="Q110" s="35">
        <v>100</v>
      </c>
      <c r="R110" s="35"/>
      <c r="S110" s="35"/>
      <c r="T110" s="35"/>
      <c r="U110" s="36"/>
      <c r="V110" s="35"/>
      <c r="W110" s="35"/>
      <c r="X110" s="35">
        <v>300</v>
      </c>
      <c r="Y110" s="35"/>
      <c r="Z110" s="35">
        <v>30</v>
      </c>
      <c r="AA110" s="36"/>
      <c r="AB110" s="35"/>
      <c r="AC110" s="35">
        <v>50</v>
      </c>
      <c r="AD110" s="35"/>
      <c r="AE110" s="35"/>
      <c r="AF110" s="35"/>
      <c r="AG110" s="36"/>
      <c r="AH110" s="35"/>
      <c r="AI110" s="35">
        <v>25</v>
      </c>
      <c r="AJ110" s="35"/>
      <c r="AK110" s="35"/>
      <c r="AL110" s="35"/>
      <c r="AM110" s="36"/>
      <c r="AN110" s="35"/>
      <c r="AO110" s="35"/>
      <c r="AP110" s="35"/>
      <c r="AQ110" s="35"/>
      <c r="AR110" s="35"/>
      <c r="AS110" s="36"/>
      <c r="AT110" s="35"/>
      <c r="AU110" s="35"/>
      <c r="AV110" s="35"/>
      <c r="AW110" s="35"/>
    </row>
    <row r="111" spans="1:49" ht="14.25" thickTop="1" thickBot="1" x14ac:dyDescent="0.25">
      <c r="A111" s="2">
        <v>1998</v>
      </c>
      <c r="B111" s="43" t="s">
        <v>135</v>
      </c>
      <c r="C111" s="17" t="s">
        <v>140</v>
      </c>
      <c r="D111" s="18"/>
      <c r="E111" s="18"/>
      <c r="F111" s="18"/>
      <c r="G111" s="18"/>
      <c r="H111" s="18"/>
      <c r="I111" s="19"/>
      <c r="J111" s="18"/>
      <c r="K111" s="18"/>
      <c r="L111" s="18"/>
      <c r="M111" s="18"/>
      <c r="N111" s="18"/>
      <c r="O111" s="19"/>
      <c r="P111" s="18"/>
      <c r="Q111" s="18"/>
      <c r="R111" s="18"/>
      <c r="S111" s="18"/>
      <c r="T111" s="18"/>
      <c r="U111" s="19"/>
      <c r="V111" s="18"/>
      <c r="W111" s="18"/>
      <c r="X111" s="18"/>
      <c r="Y111" s="18"/>
      <c r="Z111" s="18"/>
      <c r="AA111" s="19"/>
      <c r="AB111" s="18"/>
      <c r="AC111" s="18"/>
      <c r="AD111" s="18"/>
      <c r="AE111" s="18"/>
      <c r="AF111" s="18"/>
      <c r="AG111" s="19"/>
      <c r="AH111" s="18"/>
      <c r="AI111" s="18"/>
      <c r="AJ111" s="18"/>
      <c r="AK111" s="18"/>
      <c r="AL111" s="18"/>
      <c r="AM111" s="19"/>
      <c r="AN111" s="18"/>
      <c r="AO111" s="18"/>
      <c r="AP111" s="18"/>
      <c r="AQ111" s="18"/>
      <c r="AR111" s="18"/>
      <c r="AS111" s="19"/>
      <c r="AT111" s="18"/>
      <c r="AU111" s="18"/>
      <c r="AV111" s="18"/>
      <c r="AW111" s="18"/>
    </row>
    <row r="112" spans="1:49" ht="14.25" thickTop="1" thickBot="1" x14ac:dyDescent="0.25">
      <c r="A112" s="2">
        <v>1998</v>
      </c>
      <c r="B112" s="43" t="s">
        <v>135</v>
      </c>
      <c r="C112" s="22" t="s">
        <v>141</v>
      </c>
      <c r="D112" s="23"/>
      <c r="E112" s="23">
        <v>0</v>
      </c>
      <c r="F112" s="23">
        <v>6000</v>
      </c>
      <c r="G112" s="23">
        <v>35</v>
      </c>
      <c r="H112" s="23">
        <v>4000</v>
      </c>
      <c r="I112" s="24">
        <v>400</v>
      </c>
      <c r="J112" s="23"/>
      <c r="K112" s="23"/>
      <c r="L112" s="23">
        <v>1500</v>
      </c>
      <c r="M112" s="23"/>
      <c r="N112" s="23"/>
      <c r="O112" s="24">
        <v>50</v>
      </c>
      <c r="P112" s="23"/>
      <c r="Q112" s="23">
        <v>1000</v>
      </c>
      <c r="R112" s="23">
        <v>100</v>
      </c>
      <c r="S112" s="23">
        <v>500</v>
      </c>
      <c r="T112" s="23">
        <v>100</v>
      </c>
      <c r="U112" s="24">
        <v>65</v>
      </c>
      <c r="V112" s="23">
        <v>100</v>
      </c>
      <c r="W112" s="23"/>
      <c r="X112" s="23">
        <v>600</v>
      </c>
      <c r="Y112" s="23"/>
      <c r="Z112" s="23">
        <v>25</v>
      </c>
      <c r="AA112" s="24"/>
      <c r="AB112" s="23">
        <v>1000</v>
      </c>
      <c r="AC112" s="23">
        <v>50</v>
      </c>
      <c r="AD112" s="23"/>
      <c r="AE112" s="23">
        <v>400</v>
      </c>
      <c r="AF112" s="23"/>
      <c r="AG112" s="24">
        <v>400</v>
      </c>
      <c r="AH112" s="23"/>
      <c r="AI112" s="23">
        <v>2000</v>
      </c>
      <c r="AJ112" s="23">
        <v>1500</v>
      </c>
      <c r="AK112" s="23">
        <v>200</v>
      </c>
      <c r="AL112" s="23"/>
      <c r="AM112" s="24">
        <v>100</v>
      </c>
      <c r="AN112" s="23"/>
      <c r="AO112" s="23">
        <v>10190</v>
      </c>
      <c r="AP112" s="23"/>
      <c r="AQ112" s="23">
        <v>100</v>
      </c>
      <c r="AR112" s="23">
        <v>1000</v>
      </c>
      <c r="AS112" s="24">
        <v>50</v>
      </c>
      <c r="AT112" s="23">
        <v>1500</v>
      </c>
      <c r="AU112" s="23"/>
      <c r="AV112" s="23"/>
      <c r="AW112" s="23"/>
    </row>
    <row r="113" spans="1:49" ht="14.25" thickTop="1" thickBot="1" x14ac:dyDescent="0.25">
      <c r="A113" s="2">
        <v>1998</v>
      </c>
      <c r="B113" s="43" t="s">
        <v>135</v>
      </c>
      <c r="C113" s="34" t="s">
        <v>142</v>
      </c>
      <c r="D113" s="35"/>
      <c r="E113" s="35">
        <v>650</v>
      </c>
      <c r="F113" s="35">
        <v>3000</v>
      </c>
      <c r="G113" s="35">
        <v>0</v>
      </c>
      <c r="H113" s="35">
        <v>2000</v>
      </c>
      <c r="I113" s="36">
        <v>1200</v>
      </c>
      <c r="J113" s="35"/>
      <c r="K113" s="35"/>
      <c r="L113" s="35">
        <v>7000</v>
      </c>
      <c r="M113" s="35"/>
      <c r="N113" s="35"/>
      <c r="O113" s="36">
        <v>0</v>
      </c>
      <c r="P113" s="35"/>
      <c r="Q113" s="35">
        <v>500</v>
      </c>
      <c r="R113" s="35"/>
      <c r="S113" s="35">
        <v>1000</v>
      </c>
      <c r="T113" s="35">
        <v>100</v>
      </c>
      <c r="U113" s="36">
        <v>60</v>
      </c>
      <c r="V113" s="35">
        <v>400</v>
      </c>
      <c r="W113" s="35"/>
      <c r="X113" s="35">
        <v>300</v>
      </c>
      <c r="Y113" s="35"/>
      <c r="Z113" s="35"/>
      <c r="AA113" s="36"/>
      <c r="AB113" s="35">
        <v>1800</v>
      </c>
      <c r="AC113" s="35"/>
      <c r="AD113" s="35"/>
      <c r="AE113" s="35">
        <v>300</v>
      </c>
      <c r="AF113" s="35"/>
      <c r="AG113" s="36"/>
      <c r="AH113" s="35">
        <v>2000</v>
      </c>
      <c r="AI113" s="35">
        <v>2000</v>
      </c>
      <c r="AJ113" s="35">
        <v>500</v>
      </c>
      <c r="AK113" s="35">
        <v>600</v>
      </c>
      <c r="AL113" s="35"/>
      <c r="AM113" s="36">
        <v>35</v>
      </c>
      <c r="AN113" s="35"/>
      <c r="AO113" s="35">
        <v>12100</v>
      </c>
      <c r="AP113" s="35"/>
      <c r="AQ113" s="35">
        <v>300</v>
      </c>
      <c r="AR113" s="35">
        <v>500</v>
      </c>
      <c r="AS113" s="36"/>
      <c r="AT113" s="35">
        <v>1800</v>
      </c>
      <c r="AU113" s="35"/>
      <c r="AV113" s="35"/>
      <c r="AW113" s="35">
        <v>60</v>
      </c>
    </row>
    <row r="114" spans="1:49" ht="14.25" thickTop="1" thickBot="1" x14ac:dyDescent="0.25">
      <c r="A114" s="2">
        <v>1998</v>
      </c>
      <c r="B114" s="43" t="s">
        <v>135</v>
      </c>
      <c r="C114" s="17" t="s">
        <v>143</v>
      </c>
      <c r="D114" s="18"/>
      <c r="E114" s="18"/>
      <c r="F114" s="18"/>
      <c r="G114" s="18"/>
      <c r="H114" s="18"/>
      <c r="I114" s="19"/>
      <c r="J114" s="18"/>
      <c r="K114" s="18"/>
      <c r="L114" s="18"/>
      <c r="M114" s="18"/>
      <c r="N114" s="18"/>
      <c r="O114" s="19"/>
      <c r="P114" s="18"/>
      <c r="Q114" s="18"/>
      <c r="R114" s="18"/>
      <c r="S114" s="18"/>
      <c r="T114" s="18"/>
      <c r="U114" s="19"/>
      <c r="V114" s="18"/>
      <c r="W114" s="18"/>
      <c r="X114" s="18"/>
      <c r="Y114" s="18"/>
      <c r="Z114" s="18"/>
      <c r="AA114" s="19"/>
      <c r="AB114" s="18"/>
      <c r="AC114" s="18"/>
      <c r="AD114" s="18"/>
      <c r="AE114" s="18"/>
      <c r="AF114" s="18"/>
      <c r="AG114" s="19"/>
      <c r="AH114" s="18"/>
      <c r="AI114" s="18"/>
      <c r="AJ114" s="18"/>
      <c r="AK114" s="18"/>
      <c r="AL114" s="18"/>
      <c r="AM114" s="19"/>
      <c r="AN114" s="18"/>
      <c r="AO114" s="18"/>
      <c r="AP114" s="18"/>
      <c r="AQ114" s="18"/>
      <c r="AR114" s="18"/>
      <c r="AS114" s="19"/>
      <c r="AT114" s="18"/>
      <c r="AU114" s="18"/>
      <c r="AV114" s="18"/>
      <c r="AW114" s="18"/>
    </row>
    <row r="115" spans="1:49" ht="14.25" thickTop="1" thickBot="1" x14ac:dyDescent="0.25">
      <c r="A115" s="2">
        <v>1998</v>
      </c>
      <c r="B115" s="43" t="s">
        <v>135</v>
      </c>
      <c r="C115" s="22" t="s">
        <v>144</v>
      </c>
      <c r="D115" s="23"/>
      <c r="E115" s="23"/>
      <c r="F115" s="23"/>
      <c r="G115" s="23"/>
      <c r="H115" s="23"/>
      <c r="I115" s="24"/>
      <c r="J115" s="23"/>
      <c r="K115" s="23"/>
      <c r="L115" s="23"/>
      <c r="M115" s="23"/>
      <c r="N115" s="23"/>
      <c r="O115" s="24"/>
      <c r="P115" s="23"/>
      <c r="Q115" s="23"/>
      <c r="R115" s="23"/>
      <c r="S115" s="23"/>
      <c r="T115" s="23"/>
      <c r="U115" s="24"/>
      <c r="V115" s="23"/>
      <c r="W115" s="23"/>
      <c r="X115" s="23"/>
      <c r="Y115" s="23"/>
      <c r="Z115" s="23"/>
      <c r="AA115" s="24"/>
      <c r="AB115" s="23"/>
      <c r="AC115" s="23"/>
      <c r="AD115" s="23"/>
      <c r="AE115" s="23"/>
      <c r="AF115" s="23"/>
      <c r="AG115" s="24"/>
      <c r="AH115" s="23"/>
      <c r="AI115" s="23"/>
      <c r="AJ115" s="23"/>
      <c r="AK115" s="23"/>
      <c r="AL115" s="23"/>
      <c r="AM115" s="24"/>
      <c r="AN115" s="23"/>
      <c r="AO115" s="23"/>
      <c r="AP115" s="23"/>
      <c r="AQ115" s="23"/>
      <c r="AR115" s="23"/>
      <c r="AS115" s="24"/>
      <c r="AT115" s="23"/>
      <c r="AU115" s="23"/>
      <c r="AV115" s="23"/>
      <c r="AW115" s="23"/>
    </row>
    <row r="116" spans="1:49" ht="14.25" thickTop="1" thickBot="1" x14ac:dyDescent="0.25">
      <c r="A116" s="2">
        <v>1998</v>
      </c>
      <c r="B116" s="43" t="s">
        <v>135</v>
      </c>
      <c r="C116" s="34" t="s">
        <v>145</v>
      </c>
      <c r="D116" s="35"/>
      <c r="E116" s="35">
        <v>15</v>
      </c>
      <c r="F116" s="35"/>
      <c r="G116" s="35"/>
      <c r="H116" s="35"/>
      <c r="I116" s="36"/>
      <c r="J116" s="35"/>
      <c r="K116" s="35"/>
      <c r="L116" s="35"/>
      <c r="M116" s="35"/>
      <c r="N116" s="35"/>
      <c r="O116" s="36">
        <v>0</v>
      </c>
      <c r="P116" s="35"/>
      <c r="Q116" s="35"/>
      <c r="R116" s="35"/>
      <c r="S116" s="35"/>
      <c r="T116" s="35"/>
      <c r="U116" s="36"/>
      <c r="V116" s="35"/>
      <c r="W116" s="35"/>
      <c r="X116" s="35">
        <v>10</v>
      </c>
      <c r="Y116" s="35"/>
      <c r="Z116" s="35"/>
      <c r="AA116" s="36"/>
      <c r="AB116" s="35"/>
      <c r="AC116" s="35"/>
      <c r="AD116" s="35"/>
      <c r="AE116" s="35">
        <v>2</v>
      </c>
      <c r="AF116" s="35"/>
      <c r="AG116" s="36"/>
      <c r="AH116" s="35"/>
      <c r="AI116" s="35"/>
      <c r="AJ116" s="35"/>
      <c r="AK116" s="35"/>
      <c r="AL116" s="35"/>
      <c r="AM116" s="36"/>
      <c r="AN116" s="35"/>
      <c r="AO116" s="35"/>
      <c r="AP116" s="35">
        <v>5</v>
      </c>
      <c r="AQ116" s="35"/>
      <c r="AR116" s="35"/>
      <c r="AS116" s="36"/>
      <c r="AT116" s="35">
        <v>5</v>
      </c>
      <c r="AU116" s="35"/>
      <c r="AV116" s="35"/>
      <c r="AW116" s="35"/>
    </row>
    <row r="117" spans="1:49" ht="14.25" thickTop="1" thickBot="1" x14ac:dyDescent="0.25">
      <c r="A117" s="2">
        <v>1998</v>
      </c>
      <c r="B117" s="43" t="s">
        <v>135</v>
      </c>
      <c r="C117" s="17" t="s">
        <v>146</v>
      </c>
      <c r="D117" s="18"/>
      <c r="E117" s="18"/>
      <c r="F117" s="18"/>
      <c r="G117" s="18"/>
      <c r="H117" s="18"/>
      <c r="I117" s="19"/>
      <c r="J117" s="18"/>
      <c r="K117" s="18"/>
      <c r="L117" s="18"/>
      <c r="M117" s="18"/>
      <c r="N117" s="18"/>
      <c r="O117" s="19"/>
      <c r="P117" s="18"/>
      <c r="Q117" s="18"/>
      <c r="R117" s="18"/>
      <c r="S117" s="18"/>
      <c r="T117" s="18"/>
      <c r="U117" s="19"/>
      <c r="V117" s="18"/>
      <c r="W117" s="18"/>
      <c r="X117" s="18"/>
      <c r="Y117" s="18"/>
      <c r="Z117" s="18"/>
      <c r="AA117" s="19"/>
      <c r="AB117" s="18"/>
      <c r="AC117" s="18"/>
      <c r="AD117" s="18"/>
      <c r="AE117" s="18"/>
      <c r="AF117" s="18"/>
      <c r="AG117" s="19"/>
      <c r="AH117" s="18"/>
      <c r="AI117" s="18"/>
      <c r="AJ117" s="18"/>
      <c r="AK117" s="18"/>
      <c r="AL117" s="18"/>
      <c r="AM117" s="19"/>
      <c r="AN117" s="18"/>
      <c r="AO117" s="18"/>
      <c r="AP117" s="18"/>
      <c r="AQ117" s="18"/>
      <c r="AR117" s="18"/>
      <c r="AS117" s="19"/>
      <c r="AT117" s="18"/>
      <c r="AU117" s="18"/>
      <c r="AV117" s="18"/>
      <c r="AW117" s="18"/>
    </row>
    <row r="118" spans="1:49" ht="14.25" thickTop="1" thickBot="1" x14ac:dyDescent="0.25">
      <c r="A118" s="2">
        <v>1998</v>
      </c>
      <c r="B118" s="43" t="s">
        <v>135</v>
      </c>
      <c r="C118" s="22" t="s">
        <v>147</v>
      </c>
      <c r="D118" s="23"/>
      <c r="E118" s="23"/>
      <c r="F118" s="23">
        <v>1000</v>
      </c>
      <c r="G118" s="23"/>
      <c r="H118" s="23">
        <v>2700</v>
      </c>
      <c r="I118" s="24">
        <v>700</v>
      </c>
      <c r="J118" s="23"/>
      <c r="K118" s="23"/>
      <c r="L118" s="23">
        <v>300</v>
      </c>
      <c r="M118" s="23"/>
      <c r="N118" s="23"/>
      <c r="O118" s="24">
        <v>3</v>
      </c>
      <c r="P118" s="23">
        <v>100</v>
      </c>
      <c r="Q118" s="23">
        <v>5</v>
      </c>
      <c r="R118" s="23">
        <v>750</v>
      </c>
      <c r="S118" s="23"/>
      <c r="T118" s="23"/>
      <c r="U118" s="24"/>
      <c r="V118" s="23"/>
      <c r="W118" s="23"/>
      <c r="X118" s="23">
        <v>75</v>
      </c>
      <c r="Y118" s="23"/>
      <c r="Z118" s="23">
        <v>10</v>
      </c>
      <c r="AA118" s="24"/>
      <c r="AB118" s="23">
        <v>150</v>
      </c>
      <c r="AC118" s="23">
        <v>10</v>
      </c>
      <c r="AD118" s="23"/>
      <c r="AE118" s="23">
        <v>1</v>
      </c>
      <c r="AF118" s="23"/>
      <c r="AG118" s="24"/>
      <c r="AH118" s="23"/>
      <c r="AI118" s="23"/>
      <c r="AJ118" s="23"/>
      <c r="AK118" s="23"/>
      <c r="AL118" s="23"/>
      <c r="AM118" s="24"/>
      <c r="AN118" s="23"/>
      <c r="AO118" s="23"/>
      <c r="AP118" s="23"/>
      <c r="AQ118" s="23"/>
      <c r="AR118" s="23">
        <v>200</v>
      </c>
      <c r="AS118" s="24">
        <v>50</v>
      </c>
      <c r="AT118" s="23"/>
      <c r="AU118" s="23"/>
      <c r="AV118" s="23"/>
      <c r="AW118" s="23">
        <v>5</v>
      </c>
    </row>
    <row r="119" spans="1:49" ht="14.25" thickTop="1" thickBot="1" x14ac:dyDescent="0.25">
      <c r="A119" s="2">
        <v>1998</v>
      </c>
      <c r="B119" s="43" t="s">
        <v>135</v>
      </c>
      <c r="C119" s="34" t="s">
        <v>148</v>
      </c>
      <c r="D119" s="35"/>
      <c r="E119" s="35">
        <v>300</v>
      </c>
      <c r="F119" s="35">
        <v>0</v>
      </c>
      <c r="G119" s="35">
        <v>10</v>
      </c>
      <c r="H119" s="35">
        <v>100</v>
      </c>
      <c r="I119" s="36">
        <v>0</v>
      </c>
      <c r="J119" s="35"/>
      <c r="K119" s="35"/>
      <c r="L119" s="35">
        <v>200</v>
      </c>
      <c r="M119" s="35"/>
      <c r="N119" s="35"/>
      <c r="O119" s="36"/>
      <c r="P119" s="35"/>
      <c r="Q119" s="35">
        <v>35</v>
      </c>
      <c r="R119" s="35">
        <v>125</v>
      </c>
      <c r="S119" s="35"/>
      <c r="T119" s="35"/>
      <c r="U119" s="36"/>
      <c r="V119" s="35"/>
      <c r="W119" s="35">
        <v>8</v>
      </c>
      <c r="X119" s="35">
        <v>100</v>
      </c>
      <c r="Y119" s="35">
        <v>100</v>
      </c>
      <c r="Z119" s="35"/>
      <c r="AA119" s="36">
        <v>5</v>
      </c>
      <c r="AB119" s="35"/>
      <c r="AC119" s="35">
        <v>25</v>
      </c>
      <c r="AD119" s="35"/>
      <c r="AE119" s="35">
        <v>2</v>
      </c>
      <c r="AF119" s="35"/>
      <c r="AG119" s="36">
        <v>30</v>
      </c>
      <c r="AH119" s="35"/>
      <c r="AI119" s="35"/>
      <c r="AJ119" s="35"/>
      <c r="AK119" s="35"/>
      <c r="AL119" s="35"/>
      <c r="AM119" s="36"/>
      <c r="AN119" s="35"/>
      <c r="AO119" s="35">
        <v>300</v>
      </c>
      <c r="AP119" s="35">
        <v>120</v>
      </c>
      <c r="AQ119" s="35"/>
      <c r="AR119" s="35"/>
      <c r="AS119" s="36">
        <v>200</v>
      </c>
      <c r="AT119" s="35">
        <v>1</v>
      </c>
      <c r="AU119" s="35">
        <v>40</v>
      </c>
      <c r="AV119" s="35"/>
      <c r="AW119" s="35">
        <v>100</v>
      </c>
    </row>
    <row r="120" spans="1:49" ht="14.25" thickTop="1" thickBot="1" x14ac:dyDescent="0.25">
      <c r="A120" s="2">
        <v>1998</v>
      </c>
      <c r="B120" s="43" t="s">
        <v>135</v>
      </c>
      <c r="C120" s="17" t="s">
        <v>149</v>
      </c>
      <c r="D120" s="18"/>
      <c r="E120" s="18"/>
      <c r="F120" s="18"/>
      <c r="G120" s="18"/>
      <c r="H120" s="18"/>
      <c r="I120" s="19"/>
      <c r="J120" s="18"/>
      <c r="K120" s="18"/>
      <c r="L120" s="18"/>
      <c r="M120" s="18"/>
      <c r="N120" s="18"/>
      <c r="O120" s="19"/>
      <c r="P120" s="18"/>
      <c r="Q120" s="18"/>
      <c r="R120" s="18"/>
      <c r="S120" s="18"/>
      <c r="T120" s="18"/>
      <c r="U120" s="19"/>
      <c r="V120" s="18"/>
      <c r="W120" s="18"/>
      <c r="X120" s="18"/>
      <c r="Y120" s="18"/>
      <c r="Z120" s="18"/>
      <c r="AA120" s="19"/>
      <c r="AB120" s="18"/>
      <c r="AC120" s="18"/>
      <c r="AD120" s="18"/>
      <c r="AE120" s="18"/>
      <c r="AF120" s="18"/>
      <c r="AG120" s="19"/>
      <c r="AH120" s="18"/>
      <c r="AI120" s="18"/>
      <c r="AJ120" s="18"/>
      <c r="AK120" s="18"/>
      <c r="AL120" s="18"/>
      <c r="AM120" s="19"/>
      <c r="AN120" s="18"/>
      <c r="AO120" s="18"/>
      <c r="AP120" s="18"/>
      <c r="AQ120" s="18"/>
      <c r="AR120" s="18"/>
      <c r="AS120" s="19"/>
      <c r="AT120" s="18"/>
      <c r="AU120" s="18"/>
      <c r="AV120" s="18"/>
      <c r="AW120" s="18"/>
    </row>
    <row r="121" spans="1:49" ht="14.25" thickTop="1" thickBot="1" x14ac:dyDescent="0.25">
      <c r="A121" s="2">
        <v>1998</v>
      </c>
      <c r="B121" s="43" t="s">
        <v>135</v>
      </c>
      <c r="C121" s="22" t="s">
        <v>150</v>
      </c>
      <c r="D121" s="23"/>
      <c r="E121" s="23"/>
      <c r="F121" s="23">
        <v>100</v>
      </c>
      <c r="G121" s="23">
        <v>22</v>
      </c>
      <c r="H121" s="23">
        <v>700</v>
      </c>
      <c r="I121" s="24"/>
      <c r="J121" s="23"/>
      <c r="K121" s="23"/>
      <c r="L121" s="23">
        <v>0</v>
      </c>
      <c r="M121" s="23"/>
      <c r="N121" s="23"/>
      <c r="O121" s="24"/>
      <c r="P121" s="23"/>
      <c r="Q121" s="23"/>
      <c r="R121" s="23"/>
      <c r="S121" s="23"/>
      <c r="T121" s="23"/>
      <c r="U121" s="24"/>
      <c r="V121" s="23"/>
      <c r="W121" s="23"/>
      <c r="X121" s="23"/>
      <c r="Y121" s="23">
        <v>50</v>
      </c>
      <c r="Z121" s="23"/>
      <c r="AA121" s="24"/>
      <c r="AB121" s="23"/>
      <c r="AC121" s="23"/>
      <c r="AD121" s="23"/>
      <c r="AE121" s="23"/>
      <c r="AF121" s="23"/>
      <c r="AG121" s="24"/>
      <c r="AH121" s="23"/>
      <c r="AI121" s="23"/>
      <c r="AJ121" s="23">
        <v>414</v>
      </c>
      <c r="AK121" s="23"/>
      <c r="AL121" s="23"/>
      <c r="AM121" s="24"/>
      <c r="AN121" s="23"/>
      <c r="AO121" s="23"/>
      <c r="AP121" s="23"/>
      <c r="AQ121" s="23"/>
      <c r="AR121" s="23"/>
      <c r="AS121" s="24"/>
      <c r="AT121" s="23"/>
      <c r="AU121" s="23"/>
      <c r="AV121" s="23"/>
      <c r="AW121" s="23"/>
    </row>
    <row r="122" spans="1:49" ht="14.25" thickTop="1" thickBot="1" x14ac:dyDescent="0.25">
      <c r="A122" s="2">
        <v>1998</v>
      </c>
      <c r="B122" s="43" t="s">
        <v>135</v>
      </c>
      <c r="C122" s="34" t="s">
        <v>151</v>
      </c>
      <c r="D122" s="35"/>
      <c r="E122" s="35">
        <v>20</v>
      </c>
      <c r="F122" s="35"/>
      <c r="G122" s="35"/>
      <c r="H122" s="35">
        <v>500</v>
      </c>
      <c r="I122" s="36"/>
      <c r="J122" s="35"/>
      <c r="K122" s="35"/>
      <c r="L122" s="35"/>
      <c r="M122" s="35"/>
      <c r="N122" s="35"/>
      <c r="O122" s="36"/>
      <c r="P122" s="35"/>
      <c r="Q122" s="35"/>
      <c r="R122" s="35"/>
      <c r="S122" s="35"/>
      <c r="T122" s="35"/>
      <c r="U122" s="36"/>
      <c r="V122" s="35"/>
      <c r="W122" s="35"/>
      <c r="X122" s="35"/>
      <c r="Y122" s="35"/>
      <c r="Z122" s="35"/>
      <c r="AA122" s="36"/>
      <c r="AB122" s="35"/>
      <c r="AC122" s="35">
        <v>25</v>
      </c>
      <c r="AD122" s="35"/>
      <c r="AE122" s="35"/>
      <c r="AF122" s="35"/>
      <c r="AG122" s="36"/>
      <c r="AH122" s="35"/>
      <c r="AI122" s="35"/>
      <c r="AJ122" s="35"/>
      <c r="AK122" s="35"/>
      <c r="AL122" s="35"/>
      <c r="AM122" s="36">
        <v>25</v>
      </c>
      <c r="AN122" s="35"/>
      <c r="AO122" s="35"/>
      <c r="AP122" s="35"/>
      <c r="AQ122" s="35"/>
      <c r="AR122" s="35">
        <v>200</v>
      </c>
      <c r="AS122" s="36"/>
      <c r="AT122" s="35"/>
      <c r="AU122" s="35">
        <v>35</v>
      </c>
      <c r="AV122" s="35"/>
      <c r="AW122" s="35"/>
    </row>
    <row r="123" spans="1:49" ht="14.25" thickTop="1" thickBot="1" x14ac:dyDescent="0.25">
      <c r="A123" s="2">
        <v>1998</v>
      </c>
      <c r="B123" s="43" t="s">
        <v>135</v>
      </c>
      <c r="C123" s="17" t="s">
        <v>152</v>
      </c>
      <c r="D123" s="18"/>
      <c r="E123" s="18">
        <v>30</v>
      </c>
      <c r="F123" s="18">
        <v>700</v>
      </c>
      <c r="G123" s="18"/>
      <c r="H123" s="18">
        <v>200</v>
      </c>
      <c r="I123" s="19">
        <v>250</v>
      </c>
      <c r="J123" s="18"/>
      <c r="K123" s="18"/>
      <c r="L123" s="18"/>
      <c r="M123" s="18"/>
      <c r="N123" s="18"/>
      <c r="O123" s="19"/>
      <c r="P123" s="18"/>
      <c r="Q123" s="18"/>
      <c r="R123" s="18"/>
      <c r="S123" s="18"/>
      <c r="T123" s="18"/>
      <c r="U123" s="19"/>
      <c r="V123" s="18"/>
      <c r="W123" s="18"/>
      <c r="X123" s="18"/>
      <c r="Y123" s="18"/>
      <c r="Z123" s="18"/>
      <c r="AA123" s="19"/>
      <c r="AB123" s="18"/>
      <c r="AC123" s="18"/>
      <c r="AD123" s="18"/>
      <c r="AE123" s="18">
        <v>100</v>
      </c>
      <c r="AF123" s="18"/>
      <c r="AG123" s="19"/>
      <c r="AH123" s="18"/>
      <c r="AI123" s="18"/>
      <c r="AJ123" s="18"/>
      <c r="AK123" s="18"/>
      <c r="AL123" s="18"/>
      <c r="AM123" s="19"/>
      <c r="AN123" s="18"/>
      <c r="AO123" s="18">
        <v>300</v>
      </c>
      <c r="AP123" s="18"/>
      <c r="AQ123" s="18"/>
      <c r="AR123" s="18">
        <v>60</v>
      </c>
      <c r="AS123" s="19"/>
      <c r="AT123" s="18">
        <v>1200</v>
      </c>
      <c r="AU123" s="18"/>
      <c r="AV123" s="18"/>
      <c r="AW123" s="18"/>
    </row>
    <row r="124" spans="1:49" ht="14.25" thickTop="1" thickBot="1" x14ac:dyDescent="0.25">
      <c r="A124" s="2">
        <v>1998</v>
      </c>
      <c r="B124" s="43" t="s">
        <v>135</v>
      </c>
      <c r="C124" s="22" t="s">
        <v>153</v>
      </c>
      <c r="D124" s="23"/>
      <c r="E124" s="23"/>
      <c r="F124" s="23"/>
      <c r="G124" s="23"/>
      <c r="H124" s="23">
        <v>10</v>
      </c>
      <c r="I124" s="24"/>
      <c r="J124" s="23"/>
      <c r="K124" s="23"/>
      <c r="L124" s="23"/>
      <c r="M124" s="23">
        <v>50</v>
      </c>
      <c r="N124" s="23"/>
      <c r="O124" s="24"/>
      <c r="P124" s="23"/>
      <c r="Q124" s="23"/>
      <c r="R124" s="23"/>
      <c r="S124" s="23"/>
      <c r="T124" s="23"/>
      <c r="U124" s="24"/>
      <c r="V124" s="23"/>
      <c r="W124" s="23"/>
      <c r="X124" s="23">
        <v>20</v>
      </c>
      <c r="Y124" s="23"/>
      <c r="Z124" s="23"/>
      <c r="AA124" s="24"/>
      <c r="AB124" s="23"/>
      <c r="AC124" s="23"/>
      <c r="AD124" s="23"/>
      <c r="AE124" s="23"/>
      <c r="AF124" s="23"/>
      <c r="AG124" s="24"/>
      <c r="AH124" s="23"/>
      <c r="AI124" s="23"/>
      <c r="AJ124" s="23"/>
      <c r="AK124" s="23"/>
      <c r="AL124" s="23"/>
      <c r="AM124" s="24"/>
      <c r="AN124" s="23"/>
      <c r="AO124" s="23"/>
      <c r="AP124" s="23"/>
      <c r="AQ124" s="23"/>
      <c r="AR124" s="23">
        <v>300</v>
      </c>
      <c r="AS124" s="24"/>
      <c r="AT124" s="23"/>
      <c r="AU124" s="23"/>
      <c r="AV124" s="23"/>
      <c r="AW124" s="23"/>
    </row>
    <row r="125" spans="1:49" ht="14.25" thickTop="1" thickBot="1" x14ac:dyDescent="0.25">
      <c r="A125" s="2">
        <v>1998</v>
      </c>
      <c r="B125" s="43" t="s">
        <v>135</v>
      </c>
      <c r="C125" s="34" t="s">
        <v>154</v>
      </c>
      <c r="D125" s="35"/>
      <c r="E125" s="35"/>
      <c r="F125" s="35"/>
      <c r="G125" s="35"/>
      <c r="H125" s="35"/>
      <c r="I125" s="36"/>
      <c r="J125" s="35"/>
      <c r="K125" s="35"/>
      <c r="L125" s="35"/>
      <c r="M125" s="35"/>
      <c r="N125" s="35"/>
      <c r="O125" s="36"/>
      <c r="P125" s="35"/>
      <c r="Q125" s="35"/>
      <c r="R125" s="35"/>
      <c r="S125" s="35"/>
      <c r="T125" s="35"/>
      <c r="U125" s="36"/>
      <c r="V125" s="35"/>
      <c r="W125" s="35"/>
      <c r="X125" s="35"/>
      <c r="Y125" s="35"/>
      <c r="Z125" s="35"/>
      <c r="AA125" s="36"/>
      <c r="AB125" s="35"/>
      <c r="AC125" s="35"/>
      <c r="AD125" s="35"/>
      <c r="AE125" s="35"/>
      <c r="AF125" s="35"/>
      <c r="AG125" s="36"/>
      <c r="AH125" s="35"/>
      <c r="AI125" s="35"/>
      <c r="AJ125" s="35"/>
      <c r="AK125" s="35"/>
      <c r="AL125" s="35"/>
      <c r="AM125" s="36"/>
      <c r="AN125" s="35"/>
      <c r="AO125" s="35"/>
      <c r="AP125" s="35"/>
      <c r="AQ125" s="35"/>
      <c r="AR125" s="35"/>
      <c r="AS125" s="36"/>
      <c r="AT125" s="35"/>
      <c r="AU125" s="35"/>
      <c r="AV125" s="35"/>
      <c r="AW125" s="35"/>
    </row>
    <row r="126" spans="1:49" ht="14.25" thickTop="1" thickBot="1" x14ac:dyDescent="0.25">
      <c r="A126" s="2">
        <v>1998</v>
      </c>
      <c r="B126" s="43" t="s">
        <v>135</v>
      </c>
      <c r="C126" s="17" t="s">
        <v>155</v>
      </c>
      <c r="D126" s="18"/>
      <c r="E126" s="18"/>
      <c r="F126" s="18"/>
      <c r="G126" s="18"/>
      <c r="H126" s="18"/>
      <c r="I126" s="19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U126" s="19"/>
      <c r="V126" s="18"/>
      <c r="W126" s="18"/>
      <c r="X126" s="18"/>
      <c r="Y126" s="18"/>
      <c r="Z126" s="18"/>
      <c r="AA126" s="19"/>
      <c r="AB126" s="18"/>
      <c r="AC126" s="18"/>
      <c r="AD126" s="18"/>
      <c r="AE126" s="18"/>
      <c r="AF126" s="18"/>
      <c r="AG126" s="19"/>
      <c r="AH126" s="18"/>
      <c r="AI126" s="18"/>
      <c r="AJ126" s="18"/>
      <c r="AK126" s="18"/>
      <c r="AL126" s="18"/>
      <c r="AM126" s="19"/>
      <c r="AN126" s="18"/>
      <c r="AO126" s="18"/>
      <c r="AP126" s="18"/>
      <c r="AQ126" s="18"/>
      <c r="AR126" s="18"/>
      <c r="AS126" s="19"/>
      <c r="AT126" s="18"/>
      <c r="AU126" s="18"/>
      <c r="AV126" s="18"/>
      <c r="AW126" s="18"/>
    </row>
    <row r="127" spans="1:49" ht="14.25" thickTop="1" thickBot="1" x14ac:dyDescent="0.25">
      <c r="A127" s="2">
        <v>1998</v>
      </c>
      <c r="B127" s="43" t="s">
        <v>135</v>
      </c>
      <c r="C127" s="22" t="s">
        <v>156</v>
      </c>
      <c r="D127" s="23"/>
      <c r="E127" s="23"/>
      <c r="F127" s="23"/>
      <c r="G127" s="23"/>
      <c r="H127" s="23"/>
      <c r="I127" s="24"/>
      <c r="J127" s="23"/>
      <c r="K127" s="23"/>
      <c r="L127" s="23"/>
      <c r="M127" s="23"/>
      <c r="N127" s="23"/>
      <c r="O127" s="24"/>
      <c r="P127" s="23"/>
      <c r="Q127" s="23"/>
      <c r="R127" s="23"/>
      <c r="S127" s="23"/>
      <c r="T127" s="23"/>
      <c r="U127" s="24"/>
      <c r="V127" s="23"/>
      <c r="W127" s="23"/>
      <c r="X127" s="23"/>
      <c r="Y127" s="23"/>
      <c r="Z127" s="23"/>
      <c r="AA127" s="24"/>
      <c r="AB127" s="23"/>
      <c r="AC127" s="23"/>
      <c r="AD127" s="23"/>
      <c r="AE127" s="23"/>
      <c r="AF127" s="23"/>
      <c r="AG127" s="24"/>
      <c r="AH127" s="23"/>
      <c r="AI127" s="23"/>
      <c r="AJ127" s="23"/>
      <c r="AK127" s="23"/>
      <c r="AL127" s="23"/>
      <c r="AM127" s="24"/>
      <c r="AN127" s="23"/>
      <c r="AO127" s="23"/>
      <c r="AP127" s="23"/>
      <c r="AQ127" s="23"/>
      <c r="AR127" s="23"/>
      <c r="AS127" s="24"/>
      <c r="AT127" s="23"/>
      <c r="AU127" s="23"/>
      <c r="AV127" s="23"/>
      <c r="AW127" s="23"/>
    </row>
    <row r="128" spans="1:49" ht="14.25" thickTop="1" thickBot="1" x14ac:dyDescent="0.25">
      <c r="A128" s="2">
        <v>1998</v>
      </c>
      <c r="B128" s="43" t="s">
        <v>135</v>
      </c>
      <c r="C128" s="34" t="s">
        <v>157</v>
      </c>
      <c r="D128" s="35"/>
      <c r="E128" s="35">
        <v>10</v>
      </c>
      <c r="F128" s="35">
        <v>0</v>
      </c>
      <c r="G128" s="35">
        <v>0</v>
      </c>
      <c r="H128" s="35">
        <v>5</v>
      </c>
      <c r="I128" s="36"/>
      <c r="J128" s="35"/>
      <c r="K128" s="35"/>
      <c r="L128" s="35"/>
      <c r="M128" s="35">
        <v>20</v>
      </c>
      <c r="N128" s="35">
        <v>5</v>
      </c>
      <c r="O128" s="36">
        <v>3</v>
      </c>
      <c r="P128" s="35"/>
      <c r="Q128" s="35">
        <v>3</v>
      </c>
      <c r="R128" s="35">
        <v>5</v>
      </c>
      <c r="S128" s="35"/>
      <c r="T128" s="35"/>
      <c r="U128" s="36"/>
      <c r="V128" s="35"/>
      <c r="W128" s="35"/>
      <c r="X128" s="35">
        <v>50</v>
      </c>
      <c r="Y128" s="35"/>
      <c r="Z128" s="35">
        <v>12</v>
      </c>
      <c r="AA128" s="36"/>
      <c r="AB128" s="35"/>
      <c r="AC128" s="35"/>
      <c r="AD128" s="35"/>
      <c r="AE128" s="35">
        <v>1</v>
      </c>
      <c r="AF128" s="35"/>
      <c r="AG128" s="36">
        <v>75</v>
      </c>
      <c r="AH128" s="35"/>
      <c r="AI128" s="35">
        <v>30</v>
      </c>
      <c r="AJ128" s="35"/>
      <c r="AK128" s="35"/>
      <c r="AL128" s="35"/>
      <c r="AM128" s="36">
        <v>4</v>
      </c>
      <c r="AN128" s="35"/>
      <c r="AO128" s="35">
        <v>30</v>
      </c>
      <c r="AP128" s="35">
        <v>27</v>
      </c>
      <c r="AQ128" s="35">
        <v>5</v>
      </c>
      <c r="AR128" s="35">
        <v>10</v>
      </c>
      <c r="AS128" s="36">
        <v>60</v>
      </c>
      <c r="AT128" s="35"/>
      <c r="AU128" s="35"/>
      <c r="AV128" s="35"/>
      <c r="AW128" s="35">
        <v>30</v>
      </c>
    </row>
    <row r="129" spans="1:49" ht="14.25" thickTop="1" thickBot="1" x14ac:dyDescent="0.25">
      <c r="A129" s="2">
        <v>1998</v>
      </c>
      <c r="B129" s="43" t="s">
        <v>135</v>
      </c>
      <c r="C129" s="17" t="s">
        <v>158</v>
      </c>
      <c r="D129" s="18"/>
      <c r="E129" s="18">
        <v>400</v>
      </c>
      <c r="F129" s="18"/>
      <c r="G129" s="18"/>
      <c r="H129" s="18"/>
      <c r="I129" s="19">
        <v>400</v>
      </c>
      <c r="J129" s="18">
        <v>350</v>
      </c>
      <c r="K129" s="18"/>
      <c r="L129" s="18"/>
      <c r="M129" s="18"/>
      <c r="N129" s="18"/>
      <c r="O129" s="19"/>
      <c r="P129" s="18"/>
      <c r="Q129" s="18">
        <v>1500</v>
      </c>
      <c r="R129" s="18"/>
      <c r="S129" s="18"/>
      <c r="T129" s="18"/>
      <c r="U129" s="19"/>
      <c r="V129" s="18"/>
      <c r="W129" s="18"/>
      <c r="X129" s="18">
        <v>500</v>
      </c>
      <c r="Y129" s="18">
        <v>200</v>
      </c>
      <c r="Z129" s="18"/>
      <c r="AA129" s="19"/>
      <c r="AB129" s="18">
        <v>300</v>
      </c>
      <c r="AC129" s="18">
        <v>50</v>
      </c>
      <c r="AD129" s="18">
        <v>1085</v>
      </c>
      <c r="AE129" s="18"/>
      <c r="AF129" s="18"/>
      <c r="AG129" s="19"/>
      <c r="AH129" s="18"/>
      <c r="AI129" s="18"/>
      <c r="AJ129" s="18"/>
      <c r="AK129" s="18"/>
      <c r="AL129" s="18">
        <v>400</v>
      </c>
      <c r="AM129" s="19"/>
      <c r="AN129" s="18"/>
      <c r="AO129" s="18"/>
      <c r="AP129" s="18"/>
      <c r="AQ129" s="18"/>
      <c r="AR129" s="18"/>
      <c r="AS129" s="19"/>
      <c r="AT129" s="18"/>
      <c r="AU129" s="18"/>
      <c r="AV129" s="18"/>
      <c r="AW129" s="18"/>
    </row>
    <row r="130" spans="1:49" ht="14.25" thickTop="1" thickBot="1" x14ac:dyDescent="0.25">
      <c r="A130" s="2">
        <v>1998</v>
      </c>
      <c r="B130" s="43" t="s">
        <v>135</v>
      </c>
      <c r="C130" s="22" t="s">
        <v>159</v>
      </c>
      <c r="D130" s="23"/>
      <c r="E130" s="23"/>
      <c r="F130" s="23"/>
      <c r="G130" s="23"/>
      <c r="H130" s="23"/>
      <c r="I130" s="24"/>
      <c r="J130" s="23"/>
      <c r="K130" s="23"/>
      <c r="L130" s="23"/>
      <c r="M130" s="23"/>
      <c r="N130" s="23"/>
      <c r="O130" s="24">
        <v>25</v>
      </c>
      <c r="P130" s="23"/>
      <c r="Q130" s="23"/>
      <c r="R130" s="23"/>
      <c r="S130" s="23"/>
      <c r="T130" s="23"/>
      <c r="U130" s="24"/>
      <c r="V130" s="23"/>
      <c r="W130" s="23"/>
      <c r="X130" s="23"/>
      <c r="Y130" s="23"/>
      <c r="Z130" s="23"/>
      <c r="AA130" s="24"/>
      <c r="AB130" s="23"/>
      <c r="AC130" s="23"/>
      <c r="AD130" s="23"/>
      <c r="AE130" s="23"/>
      <c r="AF130" s="23"/>
      <c r="AG130" s="24"/>
      <c r="AH130" s="23"/>
      <c r="AI130" s="23"/>
      <c r="AJ130" s="23"/>
      <c r="AK130" s="23"/>
      <c r="AL130" s="23"/>
      <c r="AM130" s="24">
        <v>75</v>
      </c>
      <c r="AN130" s="23"/>
      <c r="AO130" s="23"/>
      <c r="AP130" s="23"/>
      <c r="AQ130" s="23"/>
      <c r="AR130" s="23"/>
      <c r="AS130" s="24"/>
      <c r="AT130" s="23"/>
      <c r="AU130" s="23"/>
      <c r="AV130" s="23"/>
      <c r="AW130" s="23"/>
    </row>
    <row r="131" spans="1:49" ht="14.25" thickTop="1" thickBot="1" x14ac:dyDescent="0.25">
      <c r="A131" s="2">
        <v>1998</v>
      </c>
      <c r="B131" s="43" t="s">
        <v>135</v>
      </c>
      <c r="C131" s="34" t="s">
        <v>160</v>
      </c>
      <c r="D131" s="35"/>
      <c r="E131" s="35">
        <v>350</v>
      </c>
      <c r="F131" s="35">
        <v>1000</v>
      </c>
      <c r="G131" s="35"/>
      <c r="H131" s="35">
        <v>700</v>
      </c>
      <c r="I131" s="36"/>
      <c r="J131" s="35"/>
      <c r="K131" s="35"/>
      <c r="L131" s="35">
        <v>1000</v>
      </c>
      <c r="M131" s="35"/>
      <c r="N131" s="35"/>
      <c r="O131" s="36"/>
      <c r="P131" s="35"/>
      <c r="Q131" s="35">
        <v>750</v>
      </c>
      <c r="R131" s="35"/>
      <c r="S131" s="35">
        <v>100</v>
      </c>
      <c r="T131" s="35">
        <v>100</v>
      </c>
      <c r="U131" s="36"/>
      <c r="V131" s="35"/>
      <c r="W131" s="35"/>
      <c r="X131" s="35">
        <v>300</v>
      </c>
      <c r="Y131" s="35"/>
      <c r="Z131" s="35"/>
      <c r="AA131" s="36"/>
      <c r="AB131" s="35"/>
      <c r="AC131" s="35">
        <v>50</v>
      </c>
      <c r="AD131" s="35"/>
      <c r="AE131" s="35">
        <v>50</v>
      </c>
      <c r="AF131" s="35"/>
      <c r="AG131" s="36"/>
      <c r="AH131" s="35"/>
      <c r="AI131" s="35">
        <v>1000</v>
      </c>
      <c r="AJ131" s="35">
        <v>150</v>
      </c>
      <c r="AK131" s="35">
        <v>300</v>
      </c>
      <c r="AL131" s="35"/>
      <c r="AM131" s="36">
        <v>80</v>
      </c>
      <c r="AN131" s="35"/>
      <c r="AO131" s="35">
        <v>3000</v>
      </c>
      <c r="AP131" s="35"/>
      <c r="AQ131" s="35">
        <v>100</v>
      </c>
      <c r="AR131" s="35"/>
      <c r="AS131" s="36"/>
      <c r="AT131" s="35">
        <v>200</v>
      </c>
      <c r="AU131" s="35"/>
      <c r="AV131" s="35"/>
      <c r="AW131" s="35"/>
    </row>
    <row r="132" spans="1:49" ht="14.25" thickTop="1" thickBot="1" x14ac:dyDescent="0.25">
      <c r="A132" s="2">
        <v>1998</v>
      </c>
      <c r="B132" s="43" t="s">
        <v>135</v>
      </c>
      <c r="C132" s="17" t="s">
        <v>161</v>
      </c>
      <c r="D132" s="18"/>
      <c r="E132" s="18"/>
      <c r="F132" s="18"/>
      <c r="G132" s="18"/>
      <c r="H132" s="18"/>
      <c r="I132" s="19"/>
      <c r="J132" s="18"/>
      <c r="K132" s="18"/>
      <c r="L132" s="18"/>
      <c r="M132" s="18"/>
      <c r="N132" s="18"/>
      <c r="O132" s="19"/>
      <c r="P132" s="18"/>
      <c r="Q132" s="18"/>
      <c r="R132" s="18"/>
      <c r="S132" s="18"/>
      <c r="T132" s="18"/>
      <c r="U132" s="19"/>
      <c r="V132" s="18"/>
      <c r="W132" s="18"/>
      <c r="X132" s="18"/>
      <c r="Y132" s="18"/>
      <c r="Z132" s="18"/>
      <c r="AA132" s="19"/>
      <c r="AB132" s="18"/>
      <c r="AC132" s="18"/>
      <c r="AD132" s="18"/>
      <c r="AE132" s="18"/>
      <c r="AF132" s="18"/>
      <c r="AG132" s="19"/>
      <c r="AH132" s="18"/>
      <c r="AI132" s="18"/>
      <c r="AJ132" s="18"/>
      <c r="AK132" s="18"/>
      <c r="AL132" s="18"/>
      <c r="AM132" s="19"/>
      <c r="AN132" s="18"/>
      <c r="AO132" s="18"/>
      <c r="AP132" s="18"/>
      <c r="AQ132" s="18"/>
      <c r="AR132" s="18"/>
      <c r="AS132" s="19"/>
      <c r="AT132" s="18"/>
      <c r="AU132" s="18"/>
      <c r="AV132" s="18"/>
      <c r="AW132" s="18"/>
    </row>
    <row r="133" spans="1:49" ht="14.25" thickTop="1" thickBot="1" x14ac:dyDescent="0.25">
      <c r="A133" s="2">
        <v>1998</v>
      </c>
      <c r="B133" s="43" t="s">
        <v>135</v>
      </c>
      <c r="C133" s="22" t="s">
        <v>162</v>
      </c>
      <c r="D133" s="23"/>
      <c r="E133" s="23"/>
      <c r="F133" s="23"/>
      <c r="G133" s="23"/>
      <c r="H133" s="23"/>
      <c r="I133" s="24"/>
      <c r="J133" s="23"/>
      <c r="K133" s="23"/>
      <c r="L133" s="23"/>
      <c r="M133" s="23"/>
      <c r="N133" s="23"/>
      <c r="O133" s="24"/>
      <c r="P133" s="23"/>
      <c r="Q133" s="23"/>
      <c r="R133" s="23"/>
      <c r="S133" s="23"/>
      <c r="T133" s="23"/>
      <c r="U133" s="24"/>
      <c r="V133" s="23"/>
      <c r="W133" s="23"/>
      <c r="X133" s="23"/>
      <c r="Y133" s="23"/>
      <c r="Z133" s="23"/>
      <c r="AA133" s="24"/>
      <c r="AB133" s="23"/>
      <c r="AC133" s="23"/>
      <c r="AD133" s="23"/>
      <c r="AE133" s="23"/>
      <c r="AF133" s="23"/>
      <c r="AG133" s="24"/>
      <c r="AH133" s="23"/>
      <c r="AI133" s="23"/>
      <c r="AJ133" s="23"/>
      <c r="AK133" s="23"/>
      <c r="AL133" s="23"/>
      <c r="AM133" s="24"/>
      <c r="AN133" s="23"/>
      <c r="AO133" s="23"/>
      <c r="AP133" s="23"/>
      <c r="AQ133" s="23"/>
      <c r="AR133" s="23"/>
      <c r="AS133" s="24"/>
      <c r="AT133" s="23"/>
      <c r="AU133" s="23"/>
      <c r="AV133" s="23"/>
      <c r="AW133" s="23"/>
    </row>
    <row r="134" spans="1:49" ht="14.25" thickTop="1" thickBot="1" x14ac:dyDescent="0.25">
      <c r="A134" s="2">
        <v>1998</v>
      </c>
      <c r="B134" s="43" t="s">
        <v>135</v>
      </c>
      <c r="C134" s="34" t="s">
        <v>163</v>
      </c>
      <c r="D134" s="35"/>
      <c r="E134" s="35"/>
      <c r="F134" s="35"/>
      <c r="G134" s="35"/>
      <c r="H134" s="35">
        <v>75</v>
      </c>
      <c r="I134" s="36"/>
      <c r="J134" s="35"/>
      <c r="K134" s="35"/>
      <c r="L134" s="35"/>
      <c r="M134" s="35"/>
      <c r="N134" s="35"/>
      <c r="O134" s="36"/>
      <c r="P134" s="35"/>
      <c r="Q134" s="35"/>
      <c r="R134" s="35"/>
      <c r="S134" s="35"/>
      <c r="T134" s="35"/>
      <c r="U134" s="36"/>
      <c r="V134" s="35"/>
      <c r="W134" s="35"/>
      <c r="X134" s="35"/>
      <c r="Y134" s="35"/>
      <c r="Z134" s="35"/>
      <c r="AA134" s="36"/>
      <c r="AB134" s="35"/>
      <c r="AC134" s="35"/>
      <c r="AD134" s="35"/>
      <c r="AE134" s="35"/>
      <c r="AF134" s="35"/>
      <c r="AG134" s="36"/>
      <c r="AH134" s="35"/>
      <c r="AI134" s="35"/>
      <c r="AJ134" s="35"/>
      <c r="AK134" s="35"/>
      <c r="AL134" s="35"/>
      <c r="AM134" s="36"/>
      <c r="AN134" s="35"/>
      <c r="AO134" s="35"/>
      <c r="AP134" s="35"/>
      <c r="AQ134" s="35"/>
      <c r="AR134" s="35"/>
      <c r="AS134" s="36"/>
      <c r="AT134" s="35"/>
      <c r="AU134" s="35"/>
      <c r="AV134" s="35"/>
      <c r="AW134" s="35">
        <v>5</v>
      </c>
    </row>
    <row r="135" spans="1:49" ht="14.25" thickTop="1" thickBot="1" x14ac:dyDescent="0.25">
      <c r="A135" s="2">
        <v>1998</v>
      </c>
      <c r="B135" s="43" t="s">
        <v>135</v>
      </c>
      <c r="C135" s="17" t="s">
        <v>164</v>
      </c>
      <c r="D135" s="18"/>
      <c r="E135" s="18"/>
      <c r="F135" s="18"/>
      <c r="G135" s="18"/>
      <c r="H135" s="18"/>
      <c r="I135" s="19"/>
      <c r="J135" s="18"/>
      <c r="K135" s="18"/>
      <c r="L135" s="18"/>
      <c r="M135" s="18"/>
      <c r="N135" s="18"/>
      <c r="O135" s="19"/>
      <c r="P135" s="18">
        <v>0</v>
      </c>
      <c r="Q135" s="18">
        <v>1500</v>
      </c>
      <c r="R135" s="18">
        <v>150</v>
      </c>
      <c r="S135" s="18">
        <v>100</v>
      </c>
      <c r="T135" s="18">
        <v>100</v>
      </c>
      <c r="U135" s="19">
        <v>25</v>
      </c>
      <c r="V135" s="18"/>
      <c r="W135" s="18"/>
      <c r="X135" s="18">
        <v>450</v>
      </c>
      <c r="Y135" s="18"/>
      <c r="Z135" s="18"/>
      <c r="AA135" s="19"/>
      <c r="AB135" s="18"/>
      <c r="AC135" s="18">
        <v>50</v>
      </c>
      <c r="AD135" s="18"/>
      <c r="AE135" s="18"/>
      <c r="AF135" s="18"/>
      <c r="AG135" s="19"/>
      <c r="AH135" s="18">
        <v>200</v>
      </c>
      <c r="AI135" s="18"/>
      <c r="AJ135" s="18">
        <v>2000</v>
      </c>
      <c r="AK135" s="18">
        <v>100</v>
      </c>
      <c r="AL135" s="18"/>
      <c r="AM135" s="19"/>
      <c r="AN135" s="18"/>
      <c r="AO135" s="18"/>
      <c r="AP135" s="18"/>
      <c r="AQ135" s="18"/>
      <c r="AR135" s="18"/>
      <c r="AS135" s="19"/>
      <c r="AT135" s="18">
        <v>50</v>
      </c>
      <c r="AU135" s="18"/>
      <c r="AV135" s="18">
        <v>150</v>
      </c>
      <c r="AW135" s="18"/>
    </row>
    <row r="136" spans="1:49" ht="14.25" thickTop="1" thickBot="1" x14ac:dyDescent="0.25">
      <c r="A136" s="2">
        <v>1998</v>
      </c>
      <c r="B136" s="43" t="s">
        <v>135</v>
      </c>
      <c r="C136" s="22" t="s">
        <v>165</v>
      </c>
      <c r="D136" s="23"/>
      <c r="E136" s="23">
        <v>200</v>
      </c>
      <c r="F136" s="23">
        <v>50</v>
      </c>
      <c r="G136" s="23"/>
      <c r="H136" s="23"/>
      <c r="I136" s="24"/>
      <c r="J136" s="23"/>
      <c r="K136" s="23"/>
      <c r="L136" s="23"/>
      <c r="M136" s="23"/>
      <c r="N136" s="23">
        <v>1000</v>
      </c>
      <c r="O136" s="24">
        <v>3</v>
      </c>
      <c r="P136" s="23">
        <v>600</v>
      </c>
      <c r="Q136" s="23"/>
      <c r="R136" s="23"/>
      <c r="S136" s="23"/>
      <c r="T136" s="23"/>
      <c r="U136" s="24">
        <v>0</v>
      </c>
      <c r="V136" s="23">
        <v>5500</v>
      </c>
      <c r="W136" s="23"/>
      <c r="X136" s="23">
        <v>50</v>
      </c>
      <c r="Y136" s="23"/>
      <c r="Z136" s="23">
        <v>10</v>
      </c>
      <c r="AA136" s="24"/>
      <c r="AB136" s="23"/>
      <c r="AC136" s="23"/>
      <c r="AD136" s="23"/>
      <c r="AE136" s="23">
        <v>1</v>
      </c>
      <c r="AF136" s="23"/>
      <c r="AG136" s="24">
        <v>700</v>
      </c>
      <c r="AH136" s="23"/>
      <c r="AI136" s="23">
        <v>150</v>
      </c>
      <c r="AJ136" s="23"/>
      <c r="AK136" s="23"/>
      <c r="AL136" s="23"/>
      <c r="AM136" s="24"/>
      <c r="AN136" s="23"/>
      <c r="AO136" s="23"/>
      <c r="AP136" s="23"/>
      <c r="AQ136" s="23"/>
      <c r="AR136" s="23">
        <v>2500</v>
      </c>
      <c r="AS136" s="24">
        <v>2000</v>
      </c>
      <c r="AT136" s="23"/>
      <c r="AU136" s="23"/>
      <c r="AV136" s="23"/>
      <c r="AW136" s="23">
        <v>75</v>
      </c>
    </row>
    <row r="137" spans="1:49" ht="14.25" thickTop="1" thickBot="1" x14ac:dyDescent="0.25">
      <c r="A137" s="2">
        <v>1998</v>
      </c>
      <c r="B137" s="43" t="s">
        <v>135</v>
      </c>
      <c r="C137" s="34" t="s">
        <v>166</v>
      </c>
      <c r="D137" s="35"/>
      <c r="E137" s="35"/>
      <c r="F137" s="35">
        <v>25</v>
      </c>
      <c r="G137" s="35">
        <v>0</v>
      </c>
      <c r="H137" s="35">
        <v>100</v>
      </c>
      <c r="I137" s="36"/>
      <c r="J137" s="35">
        <v>1400</v>
      </c>
      <c r="K137" s="35"/>
      <c r="L137" s="35"/>
      <c r="M137" s="35">
        <v>2700</v>
      </c>
      <c r="N137" s="35"/>
      <c r="O137" s="36">
        <v>7</v>
      </c>
      <c r="P137" s="35">
        <v>50</v>
      </c>
      <c r="Q137" s="35">
        <v>300</v>
      </c>
      <c r="R137" s="35">
        <v>300</v>
      </c>
      <c r="S137" s="35">
        <v>0</v>
      </c>
      <c r="T137" s="35">
        <v>4</v>
      </c>
      <c r="U137" s="36">
        <v>25</v>
      </c>
      <c r="V137" s="35"/>
      <c r="W137" s="35"/>
      <c r="X137" s="35">
        <v>1000</v>
      </c>
      <c r="Y137" s="35"/>
      <c r="Z137" s="35">
        <v>30</v>
      </c>
      <c r="AA137" s="36">
        <v>15</v>
      </c>
      <c r="AB137" s="35"/>
      <c r="AC137" s="35"/>
      <c r="AD137" s="35"/>
      <c r="AE137" s="35">
        <v>1</v>
      </c>
      <c r="AF137" s="35"/>
      <c r="AG137" s="36"/>
      <c r="AH137" s="35"/>
      <c r="AI137" s="35">
        <v>1500</v>
      </c>
      <c r="AJ137" s="35">
        <v>34</v>
      </c>
      <c r="AK137" s="35">
        <v>5</v>
      </c>
      <c r="AL137" s="35">
        <v>5</v>
      </c>
      <c r="AM137" s="36"/>
      <c r="AN137" s="35"/>
      <c r="AO137" s="35">
        <v>120</v>
      </c>
      <c r="AP137" s="35">
        <v>50</v>
      </c>
      <c r="AQ137" s="35">
        <v>5</v>
      </c>
      <c r="AR137" s="35">
        <v>200</v>
      </c>
      <c r="AS137" s="36">
        <v>20</v>
      </c>
      <c r="AT137" s="35">
        <v>5</v>
      </c>
      <c r="AU137" s="35"/>
      <c r="AV137" s="35"/>
      <c r="AW137" s="35">
        <v>50</v>
      </c>
    </row>
    <row r="138" spans="1:49" ht="14.25" thickTop="1" thickBot="1" x14ac:dyDescent="0.25">
      <c r="A138" s="2">
        <v>1998</v>
      </c>
      <c r="B138" s="43" t="s">
        <v>135</v>
      </c>
      <c r="C138" s="17" t="s">
        <v>167</v>
      </c>
      <c r="D138" s="18"/>
      <c r="E138" s="18"/>
      <c r="F138" s="18">
        <v>1000</v>
      </c>
      <c r="G138" s="18"/>
      <c r="H138" s="18">
        <v>1500</v>
      </c>
      <c r="I138" s="19">
        <v>200</v>
      </c>
      <c r="J138" s="18"/>
      <c r="K138" s="18"/>
      <c r="L138" s="18">
        <v>2000</v>
      </c>
      <c r="M138" s="18"/>
      <c r="N138" s="18"/>
      <c r="O138" s="19"/>
      <c r="P138" s="18"/>
      <c r="Q138" s="18">
        <v>750</v>
      </c>
      <c r="R138" s="18"/>
      <c r="S138" s="18"/>
      <c r="T138" s="18"/>
      <c r="U138" s="19"/>
      <c r="V138" s="18"/>
      <c r="W138" s="18"/>
      <c r="X138" s="18"/>
      <c r="Y138" s="18"/>
      <c r="Z138" s="18"/>
      <c r="AA138" s="19"/>
      <c r="AB138" s="18"/>
      <c r="AC138" s="18">
        <v>50</v>
      </c>
      <c r="AD138" s="18"/>
      <c r="AE138" s="18"/>
      <c r="AF138" s="18"/>
      <c r="AG138" s="19"/>
      <c r="AH138" s="18"/>
      <c r="AI138" s="18">
        <v>1000</v>
      </c>
      <c r="AJ138" s="18">
        <v>50</v>
      </c>
      <c r="AK138" s="18"/>
      <c r="AL138" s="18"/>
      <c r="AM138" s="19"/>
      <c r="AN138" s="18"/>
      <c r="AO138" s="18">
        <v>3000</v>
      </c>
      <c r="AP138" s="18"/>
      <c r="AQ138" s="18">
        <v>100</v>
      </c>
      <c r="AR138" s="18"/>
      <c r="AS138" s="19"/>
      <c r="AT138" s="18">
        <v>300</v>
      </c>
      <c r="AU138" s="18"/>
      <c r="AV138" s="18"/>
      <c r="AW138" s="18"/>
    </row>
    <row r="139" spans="1:49" ht="14.25" thickTop="1" thickBot="1" x14ac:dyDescent="0.25">
      <c r="A139" s="2">
        <v>1998</v>
      </c>
      <c r="B139" s="43" t="s">
        <v>135</v>
      </c>
      <c r="C139" s="22" t="s">
        <v>168</v>
      </c>
      <c r="D139" s="23"/>
      <c r="E139" s="23"/>
      <c r="F139" s="23"/>
      <c r="G139" s="23"/>
      <c r="H139" s="23"/>
      <c r="I139" s="24"/>
      <c r="J139" s="23"/>
      <c r="K139" s="23"/>
      <c r="L139" s="23"/>
      <c r="M139" s="23"/>
      <c r="N139" s="23"/>
      <c r="O139" s="24"/>
      <c r="P139" s="23"/>
      <c r="Q139" s="23"/>
      <c r="R139" s="23"/>
      <c r="S139" s="23"/>
      <c r="T139" s="23"/>
      <c r="U139" s="24"/>
      <c r="V139" s="23"/>
      <c r="W139" s="23"/>
      <c r="X139" s="23"/>
      <c r="Y139" s="23"/>
      <c r="Z139" s="23"/>
      <c r="AA139" s="24"/>
      <c r="AB139" s="23"/>
      <c r="AC139" s="23"/>
      <c r="AD139" s="23"/>
      <c r="AE139" s="23"/>
      <c r="AF139" s="23"/>
      <c r="AG139" s="24"/>
      <c r="AH139" s="23"/>
      <c r="AI139" s="23"/>
      <c r="AJ139" s="23"/>
      <c r="AK139" s="23"/>
      <c r="AL139" s="23"/>
      <c r="AM139" s="24"/>
      <c r="AN139" s="23"/>
      <c r="AO139" s="23"/>
      <c r="AP139" s="23"/>
      <c r="AQ139" s="23"/>
      <c r="AR139" s="23"/>
      <c r="AS139" s="24"/>
      <c r="AT139" s="23"/>
      <c r="AU139" s="23"/>
      <c r="AV139" s="23"/>
      <c r="AW139" s="23"/>
    </row>
    <row r="140" spans="1:49" ht="13.7" customHeight="1" thickTop="1" thickBot="1" x14ac:dyDescent="0.25">
      <c r="A140" s="2">
        <v>1999</v>
      </c>
      <c r="B140" s="39" t="s">
        <v>93</v>
      </c>
      <c r="C140" s="14" t="s">
        <v>94</v>
      </c>
      <c r="D140" s="15"/>
      <c r="E140" s="15"/>
      <c r="F140" s="15"/>
      <c r="G140" s="15"/>
      <c r="H140" s="15"/>
      <c r="I140" s="16">
        <v>0</v>
      </c>
      <c r="J140" s="15"/>
      <c r="K140" s="15">
        <v>0</v>
      </c>
      <c r="L140" s="15"/>
      <c r="M140" s="15"/>
      <c r="N140" s="15"/>
      <c r="O140" s="16"/>
      <c r="P140" s="15"/>
      <c r="Q140" s="15"/>
      <c r="R140" s="15"/>
      <c r="S140" s="15"/>
      <c r="T140" s="15"/>
      <c r="U140" s="16"/>
      <c r="V140" s="15"/>
      <c r="W140" s="15"/>
      <c r="X140" s="15"/>
      <c r="Y140" s="15"/>
      <c r="Z140" s="15">
        <v>40</v>
      </c>
      <c r="AA140" s="16"/>
      <c r="AB140" s="15"/>
      <c r="AC140" s="15"/>
      <c r="AD140" s="15"/>
      <c r="AE140" s="15"/>
      <c r="AF140" s="15"/>
      <c r="AG140" s="16"/>
      <c r="AH140" s="15"/>
      <c r="AI140" s="15"/>
      <c r="AJ140" s="15"/>
      <c r="AK140" s="15"/>
      <c r="AL140" s="15"/>
      <c r="AM140" s="16"/>
      <c r="AN140" s="15"/>
      <c r="AO140" s="15"/>
      <c r="AP140" s="15"/>
      <c r="AQ140" s="15"/>
      <c r="AR140" s="15"/>
      <c r="AS140" s="16"/>
      <c r="AT140" s="15"/>
      <c r="AU140" s="15"/>
      <c r="AV140" s="15"/>
      <c r="AW140" s="15"/>
    </row>
    <row r="141" spans="1:49" ht="14.25" thickTop="1" thickBot="1" x14ac:dyDescent="0.25">
      <c r="A141" s="2">
        <v>1999</v>
      </c>
      <c r="B141" s="39" t="s">
        <v>93</v>
      </c>
      <c r="C141" s="17" t="s">
        <v>95</v>
      </c>
      <c r="D141" s="18">
        <v>30</v>
      </c>
      <c r="E141" s="18">
        <v>400</v>
      </c>
      <c r="F141" s="18">
        <v>600</v>
      </c>
      <c r="G141" s="18"/>
      <c r="H141" s="18">
        <v>1000</v>
      </c>
      <c r="I141" s="19">
        <v>1000</v>
      </c>
      <c r="J141" s="18"/>
      <c r="K141" s="18">
        <v>0</v>
      </c>
      <c r="L141" s="18">
        <v>1200</v>
      </c>
      <c r="M141" s="18"/>
      <c r="N141" s="18">
        <v>1000</v>
      </c>
      <c r="O141" s="19">
        <v>225</v>
      </c>
      <c r="P141" s="18"/>
      <c r="Q141" s="18">
        <v>1000</v>
      </c>
      <c r="R141" s="18">
        <v>50</v>
      </c>
      <c r="S141" s="18">
        <v>600</v>
      </c>
      <c r="T141" s="18">
        <v>100</v>
      </c>
      <c r="U141" s="19">
        <v>20</v>
      </c>
      <c r="V141" s="18">
        <v>4300</v>
      </c>
      <c r="W141" s="18"/>
      <c r="X141" s="18">
        <v>1200</v>
      </c>
      <c r="Y141" s="18">
        <v>60</v>
      </c>
      <c r="Z141" s="18"/>
      <c r="AA141" s="19"/>
      <c r="AB141" s="18">
        <v>400</v>
      </c>
      <c r="AC141" s="18">
        <v>5000</v>
      </c>
      <c r="AD141" s="18">
        <v>100</v>
      </c>
      <c r="AE141" s="18">
        <v>400</v>
      </c>
      <c r="AF141" s="18"/>
      <c r="AG141" s="19">
        <v>300</v>
      </c>
      <c r="AH141" s="18">
        <v>400</v>
      </c>
      <c r="AI141" s="18">
        <v>1600</v>
      </c>
      <c r="AJ141" s="18">
        <v>4452</v>
      </c>
      <c r="AK141" s="18">
        <v>200</v>
      </c>
      <c r="AL141" s="18">
        <v>5</v>
      </c>
      <c r="AM141" s="19">
        <v>188</v>
      </c>
      <c r="AN141" s="18"/>
      <c r="AO141" s="18">
        <v>3500</v>
      </c>
      <c r="AP141" s="18"/>
      <c r="AQ141" s="18">
        <v>150</v>
      </c>
      <c r="AR141" s="18">
        <v>3500</v>
      </c>
      <c r="AS141" s="19">
        <v>2200</v>
      </c>
      <c r="AT141" s="18">
        <v>1000</v>
      </c>
      <c r="AU141" s="18">
        <v>35</v>
      </c>
      <c r="AV141" s="18">
        <v>400</v>
      </c>
      <c r="AW141" s="18">
        <v>110</v>
      </c>
    </row>
    <row r="142" spans="1:49" ht="14.25" thickTop="1" thickBot="1" x14ac:dyDescent="0.25">
      <c r="A142" s="2">
        <v>1999</v>
      </c>
      <c r="B142" s="39" t="s">
        <v>93</v>
      </c>
      <c r="C142" s="17" t="s">
        <v>96</v>
      </c>
      <c r="D142" s="18"/>
      <c r="E142" s="18"/>
      <c r="F142" s="18"/>
      <c r="G142" s="18">
        <v>3</v>
      </c>
      <c r="H142" s="18">
        <v>300</v>
      </c>
      <c r="I142" s="19">
        <v>0</v>
      </c>
      <c r="J142" s="18"/>
      <c r="K142" s="18">
        <v>0</v>
      </c>
      <c r="L142" s="18">
        <v>25</v>
      </c>
      <c r="M142" s="18"/>
      <c r="N142" s="18"/>
      <c r="O142" s="19"/>
      <c r="P142" s="18">
        <v>300</v>
      </c>
      <c r="Q142" s="18"/>
      <c r="R142" s="18"/>
      <c r="S142" s="18"/>
      <c r="T142" s="18"/>
      <c r="U142" s="19"/>
      <c r="V142" s="18">
        <v>750</v>
      </c>
      <c r="W142" s="18">
        <v>8</v>
      </c>
      <c r="X142" s="18">
        <v>100</v>
      </c>
      <c r="Y142" s="18">
        <v>400</v>
      </c>
      <c r="Z142" s="18"/>
      <c r="AA142" s="19">
        <v>6</v>
      </c>
      <c r="AB142" s="18"/>
      <c r="AC142" s="18">
        <v>25</v>
      </c>
      <c r="AD142" s="18">
        <v>35</v>
      </c>
      <c r="AE142" s="18"/>
      <c r="AF142" s="18"/>
      <c r="AG142" s="19">
        <v>200</v>
      </c>
      <c r="AH142" s="18"/>
      <c r="AI142" s="18"/>
      <c r="AJ142" s="18">
        <v>2724</v>
      </c>
      <c r="AK142" s="18"/>
      <c r="AL142" s="18">
        <v>400</v>
      </c>
      <c r="AM142" s="19">
        <v>4</v>
      </c>
      <c r="AN142" s="18"/>
      <c r="AO142" s="18"/>
      <c r="AP142" s="18">
        <v>60</v>
      </c>
      <c r="AQ142" s="18"/>
      <c r="AR142" s="18">
        <v>200</v>
      </c>
      <c r="AS142" s="19">
        <v>160</v>
      </c>
      <c r="AT142" s="18">
        <v>100</v>
      </c>
      <c r="AU142" s="18"/>
      <c r="AV142" s="18"/>
      <c r="AW142" s="18">
        <v>80</v>
      </c>
    </row>
    <row r="143" spans="1:49" ht="14.25" thickTop="1" thickBot="1" x14ac:dyDescent="0.25">
      <c r="A143" s="2">
        <v>1999</v>
      </c>
      <c r="B143" s="39" t="s">
        <v>93</v>
      </c>
      <c r="C143" s="17" t="s">
        <v>97</v>
      </c>
      <c r="D143" s="18"/>
      <c r="E143" s="18">
        <v>200</v>
      </c>
      <c r="F143" s="18">
        <v>150</v>
      </c>
      <c r="G143" s="18">
        <v>6</v>
      </c>
      <c r="H143" s="18">
        <v>75</v>
      </c>
      <c r="I143" s="19">
        <v>10</v>
      </c>
      <c r="J143" s="18"/>
      <c r="K143" s="18">
        <v>0</v>
      </c>
      <c r="L143" s="18"/>
      <c r="M143" s="18"/>
      <c r="N143" s="18"/>
      <c r="O143" s="19">
        <v>75</v>
      </c>
      <c r="P143" s="18"/>
      <c r="Q143" s="18"/>
      <c r="R143" s="18">
        <v>15</v>
      </c>
      <c r="S143" s="18"/>
      <c r="T143" s="18"/>
      <c r="U143" s="19">
        <v>40</v>
      </c>
      <c r="V143" s="18"/>
      <c r="W143" s="18"/>
      <c r="X143" s="18">
        <v>800</v>
      </c>
      <c r="Y143" s="18"/>
      <c r="Z143" s="18"/>
      <c r="AA143" s="19">
        <v>20</v>
      </c>
      <c r="AB143" s="18"/>
      <c r="AC143" s="18"/>
      <c r="AD143" s="18"/>
      <c r="AE143" s="18"/>
      <c r="AF143" s="18"/>
      <c r="AG143" s="19">
        <v>25</v>
      </c>
      <c r="AH143" s="18"/>
      <c r="AI143" s="18">
        <v>300</v>
      </c>
      <c r="AJ143" s="18"/>
      <c r="AK143" s="18"/>
      <c r="AL143" s="18"/>
      <c r="AM143" s="19"/>
      <c r="AN143" s="18"/>
      <c r="AO143" s="18"/>
      <c r="AP143" s="18">
        <v>20</v>
      </c>
      <c r="AQ143" s="18"/>
      <c r="AR143" s="18"/>
      <c r="AS143" s="19"/>
      <c r="AT143" s="18"/>
      <c r="AU143" s="18"/>
      <c r="AV143" s="18"/>
      <c r="AW143" s="18">
        <v>20</v>
      </c>
    </row>
    <row r="144" spans="1:49" ht="14.25" thickTop="1" thickBot="1" x14ac:dyDescent="0.25">
      <c r="A144" s="2">
        <v>1999</v>
      </c>
      <c r="B144" s="39" t="s">
        <v>93</v>
      </c>
      <c r="C144" s="17" t="s">
        <v>98</v>
      </c>
      <c r="D144" s="18"/>
      <c r="E144" s="18">
        <v>775</v>
      </c>
      <c r="F144" s="18">
        <v>10500</v>
      </c>
      <c r="G144" s="18">
        <v>30</v>
      </c>
      <c r="H144" s="18">
        <v>6200</v>
      </c>
      <c r="I144" s="19">
        <v>1700</v>
      </c>
      <c r="J144" s="18">
        <v>400</v>
      </c>
      <c r="K144" s="18">
        <v>0</v>
      </c>
      <c r="L144" s="18">
        <v>9500</v>
      </c>
      <c r="M144" s="18"/>
      <c r="N144" s="18"/>
      <c r="O144" s="19"/>
      <c r="P144" s="18"/>
      <c r="Q144" s="18">
        <v>3000</v>
      </c>
      <c r="R144" s="18">
        <v>100</v>
      </c>
      <c r="S144" s="18">
        <v>1600</v>
      </c>
      <c r="T144" s="18">
        <v>200</v>
      </c>
      <c r="U144" s="19">
        <v>65</v>
      </c>
      <c r="V144" s="18"/>
      <c r="W144" s="18"/>
      <c r="X144" s="18">
        <v>250</v>
      </c>
      <c r="Y144" s="18">
        <v>200</v>
      </c>
      <c r="Z144" s="18">
        <v>25</v>
      </c>
      <c r="AA144" s="19"/>
      <c r="AB144" s="18">
        <v>2600</v>
      </c>
      <c r="AC144" s="18"/>
      <c r="AD144" s="18">
        <v>1050</v>
      </c>
      <c r="AE144" s="18">
        <v>800</v>
      </c>
      <c r="AF144" s="18"/>
      <c r="AG144" s="19"/>
      <c r="AH144" s="18">
        <v>1200</v>
      </c>
      <c r="AI144" s="18">
        <v>8800</v>
      </c>
      <c r="AJ144" s="18">
        <v>300</v>
      </c>
      <c r="AK144" s="18">
        <v>800</v>
      </c>
      <c r="AL144" s="18"/>
      <c r="AM144" s="19">
        <v>140</v>
      </c>
      <c r="AN144" s="18"/>
      <c r="AO144" s="18">
        <v>24650</v>
      </c>
      <c r="AP144" s="18"/>
      <c r="AQ144" s="18">
        <v>700</v>
      </c>
      <c r="AR144" s="18">
        <v>400</v>
      </c>
      <c r="AS144" s="19">
        <v>70</v>
      </c>
      <c r="AT144" s="18">
        <v>5000</v>
      </c>
      <c r="AU144" s="18"/>
      <c r="AV144" s="18"/>
      <c r="AW144" s="18"/>
    </row>
    <row r="145" spans="1:49" ht="14.25" thickTop="1" thickBot="1" x14ac:dyDescent="0.25">
      <c r="A145" s="2">
        <v>1999</v>
      </c>
      <c r="B145" s="39" t="s">
        <v>93</v>
      </c>
      <c r="C145" s="17" t="s">
        <v>99</v>
      </c>
      <c r="D145" s="20"/>
      <c r="E145" s="20"/>
      <c r="F145" s="20">
        <v>0.66</v>
      </c>
      <c r="G145" s="20">
        <v>1</v>
      </c>
      <c r="H145" s="20">
        <v>0.5</v>
      </c>
      <c r="I145" s="21"/>
      <c r="J145" s="20"/>
      <c r="K145" s="20"/>
      <c r="L145" s="20">
        <v>0.4</v>
      </c>
      <c r="M145" s="20"/>
      <c r="N145" s="20"/>
      <c r="O145" s="21"/>
      <c r="P145" s="20"/>
      <c r="Q145" s="20">
        <v>1</v>
      </c>
      <c r="R145" s="20"/>
      <c r="S145" s="20">
        <v>0.75</v>
      </c>
      <c r="T145" s="20"/>
      <c r="U145" s="21"/>
      <c r="V145" s="20"/>
      <c r="W145" s="20"/>
      <c r="X145" s="20">
        <v>1</v>
      </c>
      <c r="Y145" s="20"/>
      <c r="Z145" s="20"/>
      <c r="AA145" s="21"/>
      <c r="AB145" s="20"/>
      <c r="AC145" s="20"/>
      <c r="AD145" s="20"/>
      <c r="AE145" s="20">
        <v>1</v>
      </c>
      <c r="AF145" s="20"/>
      <c r="AG145" s="21"/>
      <c r="AH145" s="20">
        <v>0.1</v>
      </c>
      <c r="AI145" s="20">
        <v>0.93</v>
      </c>
      <c r="AJ145" s="20"/>
      <c r="AK145" s="20">
        <v>1</v>
      </c>
      <c r="AL145" s="20"/>
      <c r="AM145" s="21">
        <v>1</v>
      </c>
      <c r="AN145" s="20"/>
      <c r="AO145" s="20"/>
      <c r="AP145" s="20"/>
      <c r="AQ145" s="20"/>
      <c r="AR145" s="20"/>
      <c r="AS145" s="21"/>
      <c r="AT145" s="20">
        <v>1</v>
      </c>
      <c r="AU145" s="20"/>
      <c r="AV145" s="20"/>
      <c r="AW145" s="20"/>
    </row>
    <row r="146" spans="1:49" ht="14.25" thickTop="1" thickBot="1" x14ac:dyDescent="0.25">
      <c r="A146" s="2">
        <v>1999</v>
      </c>
      <c r="B146" s="39" t="s">
        <v>93</v>
      </c>
      <c r="C146" s="17" t="s">
        <v>100</v>
      </c>
      <c r="D146" s="20"/>
      <c r="E146" s="20"/>
      <c r="F146" s="20">
        <v>0.34</v>
      </c>
      <c r="G146" s="20"/>
      <c r="H146" s="20">
        <v>0.5</v>
      </c>
      <c r="I146" s="21"/>
      <c r="J146" s="20"/>
      <c r="K146" s="20"/>
      <c r="L146" s="20">
        <v>0.6</v>
      </c>
      <c r="M146" s="20"/>
      <c r="N146" s="20"/>
      <c r="O146" s="21"/>
      <c r="P146" s="20"/>
      <c r="Q146" s="20"/>
      <c r="R146" s="20"/>
      <c r="S146" s="20">
        <v>0.25</v>
      </c>
      <c r="T146" s="20"/>
      <c r="U146" s="21"/>
      <c r="V146" s="20"/>
      <c r="W146" s="20"/>
      <c r="X146" s="20"/>
      <c r="Y146" s="20"/>
      <c r="Z146" s="20"/>
      <c r="AA146" s="21"/>
      <c r="AB146" s="20">
        <v>0.15</v>
      </c>
      <c r="AC146" s="20"/>
      <c r="AD146" s="20"/>
      <c r="AE146" s="20"/>
      <c r="AF146" s="20"/>
      <c r="AG146" s="21"/>
      <c r="AH146" s="20">
        <v>0.9</v>
      </c>
      <c r="AI146" s="20">
        <v>7.0000000000000007E-2</v>
      </c>
      <c r="AJ146" s="20"/>
      <c r="AK146" s="20"/>
      <c r="AL146" s="20"/>
      <c r="AM146" s="21"/>
      <c r="AN146" s="20"/>
      <c r="AO146" s="20"/>
      <c r="AP146" s="20"/>
      <c r="AQ146" s="20"/>
      <c r="AR146" s="20"/>
      <c r="AS146" s="21"/>
      <c r="AT146" s="20"/>
      <c r="AU146" s="20"/>
      <c r="AV146" s="20"/>
      <c r="AW146" s="20"/>
    </row>
    <row r="147" spans="1:49" ht="14.25" thickTop="1" thickBot="1" x14ac:dyDescent="0.25">
      <c r="A147" s="2">
        <v>1999</v>
      </c>
      <c r="B147" s="39" t="s">
        <v>93</v>
      </c>
      <c r="C147" s="17" t="s">
        <v>101</v>
      </c>
      <c r="D147" s="20"/>
      <c r="E147" s="20">
        <v>0.5</v>
      </c>
      <c r="F147" s="20">
        <v>1</v>
      </c>
      <c r="G147" s="20"/>
      <c r="H147" s="20">
        <v>0.1</v>
      </c>
      <c r="I147" s="21"/>
      <c r="J147" s="20"/>
      <c r="K147" s="20"/>
      <c r="L147" s="20">
        <v>0.1</v>
      </c>
      <c r="M147" s="20"/>
      <c r="N147" s="20"/>
      <c r="O147" s="21"/>
      <c r="P147" s="20"/>
      <c r="Q147" s="20">
        <v>0.2</v>
      </c>
      <c r="R147" s="20"/>
      <c r="S147" s="20"/>
      <c r="T147" s="20"/>
      <c r="U147" s="21"/>
      <c r="V147" s="20"/>
      <c r="W147" s="20"/>
      <c r="X147" s="20">
        <v>1</v>
      </c>
      <c r="Y147" s="20"/>
      <c r="Z147" s="20"/>
      <c r="AA147" s="21"/>
      <c r="AB147" s="20">
        <v>0.6</v>
      </c>
      <c r="AC147" s="20"/>
      <c r="AD147" s="20"/>
      <c r="AE147" s="20"/>
      <c r="AF147" s="20"/>
      <c r="AG147" s="21"/>
      <c r="AH147" s="20">
        <v>0.15</v>
      </c>
      <c r="AI147" s="20">
        <v>0.75</v>
      </c>
      <c r="AJ147" s="20"/>
      <c r="AK147" s="20"/>
      <c r="AL147" s="20"/>
      <c r="AM147" s="21"/>
      <c r="AN147" s="20"/>
      <c r="AO147" s="20"/>
      <c r="AP147" s="20"/>
      <c r="AQ147" s="20"/>
      <c r="AR147" s="20"/>
      <c r="AS147" s="21"/>
      <c r="AT147" s="20">
        <v>0.4</v>
      </c>
      <c r="AU147" s="20"/>
      <c r="AV147" s="20"/>
      <c r="AW147" s="20"/>
    </row>
    <row r="148" spans="1:49" ht="14.25" thickTop="1" thickBot="1" x14ac:dyDescent="0.25">
      <c r="A148" s="2">
        <v>1999</v>
      </c>
      <c r="B148" s="39" t="s">
        <v>93</v>
      </c>
      <c r="C148" s="22" t="s">
        <v>102</v>
      </c>
      <c r="D148" s="23">
        <f t="shared" ref="D148:AW148" si="11">SUM(D140:D144)</f>
        <v>30</v>
      </c>
      <c r="E148" s="23">
        <f t="shared" si="11"/>
        <v>1375</v>
      </c>
      <c r="F148" s="23">
        <f t="shared" si="11"/>
        <v>11250</v>
      </c>
      <c r="G148" s="23">
        <f t="shared" si="11"/>
        <v>39</v>
      </c>
      <c r="H148" s="23">
        <f t="shared" si="11"/>
        <v>7575</v>
      </c>
      <c r="I148" s="24">
        <f t="shared" si="11"/>
        <v>2710</v>
      </c>
      <c r="J148" s="23">
        <f t="shared" si="11"/>
        <v>400</v>
      </c>
      <c r="K148" s="23">
        <f t="shared" si="11"/>
        <v>0</v>
      </c>
      <c r="L148" s="23">
        <f t="shared" si="11"/>
        <v>10725</v>
      </c>
      <c r="M148" s="23">
        <f t="shared" si="11"/>
        <v>0</v>
      </c>
      <c r="N148" s="23">
        <f t="shared" si="11"/>
        <v>1000</v>
      </c>
      <c r="O148" s="24">
        <f t="shared" si="11"/>
        <v>300</v>
      </c>
      <c r="P148" s="23">
        <f t="shared" si="11"/>
        <v>300</v>
      </c>
      <c r="Q148" s="23">
        <f t="shared" si="11"/>
        <v>4000</v>
      </c>
      <c r="R148" s="23">
        <f t="shared" si="11"/>
        <v>165</v>
      </c>
      <c r="S148" s="23">
        <f t="shared" si="11"/>
        <v>2200</v>
      </c>
      <c r="T148" s="23">
        <f t="shared" si="11"/>
        <v>300</v>
      </c>
      <c r="U148" s="24">
        <f t="shared" si="11"/>
        <v>125</v>
      </c>
      <c r="V148" s="23">
        <f t="shared" si="11"/>
        <v>5050</v>
      </c>
      <c r="W148" s="23">
        <f t="shared" si="11"/>
        <v>8</v>
      </c>
      <c r="X148" s="23">
        <f t="shared" si="11"/>
        <v>2350</v>
      </c>
      <c r="Y148" s="23">
        <f t="shared" si="11"/>
        <v>660</v>
      </c>
      <c r="Z148" s="23">
        <f t="shared" si="11"/>
        <v>65</v>
      </c>
      <c r="AA148" s="24">
        <f t="shared" si="11"/>
        <v>26</v>
      </c>
      <c r="AB148" s="23">
        <f t="shared" si="11"/>
        <v>3000</v>
      </c>
      <c r="AC148" s="23">
        <f t="shared" si="11"/>
        <v>5025</v>
      </c>
      <c r="AD148" s="23">
        <f t="shared" si="11"/>
        <v>1185</v>
      </c>
      <c r="AE148" s="23">
        <f t="shared" si="11"/>
        <v>1200</v>
      </c>
      <c r="AF148" s="23">
        <f t="shared" si="11"/>
        <v>0</v>
      </c>
      <c r="AG148" s="24">
        <f t="shared" si="11"/>
        <v>525</v>
      </c>
      <c r="AH148" s="23">
        <f t="shared" si="11"/>
        <v>1600</v>
      </c>
      <c r="AI148" s="23">
        <f t="shared" si="11"/>
        <v>10700</v>
      </c>
      <c r="AJ148" s="23">
        <f t="shared" si="11"/>
        <v>7476</v>
      </c>
      <c r="AK148" s="23">
        <f t="shared" si="11"/>
        <v>1000</v>
      </c>
      <c r="AL148" s="23">
        <f t="shared" si="11"/>
        <v>405</v>
      </c>
      <c r="AM148" s="24">
        <f t="shared" si="11"/>
        <v>332</v>
      </c>
      <c r="AN148" s="23">
        <f t="shared" si="11"/>
        <v>0</v>
      </c>
      <c r="AO148" s="23">
        <f t="shared" si="11"/>
        <v>28150</v>
      </c>
      <c r="AP148" s="23">
        <f t="shared" si="11"/>
        <v>80</v>
      </c>
      <c r="AQ148" s="23">
        <f t="shared" si="11"/>
        <v>850</v>
      </c>
      <c r="AR148" s="23">
        <f t="shared" si="11"/>
        <v>4100</v>
      </c>
      <c r="AS148" s="24">
        <f t="shared" si="11"/>
        <v>2430</v>
      </c>
      <c r="AT148" s="23">
        <f t="shared" si="11"/>
        <v>6100</v>
      </c>
      <c r="AU148" s="23">
        <f t="shared" si="11"/>
        <v>35</v>
      </c>
      <c r="AV148" s="23">
        <f t="shared" si="11"/>
        <v>400</v>
      </c>
      <c r="AW148" s="23">
        <f t="shared" si="11"/>
        <v>210</v>
      </c>
    </row>
    <row r="149" spans="1:49" ht="13.7" customHeight="1" thickTop="1" thickBot="1" x14ac:dyDescent="0.25">
      <c r="A149" s="2">
        <v>1999</v>
      </c>
      <c r="B149" s="39" t="s">
        <v>103</v>
      </c>
      <c r="C149" s="14" t="s">
        <v>104</v>
      </c>
      <c r="D149" s="15"/>
      <c r="E149" s="15"/>
      <c r="F149" s="15"/>
      <c r="G149" s="15"/>
      <c r="H149" s="15"/>
      <c r="I149" s="16"/>
      <c r="J149" s="15"/>
      <c r="K149" s="15">
        <v>0</v>
      </c>
      <c r="L149" s="15"/>
      <c r="M149" s="15"/>
      <c r="N149" s="15"/>
      <c r="O149" s="16"/>
      <c r="P149" s="15"/>
      <c r="Q149" s="15"/>
      <c r="R149" s="15"/>
      <c r="S149" s="15"/>
      <c r="T149" s="15"/>
      <c r="U149" s="16"/>
      <c r="V149" s="15"/>
      <c r="W149" s="15"/>
      <c r="X149" s="15">
        <v>150</v>
      </c>
      <c r="Y149" s="15">
        <v>25</v>
      </c>
      <c r="Z149" s="15"/>
      <c r="AA149" s="16"/>
      <c r="AB149" s="15"/>
      <c r="AC149" s="15"/>
      <c r="AD149" s="15">
        <v>60</v>
      </c>
      <c r="AE149" s="15"/>
      <c r="AF149" s="15"/>
      <c r="AG149" s="16"/>
      <c r="AH149" s="15"/>
      <c r="AI149" s="15"/>
      <c r="AJ149" s="15"/>
      <c r="AK149" s="15"/>
      <c r="AL149" s="15"/>
      <c r="AM149" s="16"/>
      <c r="AN149" s="15"/>
      <c r="AO149" s="15">
        <v>1000</v>
      </c>
      <c r="AP149" s="15"/>
      <c r="AQ149" s="15"/>
      <c r="AR149" s="15"/>
      <c r="AS149" s="16"/>
      <c r="AT149" s="15"/>
      <c r="AU149" s="15"/>
      <c r="AV149" s="15"/>
      <c r="AW149" s="15"/>
    </row>
    <row r="150" spans="1:49" ht="14.25" thickTop="1" thickBot="1" x14ac:dyDescent="0.25">
      <c r="A150" s="2">
        <v>1999</v>
      </c>
      <c r="B150" s="39" t="s">
        <v>103</v>
      </c>
      <c r="C150" s="17" t="s">
        <v>105</v>
      </c>
      <c r="D150" s="18"/>
      <c r="E150" s="18"/>
      <c r="F150" s="18"/>
      <c r="G150" s="18"/>
      <c r="H150" s="18"/>
      <c r="I150" s="19"/>
      <c r="J150" s="18"/>
      <c r="K150" s="18">
        <v>0</v>
      </c>
      <c r="L150" s="18"/>
      <c r="M150" s="18"/>
      <c r="N150" s="18"/>
      <c r="O150" s="19"/>
      <c r="P150" s="18"/>
      <c r="Q150" s="18"/>
      <c r="R150" s="18"/>
      <c r="S150" s="18"/>
      <c r="T150" s="18"/>
      <c r="U150" s="19"/>
      <c r="V150" s="18"/>
      <c r="W150" s="18"/>
      <c r="X150" s="18"/>
      <c r="Y150" s="18"/>
      <c r="Z150" s="18"/>
      <c r="AA150" s="19"/>
      <c r="AB150" s="18"/>
      <c r="AC150" s="18"/>
      <c r="AD150" s="18"/>
      <c r="AE150" s="18"/>
      <c r="AF150" s="18"/>
      <c r="AG150" s="19"/>
      <c r="AH150" s="18"/>
      <c r="AI150" s="18"/>
      <c r="AJ150" s="18"/>
      <c r="AK150" s="18"/>
      <c r="AL150" s="18"/>
      <c r="AM150" s="19"/>
      <c r="AN150" s="18"/>
      <c r="AO150" s="18"/>
      <c r="AP150" s="18"/>
      <c r="AQ150" s="18"/>
      <c r="AR150" s="18"/>
      <c r="AS150" s="19"/>
      <c r="AT150" s="18"/>
      <c r="AU150" s="18"/>
      <c r="AV150" s="18"/>
      <c r="AW150" s="18"/>
    </row>
    <row r="151" spans="1:49" ht="14.25" thickTop="1" thickBot="1" x14ac:dyDescent="0.25">
      <c r="A151" s="2">
        <v>1999</v>
      </c>
      <c r="B151" s="39" t="s">
        <v>103</v>
      </c>
      <c r="C151" s="17" t="s">
        <v>106</v>
      </c>
      <c r="D151" s="18"/>
      <c r="E151" s="18"/>
      <c r="F151" s="18"/>
      <c r="G151" s="18"/>
      <c r="H151" s="18"/>
      <c r="I151" s="19"/>
      <c r="J151" s="18"/>
      <c r="K151" s="18">
        <v>0</v>
      </c>
      <c r="L151" s="18"/>
      <c r="M151" s="18"/>
      <c r="N151" s="18"/>
      <c r="O151" s="19"/>
      <c r="P151" s="18"/>
      <c r="Q151" s="18"/>
      <c r="R151" s="18"/>
      <c r="S151" s="18"/>
      <c r="T151" s="18"/>
      <c r="U151" s="19"/>
      <c r="V151" s="18"/>
      <c r="W151" s="18"/>
      <c r="X151" s="18"/>
      <c r="Y151" s="18"/>
      <c r="Z151" s="18"/>
      <c r="AA151" s="19"/>
      <c r="AB151" s="18"/>
      <c r="AC151" s="18"/>
      <c r="AD151" s="18"/>
      <c r="AE151" s="18"/>
      <c r="AF151" s="18"/>
      <c r="AG151" s="19"/>
      <c r="AH151" s="18"/>
      <c r="AI151" s="18"/>
      <c r="AJ151" s="18">
        <v>12</v>
      </c>
      <c r="AK151" s="18"/>
      <c r="AL151" s="18"/>
      <c r="AM151" s="19"/>
      <c r="AN151" s="18"/>
      <c r="AO151" s="18"/>
      <c r="AP151" s="18"/>
      <c r="AQ151" s="18"/>
      <c r="AR151" s="18"/>
      <c r="AS151" s="19"/>
      <c r="AT151" s="18"/>
      <c r="AU151" s="18"/>
      <c r="AV151" s="18"/>
      <c r="AW151" s="18"/>
    </row>
    <row r="152" spans="1:49" ht="14.25" thickTop="1" thickBot="1" x14ac:dyDescent="0.25">
      <c r="A152" s="2">
        <v>1999</v>
      </c>
      <c r="B152" s="39" t="s">
        <v>103</v>
      </c>
      <c r="C152" s="17" t="s">
        <v>107</v>
      </c>
      <c r="D152" s="20"/>
      <c r="E152" s="20"/>
      <c r="F152" s="20"/>
      <c r="G152" s="20"/>
      <c r="H152" s="20"/>
      <c r="I152" s="21"/>
      <c r="J152" s="20"/>
      <c r="K152" s="20"/>
      <c r="L152" s="20"/>
      <c r="M152" s="20"/>
      <c r="N152" s="20"/>
      <c r="O152" s="21"/>
      <c r="P152" s="20"/>
      <c r="Q152" s="20"/>
      <c r="R152" s="20"/>
      <c r="S152" s="20"/>
      <c r="T152" s="20"/>
      <c r="U152" s="21"/>
      <c r="V152" s="20"/>
      <c r="W152" s="20"/>
      <c r="X152" s="20"/>
      <c r="Y152" s="20"/>
      <c r="Z152" s="20"/>
      <c r="AA152" s="21"/>
      <c r="AB152" s="20"/>
      <c r="AC152" s="20"/>
      <c r="AD152" s="20"/>
      <c r="AE152" s="20"/>
      <c r="AF152" s="20"/>
      <c r="AG152" s="21"/>
      <c r="AH152" s="20"/>
      <c r="AI152" s="20"/>
      <c r="AJ152" s="20"/>
      <c r="AK152" s="20"/>
      <c r="AL152" s="20"/>
      <c r="AM152" s="21"/>
      <c r="AN152" s="20"/>
      <c r="AO152" s="20"/>
      <c r="AP152" s="20"/>
      <c r="AQ152" s="20"/>
      <c r="AR152" s="20"/>
      <c r="AS152" s="21"/>
      <c r="AT152" s="20"/>
      <c r="AU152" s="20"/>
      <c r="AV152" s="20"/>
      <c r="AW152" s="20"/>
    </row>
    <row r="153" spans="1:49" ht="14.25" thickTop="1" thickBot="1" x14ac:dyDescent="0.25">
      <c r="A153" s="2">
        <v>1999</v>
      </c>
      <c r="B153" s="39" t="s">
        <v>103</v>
      </c>
      <c r="C153" s="17" t="s">
        <v>108</v>
      </c>
      <c r="D153" s="18"/>
      <c r="E153" s="18"/>
      <c r="F153" s="18">
        <v>200</v>
      </c>
      <c r="G153" s="18"/>
      <c r="H153" s="18"/>
      <c r="I153" s="19"/>
      <c r="J153" s="18"/>
      <c r="K153" s="18">
        <v>0</v>
      </c>
      <c r="L153" s="18"/>
      <c r="M153" s="18"/>
      <c r="N153" s="18"/>
      <c r="O153" s="19"/>
      <c r="P153" s="18"/>
      <c r="Q153" s="18"/>
      <c r="R153" s="18"/>
      <c r="S153" s="18"/>
      <c r="T153" s="18"/>
      <c r="U153" s="19"/>
      <c r="V153" s="18"/>
      <c r="W153" s="18"/>
      <c r="X153" s="18"/>
      <c r="Y153" s="18"/>
      <c r="Z153" s="18">
        <v>15</v>
      </c>
      <c r="AA153" s="19"/>
      <c r="AB153" s="18"/>
      <c r="AC153" s="18"/>
      <c r="AD153" s="18">
        <v>250</v>
      </c>
      <c r="AE153" s="18"/>
      <c r="AF153" s="18"/>
      <c r="AG153" s="19"/>
      <c r="AH153" s="18"/>
      <c r="AI153" s="18"/>
      <c r="AJ153" s="18"/>
      <c r="AK153" s="18">
        <v>200</v>
      </c>
      <c r="AL153" s="18"/>
      <c r="AM153" s="19"/>
      <c r="AN153" s="18"/>
      <c r="AO153" s="18"/>
      <c r="AP153" s="18"/>
      <c r="AQ153" s="18"/>
      <c r="AR153" s="18"/>
      <c r="AS153" s="19"/>
      <c r="AT153" s="18"/>
      <c r="AU153" s="18"/>
      <c r="AV153" s="18"/>
      <c r="AW153" s="18"/>
    </row>
    <row r="154" spans="1:49" ht="14.25" thickTop="1" thickBot="1" x14ac:dyDescent="0.25">
      <c r="A154" s="2">
        <v>1999</v>
      </c>
      <c r="B154" s="39" t="s">
        <v>103</v>
      </c>
      <c r="C154" s="17" t="s">
        <v>109</v>
      </c>
      <c r="D154" s="18"/>
      <c r="E154" s="18"/>
      <c r="F154" s="18"/>
      <c r="G154" s="18"/>
      <c r="H154" s="18"/>
      <c r="I154" s="19"/>
      <c r="J154" s="18"/>
      <c r="K154" s="18">
        <v>0</v>
      </c>
      <c r="L154" s="18"/>
      <c r="M154" s="18"/>
      <c r="N154" s="18"/>
      <c r="O154" s="19"/>
      <c r="P154" s="18"/>
      <c r="Q154" s="18">
        <v>200</v>
      </c>
      <c r="R154" s="18"/>
      <c r="S154" s="18"/>
      <c r="T154" s="18"/>
      <c r="U154" s="19"/>
      <c r="V154" s="18"/>
      <c r="W154" s="18"/>
      <c r="X154" s="18">
        <v>500</v>
      </c>
      <c r="Y154" s="18"/>
      <c r="Z154" s="18"/>
      <c r="AA154" s="19"/>
      <c r="AB154" s="18"/>
      <c r="AC154" s="18"/>
      <c r="AD154" s="18"/>
      <c r="AE154" s="18"/>
      <c r="AF154" s="18"/>
      <c r="AG154" s="19"/>
      <c r="AH154" s="18"/>
      <c r="AI154" s="18"/>
      <c r="AJ154" s="18">
        <v>3059</v>
      </c>
      <c r="AK154" s="18"/>
      <c r="AL154" s="18"/>
      <c r="AM154" s="19"/>
      <c r="AN154" s="18"/>
      <c r="AO154" s="18"/>
      <c r="AP154" s="18"/>
      <c r="AQ154" s="18"/>
      <c r="AR154" s="18"/>
      <c r="AS154" s="19"/>
      <c r="AT154" s="18"/>
      <c r="AU154" s="18"/>
      <c r="AV154" s="18"/>
      <c r="AW154" s="18"/>
    </row>
    <row r="155" spans="1:49" ht="14.25" thickTop="1" thickBot="1" x14ac:dyDescent="0.25">
      <c r="A155" s="2">
        <v>1999</v>
      </c>
      <c r="B155" s="39" t="s">
        <v>103</v>
      </c>
      <c r="C155" s="17" t="s">
        <v>110</v>
      </c>
      <c r="D155" s="20"/>
      <c r="E155" s="20"/>
      <c r="F155" s="20"/>
      <c r="G155" s="20"/>
      <c r="H155" s="20"/>
      <c r="I155" s="21"/>
      <c r="J155" s="20"/>
      <c r="K155" s="20"/>
      <c r="L155" s="20"/>
      <c r="M155" s="20"/>
      <c r="N155" s="20"/>
      <c r="O155" s="21"/>
      <c r="P155" s="20"/>
      <c r="Q155" s="20"/>
      <c r="R155" s="20"/>
      <c r="S155" s="20"/>
      <c r="T155" s="20"/>
      <c r="U155" s="21"/>
      <c r="V155" s="20"/>
      <c r="W155" s="20"/>
      <c r="X155" s="20"/>
      <c r="Y155" s="20"/>
      <c r="Z155" s="20"/>
      <c r="AA155" s="21"/>
      <c r="AB155" s="20"/>
      <c r="AC155" s="20"/>
      <c r="AD155" s="20"/>
      <c r="AE155" s="20"/>
      <c r="AF155" s="20"/>
      <c r="AG155" s="21"/>
      <c r="AH155" s="20"/>
      <c r="AI155" s="20"/>
      <c r="AJ155" s="20"/>
      <c r="AK155" s="20"/>
      <c r="AL155" s="20"/>
      <c r="AM155" s="21"/>
      <c r="AN155" s="20"/>
      <c r="AO155" s="20"/>
      <c r="AP155" s="20"/>
      <c r="AQ155" s="20"/>
      <c r="AR155" s="20"/>
      <c r="AS155" s="21"/>
      <c r="AT155" s="20"/>
      <c r="AU155" s="20"/>
      <c r="AV155" s="20"/>
      <c r="AW155" s="20"/>
    </row>
    <row r="156" spans="1:49" ht="14.25" thickTop="1" thickBot="1" x14ac:dyDescent="0.25">
      <c r="A156" s="2">
        <v>1999</v>
      </c>
      <c r="B156" s="39" t="s">
        <v>103</v>
      </c>
      <c r="C156" s="22" t="s">
        <v>111</v>
      </c>
      <c r="D156" s="23">
        <f t="shared" ref="D156:I156" si="12">SUM(D149:D151)+D153+D154</f>
        <v>0</v>
      </c>
      <c r="E156" s="23">
        <f t="shared" si="12"/>
        <v>0</v>
      </c>
      <c r="F156" s="23">
        <f t="shared" si="12"/>
        <v>200</v>
      </c>
      <c r="G156" s="23">
        <f t="shared" si="12"/>
        <v>0</v>
      </c>
      <c r="H156" s="23">
        <f t="shared" si="12"/>
        <v>0</v>
      </c>
      <c r="I156" s="24">
        <f t="shared" si="12"/>
        <v>0</v>
      </c>
      <c r="J156" s="23">
        <f t="shared" ref="J156:O156" si="13">SUM(J149:J151)+J153+J154</f>
        <v>0</v>
      </c>
      <c r="K156" s="23">
        <f t="shared" si="13"/>
        <v>0</v>
      </c>
      <c r="L156" s="23">
        <f t="shared" si="13"/>
        <v>0</v>
      </c>
      <c r="M156" s="23">
        <f t="shared" si="13"/>
        <v>0</v>
      </c>
      <c r="N156" s="23">
        <f t="shared" si="13"/>
        <v>0</v>
      </c>
      <c r="O156" s="24">
        <f t="shared" si="13"/>
        <v>0</v>
      </c>
      <c r="P156" s="23">
        <f t="shared" ref="P156:AW156" si="14">SUM(P149:P151)+P153+P154</f>
        <v>0</v>
      </c>
      <c r="Q156" s="23">
        <f t="shared" si="14"/>
        <v>200</v>
      </c>
      <c r="R156" s="23">
        <f t="shared" si="14"/>
        <v>0</v>
      </c>
      <c r="S156" s="23">
        <f t="shared" si="14"/>
        <v>0</v>
      </c>
      <c r="T156" s="23">
        <f t="shared" si="14"/>
        <v>0</v>
      </c>
      <c r="U156" s="24">
        <f t="shared" si="14"/>
        <v>0</v>
      </c>
      <c r="V156" s="23">
        <f t="shared" si="14"/>
        <v>0</v>
      </c>
      <c r="W156" s="23">
        <f t="shared" si="14"/>
        <v>0</v>
      </c>
      <c r="X156" s="23">
        <f t="shared" si="14"/>
        <v>650</v>
      </c>
      <c r="Y156" s="23">
        <f t="shared" si="14"/>
        <v>25</v>
      </c>
      <c r="Z156" s="23">
        <f t="shared" si="14"/>
        <v>15</v>
      </c>
      <c r="AA156" s="24">
        <f t="shared" si="14"/>
        <v>0</v>
      </c>
      <c r="AB156" s="23">
        <f t="shared" si="14"/>
        <v>0</v>
      </c>
      <c r="AC156" s="23">
        <f t="shared" si="14"/>
        <v>0</v>
      </c>
      <c r="AD156" s="23">
        <f t="shared" si="14"/>
        <v>310</v>
      </c>
      <c r="AE156" s="23">
        <f t="shared" si="14"/>
        <v>0</v>
      </c>
      <c r="AF156" s="23">
        <f t="shared" si="14"/>
        <v>0</v>
      </c>
      <c r="AG156" s="24">
        <f t="shared" si="14"/>
        <v>0</v>
      </c>
      <c r="AH156" s="23">
        <f t="shared" si="14"/>
        <v>0</v>
      </c>
      <c r="AI156" s="23">
        <f t="shared" si="14"/>
        <v>0</v>
      </c>
      <c r="AJ156" s="23">
        <f t="shared" si="14"/>
        <v>3071</v>
      </c>
      <c r="AK156" s="23">
        <f t="shared" si="14"/>
        <v>200</v>
      </c>
      <c r="AL156" s="23">
        <f t="shared" si="14"/>
        <v>0</v>
      </c>
      <c r="AM156" s="24">
        <f t="shared" si="14"/>
        <v>0</v>
      </c>
      <c r="AN156" s="23">
        <f t="shared" si="14"/>
        <v>0</v>
      </c>
      <c r="AO156" s="23">
        <f t="shared" si="14"/>
        <v>1000</v>
      </c>
      <c r="AP156" s="23">
        <f t="shared" si="14"/>
        <v>0</v>
      </c>
      <c r="AQ156" s="23">
        <f t="shared" si="14"/>
        <v>0</v>
      </c>
      <c r="AR156" s="23">
        <f t="shared" si="14"/>
        <v>0</v>
      </c>
      <c r="AS156" s="24">
        <f t="shared" si="14"/>
        <v>0</v>
      </c>
      <c r="AT156" s="23">
        <f t="shared" si="14"/>
        <v>0</v>
      </c>
      <c r="AU156" s="23">
        <f t="shared" si="14"/>
        <v>0</v>
      </c>
      <c r="AV156" s="23">
        <f t="shared" si="14"/>
        <v>0</v>
      </c>
      <c r="AW156" s="23">
        <f t="shared" si="14"/>
        <v>0</v>
      </c>
    </row>
    <row r="157" spans="1:49" ht="13.7" customHeight="1" thickTop="1" thickBot="1" x14ac:dyDescent="0.25">
      <c r="A157" s="2">
        <v>1999</v>
      </c>
      <c r="B157" s="40" t="s">
        <v>112</v>
      </c>
      <c r="C157" s="14" t="s">
        <v>113</v>
      </c>
      <c r="D157" s="15"/>
      <c r="E157" s="15"/>
      <c r="F157" s="15"/>
      <c r="G157" s="15"/>
      <c r="H157" s="15">
        <v>5</v>
      </c>
      <c r="I157" s="16"/>
      <c r="J157" s="15"/>
      <c r="K157" s="15">
        <v>0</v>
      </c>
      <c r="L157" s="15"/>
      <c r="M157" s="15"/>
      <c r="N157" s="15"/>
      <c r="O157" s="16"/>
      <c r="P157" s="15">
        <v>300</v>
      </c>
      <c r="Q157" s="15"/>
      <c r="R157" s="15"/>
      <c r="S157" s="15"/>
      <c r="T157" s="15"/>
      <c r="U157" s="16"/>
      <c r="V157" s="15">
        <v>1600</v>
      </c>
      <c r="W157" s="15"/>
      <c r="X157" s="15"/>
      <c r="Y157" s="15"/>
      <c r="Z157" s="15"/>
      <c r="AA157" s="16"/>
      <c r="AB157" s="15"/>
      <c r="AC157" s="15"/>
      <c r="AD157" s="15"/>
      <c r="AE157" s="15"/>
      <c r="AF157" s="15"/>
      <c r="AG157" s="16"/>
      <c r="AH157" s="15"/>
      <c r="AI157" s="15"/>
      <c r="AJ157" s="15"/>
      <c r="AK157" s="15"/>
      <c r="AL157" s="15"/>
      <c r="AM157" s="16"/>
      <c r="AN157" s="15"/>
      <c r="AO157" s="15"/>
      <c r="AP157" s="15"/>
      <c r="AQ157" s="15"/>
      <c r="AR157" s="15">
        <v>250</v>
      </c>
      <c r="AS157" s="16"/>
      <c r="AT157" s="15">
        <v>5</v>
      </c>
      <c r="AU157" s="15"/>
      <c r="AV157" s="15"/>
      <c r="AW157" s="15"/>
    </row>
    <row r="158" spans="1:49" ht="14.25" thickTop="1" thickBot="1" x14ac:dyDescent="0.25">
      <c r="A158" s="2">
        <v>1999</v>
      </c>
      <c r="B158" s="40" t="s">
        <v>112</v>
      </c>
      <c r="C158" s="17" t="s">
        <v>114</v>
      </c>
      <c r="D158" s="18"/>
      <c r="E158" s="18">
        <v>15</v>
      </c>
      <c r="F158" s="18">
        <v>600</v>
      </c>
      <c r="G158" s="18">
        <v>20</v>
      </c>
      <c r="H158" s="18">
        <v>3000</v>
      </c>
      <c r="I158" s="19">
        <v>1600</v>
      </c>
      <c r="J158" s="18">
        <v>1250</v>
      </c>
      <c r="K158" s="18">
        <v>0</v>
      </c>
      <c r="L158" s="18">
        <v>800</v>
      </c>
      <c r="M158" s="18">
        <v>950</v>
      </c>
      <c r="N158" s="18">
        <v>360</v>
      </c>
      <c r="O158" s="19">
        <v>10</v>
      </c>
      <c r="P158" s="18">
        <v>150</v>
      </c>
      <c r="Q158" s="18">
        <v>200</v>
      </c>
      <c r="R158" s="18">
        <v>500</v>
      </c>
      <c r="S158" s="18"/>
      <c r="T158" s="18"/>
      <c r="U158" s="19"/>
      <c r="V158" s="18">
        <v>85</v>
      </c>
      <c r="W158" s="18"/>
      <c r="X158" s="18">
        <v>200</v>
      </c>
      <c r="Y158" s="18">
        <v>300</v>
      </c>
      <c r="Z158" s="18">
        <v>41</v>
      </c>
      <c r="AA158" s="19">
        <v>1</v>
      </c>
      <c r="AB158" s="18">
        <v>15</v>
      </c>
      <c r="AC158" s="18">
        <v>15</v>
      </c>
      <c r="AD158" s="18"/>
      <c r="AE158" s="18">
        <v>10</v>
      </c>
      <c r="AF158" s="18"/>
      <c r="AG158" s="19">
        <v>800</v>
      </c>
      <c r="AH158" s="18"/>
      <c r="AI158" s="18">
        <v>35</v>
      </c>
      <c r="AJ158" s="18">
        <v>52</v>
      </c>
      <c r="AK158" s="18"/>
      <c r="AL158" s="18"/>
      <c r="AM158" s="19">
        <v>4</v>
      </c>
      <c r="AN158" s="18">
        <v>2</v>
      </c>
      <c r="AO158" s="18">
        <v>280</v>
      </c>
      <c r="AP158" s="18">
        <v>150</v>
      </c>
      <c r="AQ158" s="18">
        <v>50</v>
      </c>
      <c r="AR158" s="18">
        <v>100</v>
      </c>
      <c r="AS158" s="19">
        <v>70</v>
      </c>
      <c r="AT158" s="18">
        <v>25</v>
      </c>
      <c r="AU158" s="18">
        <v>10</v>
      </c>
      <c r="AV158" s="18"/>
      <c r="AW158" s="18">
        <v>60</v>
      </c>
    </row>
    <row r="159" spans="1:49" ht="14.25" thickTop="1" thickBot="1" x14ac:dyDescent="0.25">
      <c r="A159" s="2">
        <v>1999</v>
      </c>
      <c r="B159" s="40" t="s">
        <v>112</v>
      </c>
      <c r="C159" s="17" t="s">
        <v>115</v>
      </c>
      <c r="D159" s="18"/>
      <c r="E159" s="18"/>
      <c r="F159" s="18"/>
      <c r="G159" s="18"/>
      <c r="H159" s="18">
        <v>5</v>
      </c>
      <c r="I159" s="19"/>
      <c r="J159" s="18"/>
      <c r="K159" s="18">
        <v>0</v>
      </c>
      <c r="L159" s="18">
        <v>100</v>
      </c>
      <c r="M159" s="18"/>
      <c r="N159" s="18"/>
      <c r="O159" s="19"/>
      <c r="P159" s="18"/>
      <c r="Q159" s="18">
        <v>20</v>
      </c>
      <c r="R159" s="18"/>
      <c r="S159" s="18">
        <v>50</v>
      </c>
      <c r="T159" s="18">
        <v>4</v>
      </c>
      <c r="U159" s="19">
        <v>50</v>
      </c>
      <c r="V159" s="18"/>
      <c r="W159" s="18"/>
      <c r="X159" s="18"/>
      <c r="Y159" s="18"/>
      <c r="Z159" s="18"/>
      <c r="AA159" s="19"/>
      <c r="AB159" s="18">
        <v>400</v>
      </c>
      <c r="AC159" s="18"/>
      <c r="AD159" s="18"/>
      <c r="AE159" s="18"/>
      <c r="AF159" s="18"/>
      <c r="AG159" s="19"/>
      <c r="AH159" s="18"/>
      <c r="AI159" s="18"/>
      <c r="AJ159" s="18"/>
      <c r="AK159" s="18">
        <v>10</v>
      </c>
      <c r="AL159" s="18"/>
      <c r="AM159" s="19"/>
      <c r="AN159" s="18"/>
      <c r="AO159" s="18">
        <v>60</v>
      </c>
      <c r="AP159" s="18"/>
      <c r="AQ159" s="18"/>
      <c r="AR159" s="18"/>
      <c r="AS159" s="19">
        <v>210</v>
      </c>
      <c r="AT159" s="18">
        <v>5</v>
      </c>
      <c r="AU159" s="18"/>
      <c r="AV159" s="18"/>
      <c r="AW159" s="18"/>
    </row>
    <row r="160" spans="1:49" ht="14.25" thickTop="1" thickBot="1" x14ac:dyDescent="0.25">
      <c r="A160" s="2">
        <v>1999</v>
      </c>
      <c r="B160" s="40" t="s">
        <v>112</v>
      </c>
      <c r="C160" s="17" t="s">
        <v>116</v>
      </c>
      <c r="D160" s="18"/>
      <c r="E160" s="18"/>
      <c r="F160" s="18">
        <v>100</v>
      </c>
      <c r="G160" s="18"/>
      <c r="H160" s="18"/>
      <c r="I160" s="19"/>
      <c r="J160" s="18"/>
      <c r="K160" s="18">
        <v>0</v>
      </c>
      <c r="L160" s="18"/>
      <c r="M160" s="18"/>
      <c r="N160" s="18"/>
      <c r="O160" s="19"/>
      <c r="P160" s="18"/>
      <c r="Q160" s="18"/>
      <c r="R160" s="18"/>
      <c r="S160" s="18"/>
      <c r="T160" s="18"/>
      <c r="U160" s="19"/>
      <c r="V160" s="18"/>
      <c r="W160" s="18"/>
      <c r="X160" s="18"/>
      <c r="Y160" s="18"/>
      <c r="Z160" s="18"/>
      <c r="AA160" s="19"/>
      <c r="AB160" s="18"/>
      <c r="AC160" s="18"/>
      <c r="AD160" s="18"/>
      <c r="AE160" s="18"/>
      <c r="AF160" s="18"/>
      <c r="AG160" s="19"/>
      <c r="AH160" s="18"/>
      <c r="AI160" s="18"/>
      <c r="AJ160" s="18"/>
      <c r="AK160" s="18"/>
      <c r="AL160" s="18"/>
      <c r="AM160" s="19"/>
      <c r="AN160" s="18"/>
      <c r="AO160" s="18"/>
      <c r="AP160" s="18"/>
      <c r="AQ160" s="18"/>
      <c r="AR160" s="18"/>
      <c r="AS160" s="19"/>
      <c r="AT160" s="18"/>
      <c r="AU160" s="18"/>
      <c r="AV160" s="18"/>
      <c r="AW160" s="18"/>
    </row>
    <row r="161" spans="1:49" ht="14.25" thickTop="1" thickBot="1" x14ac:dyDescent="0.25">
      <c r="A161" s="2">
        <v>1999</v>
      </c>
      <c r="B161" s="40" t="s">
        <v>112</v>
      </c>
      <c r="C161" s="22" t="s">
        <v>117</v>
      </c>
      <c r="D161" s="23">
        <f t="shared" ref="D161:AS161" si="15">D157+D158+D159+D160</f>
        <v>0</v>
      </c>
      <c r="E161" s="23">
        <f t="shared" si="15"/>
        <v>15</v>
      </c>
      <c r="F161" s="23">
        <f t="shared" si="15"/>
        <v>700</v>
      </c>
      <c r="G161" s="23">
        <f t="shared" si="15"/>
        <v>20</v>
      </c>
      <c r="H161" s="23">
        <f t="shared" si="15"/>
        <v>3010</v>
      </c>
      <c r="I161" s="24">
        <f t="shared" si="15"/>
        <v>1600</v>
      </c>
      <c r="J161" s="23">
        <f t="shared" si="15"/>
        <v>1250</v>
      </c>
      <c r="K161" s="23">
        <f t="shared" si="15"/>
        <v>0</v>
      </c>
      <c r="L161" s="23">
        <f t="shared" si="15"/>
        <v>900</v>
      </c>
      <c r="M161" s="23">
        <f t="shared" si="15"/>
        <v>950</v>
      </c>
      <c r="N161" s="23">
        <f t="shared" si="15"/>
        <v>360</v>
      </c>
      <c r="O161" s="24">
        <f t="shared" si="15"/>
        <v>10</v>
      </c>
      <c r="P161" s="23">
        <f t="shared" si="15"/>
        <v>450</v>
      </c>
      <c r="Q161" s="23">
        <f t="shared" si="15"/>
        <v>220</v>
      </c>
      <c r="R161" s="23">
        <f t="shared" si="15"/>
        <v>500</v>
      </c>
      <c r="S161" s="23">
        <f t="shared" si="15"/>
        <v>50</v>
      </c>
      <c r="T161" s="23">
        <f t="shared" si="15"/>
        <v>4</v>
      </c>
      <c r="U161" s="24">
        <f t="shared" si="15"/>
        <v>50</v>
      </c>
      <c r="V161" s="23">
        <f t="shared" si="15"/>
        <v>1685</v>
      </c>
      <c r="W161" s="23">
        <f t="shared" si="15"/>
        <v>0</v>
      </c>
      <c r="X161" s="23">
        <f t="shared" si="15"/>
        <v>200</v>
      </c>
      <c r="Y161" s="23">
        <f t="shared" si="15"/>
        <v>300</v>
      </c>
      <c r="Z161" s="23">
        <f t="shared" si="15"/>
        <v>41</v>
      </c>
      <c r="AA161" s="24">
        <f t="shared" si="15"/>
        <v>1</v>
      </c>
      <c r="AB161" s="23">
        <f t="shared" si="15"/>
        <v>415</v>
      </c>
      <c r="AC161" s="23">
        <f t="shared" si="15"/>
        <v>15</v>
      </c>
      <c r="AD161" s="23">
        <f t="shared" si="15"/>
        <v>0</v>
      </c>
      <c r="AE161" s="23">
        <f t="shared" si="15"/>
        <v>10</v>
      </c>
      <c r="AF161" s="23">
        <f t="shared" si="15"/>
        <v>0</v>
      </c>
      <c r="AG161" s="24">
        <f t="shared" si="15"/>
        <v>800</v>
      </c>
      <c r="AH161" s="23">
        <f t="shared" si="15"/>
        <v>0</v>
      </c>
      <c r="AI161" s="23">
        <f t="shared" si="15"/>
        <v>35</v>
      </c>
      <c r="AJ161" s="23">
        <f t="shared" si="15"/>
        <v>52</v>
      </c>
      <c r="AK161" s="23">
        <f t="shared" si="15"/>
        <v>10</v>
      </c>
      <c r="AL161" s="23">
        <f t="shared" si="15"/>
        <v>0</v>
      </c>
      <c r="AM161" s="24">
        <f t="shared" si="15"/>
        <v>4</v>
      </c>
      <c r="AN161" s="23">
        <f t="shared" si="15"/>
        <v>2</v>
      </c>
      <c r="AO161" s="23">
        <f t="shared" si="15"/>
        <v>340</v>
      </c>
      <c r="AP161" s="23">
        <f t="shared" si="15"/>
        <v>150</v>
      </c>
      <c r="AQ161" s="23">
        <f t="shared" si="15"/>
        <v>50</v>
      </c>
      <c r="AR161" s="23">
        <f t="shared" si="15"/>
        <v>350</v>
      </c>
      <c r="AS161" s="24">
        <f t="shared" si="15"/>
        <v>280</v>
      </c>
      <c r="AT161" s="23">
        <f>AT157+AT158+AT159+AT160</f>
        <v>35</v>
      </c>
      <c r="AU161" s="23">
        <f>AU157+AU158+AU159+AU160</f>
        <v>10</v>
      </c>
      <c r="AV161" s="23">
        <f>AV157+AV158+AV159+AV160</f>
        <v>0</v>
      </c>
      <c r="AW161" s="23">
        <f>AW157+AW158+AW159+AW160</f>
        <v>60</v>
      </c>
    </row>
    <row r="162" spans="1:49" ht="14.25" thickTop="1" thickBot="1" x14ac:dyDescent="0.25">
      <c r="A162" s="2">
        <v>1999</v>
      </c>
      <c r="B162" s="26" t="s">
        <v>118</v>
      </c>
      <c r="D162" s="27">
        <f t="shared" ref="D162:AS162" si="16">D148+D156+D161</f>
        <v>30</v>
      </c>
      <c r="E162" s="27">
        <f t="shared" si="16"/>
        <v>1390</v>
      </c>
      <c r="F162" s="27">
        <f t="shared" si="16"/>
        <v>12150</v>
      </c>
      <c r="G162" s="27">
        <f t="shared" si="16"/>
        <v>59</v>
      </c>
      <c r="H162" s="27">
        <f t="shared" si="16"/>
        <v>10585</v>
      </c>
      <c r="I162" s="28">
        <f t="shared" si="16"/>
        <v>4310</v>
      </c>
      <c r="J162" s="27">
        <f t="shared" si="16"/>
        <v>1650</v>
      </c>
      <c r="K162" s="27">
        <f t="shared" si="16"/>
        <v>0</v>
      </c>
      <c r="L162" s="27">
        <f t="shared" si="16"/>
        <v>11625</v>
      </c>
      <c r="M162" s="27">
        <f t="shared" si="16"/>
        <v>950</v>
      </c>
      <c r="N162" s="27">
        <f t="shared" si="16"/>
        <v>1360</v>
      </c>
      <c r="O162" s="28">
        <f t="shared" si="16"/>
        <v>310</v>
      </c>
      <c r="P162" s="27">
        <f t="shared" si="16"/>
        <v>750</v>
      </c>
      <c r="Q162" s="27">
        <f t="shared" si="16"/>
        <v>4420</v>
      </c>
      <c r="R162" s="27">
        <f t="shared" si="16"/>
        <v>665</v>
      </c>
      <c r="S162" s="27">
        <f t="shared" si="16"/>
        <v>2250</v>
      </c>
      <c r="T162" s="27">
        <f t="shared" si="16"/>
        <v>304</v>
      </c>
      <c r="U162" s="28">
        <f t="shared" si="16"/>
        <v>175</v>
      </c>
      <c r="V162" s="27">
        <f t="shared" si="16"/>
        <v>6735</v>
      </c>
      <c r="W162" s="27">
        <f t="shared" si="16"/>
        <v>8</v>
      </c>
      <c r="X162" s="27">
        <f t="shared" si="16"/>
        <v>3200</v>
      </c>
      <c r="Y162" s="27">
        <f t="shared" si="16"/>
        <v>985</v>
      </c>
      <c r="Z162" s="27">
        <f t="shared" si="16"/>
        <v>121</v>
      </c>
      <c r="AA162" s="28">
        <f t="shared" si="16"/>
        <v>27</v>
      </c>
      <c r="AB162" s="27">
        <f t="shared" si="16"/>
        <v>3415</v>
      </c>
      <c r="AC162" s="27">
        <f t="shared" si="16"/>
        <v>5040</v>
      </c>
      <c r="AD162" s="27">
        <f t="shared" si="16"/>
        <v>1495</v>
      </c>
      <c r="AE162" s="27">
        <f t="shared" si="16"/>
        <v>1210</v>
      </c>
      <c r="AF162" s="27">
        <f t="shared" si="16"/>
        <v>0</v>
      </c>
      <c r="AG162" s="28">
        <f t="shared" si="16"/>
        <v>1325</v>
      </c>
      <c r="AH162" s="27">
        <f t="shared" si="16"/>
        <v>1600</v>
      </c>
      <c r="AI162" s="27">
        <f t="shared" si="16"/>
        <v>10735</v>
      </c>
      <c r="AJ162" s="27">
        <f t="shared" si="16"/>
        <v>10599</v>
      </c>
      <c r="AK162" s="27">
        <f t="shared" si="16"/>
        <v>1210</v>
      </c>
      <c r="AL162" s="27">
        <f t="shared" si="16"/>
        <v>405</v>
      </c>
      <c r="AM162" s="28">
        <f t="shared" si="16"/>
        <v>336</v>
      </c>
      <c r="AN162" s="27">
        <f t="shared" si="16"/>
        <v>2</v>
      </c>
      <c r="AO162" s="27">
        <f t="shared" si="16"/>
        <v>29490</v>
      </c>
      <c r="AP162" s="27">
        <f t="shared" si="16"/>
        <v>230</v>
      </c>
      <c r="AQ162" s="27">
        <f t="shared" si="16"/>
        <v>900</v>
      </c>
      <c r="AR162" s="27">
        <f t="shared" si="16"/>
        <v>4450</v>
      </c>
      <c r="AS162" s="28">
        <f t="shared" si="16"/>
        <v>2710</v>
      </c>
      <c r="AT162" s="27">
        <f>AT148+AT156+AT161</f>
        <v>6135</v>
      </c>
      <c r="AU162" s="27">
        <f>AU148+AU156+AU161</f>
        <v>45</v>
      </c>
      <c r="AV162" s="27">
        <f>AV148+AV156+AV161</f>
        <v>400</v>
      </c>
      <c r="AW162" s="27">
        <f>AW148+AW156+AW161</f>
        <v>270</v>
      </c>
    </row>
    <row r="163" spans="1:49" ht="13.7" customHeight="1" thickTop="1" thickBot="1" x14ac:dyDescent="0.25">
      <c r="A163" s="2">
        <v>1999</v>
      </c>
      <c r="B163" s="41" t="s">
        <v>119</v>
      </c>
      <c r="C163" s="14" t="s">
        <v>120</v>
      </c>
      <c r="D163" s="29">
        <v>1</v>
      </c>
      <c r="E163" s="29">
        <v>0.66</v>
      </c>
      <c r="F163" s="29">
        <v>0.7</v>
      </c>
      <c r="G163" s="29"/>
      <c r="H163" s="29">
        <v>0.25</v>
      </c>
      <c r="I163" s="30">
        <v>0.25</v>
      </c>
      <c r="J163" s="29">
        <v>0.15</v>
      </c>
      <c r="K163" s="29"/>
      <c r="L163" s="29">
        <v>0.3</v>
      </c>
      <c r="M163" s="29"/>
      <c r="N163" s="29">
        <v>1</v>
      </c>
      <c r="O163" s="30">
        <v>0.8</v>
      </c>
      <c r="P163" s="29">
        <v>0.3</v>
      </c>
      <c r="Q163" s="29">
        <v>0.25</v>
      </c>
      <c r="R163" s="29">
        <v>0.5</v>
      </c>
      <c r="S163" s="29">
        <v>0.6</v>
      </c>
      <c r="T163" s="29">
        <v>0.5</v>
      </c>
      <c r="U163" s="30">
        <v>0.8</v>
      </c>
      <c r="V163" s="29"/>
      <c r="W163" s="29"/>
      <c r="X163" s="29">
        <v>0.25</v>
      </c>
      <c r="Y163" s="29">
        <v>0.25</v>
      </c>
      <c r="Z163" s="29">
        <v>0.61</v>
      </c>
      <c r="AA163" s="30"/>
      <c r="AB163" s="29">
        <v>0.2</v>
      </c>
      <c r="AC163" s="29">
        <v>0.75</v>
      </c>
      <c r="AD163" s="29">
        <v>0.5</v>
      </c>
      <c r="AE163" s="29">
        <v>0.2</v>
      </c>
      <c r="AF163" s="29"/>
      <c r="AG163" s="30">
        <v>0.2</v>
      </c>
      <c r="AH163" s="29">
        <v>0.1</v>
      </c>
      <c r="AI163" s="29">
        <v>0.25</v>
      </c>
      <c r="AJ163" s="29"/>
      <c r="AK163" s="29"/>
      <c r="AL163" s="29"/>
      <c r="AM163" s="30">
        <v>0.5</v>
      </c>
      <c r="AN163" s="29"/>
      <c r="AO163" s="29">
        <v>0.03</v>
      </c>
      <c r="AP163" s="29">
        <v>0.05</v>
      </c>
      <c r="AQ163" s="29">
        <v>0.5</v>
      </c>
      <c r="AR163" s="29">
        <v>0.8</v>
      </c>
      <c r="AS163" s="30">
        <v>0.85</v>
      </c>
      <c r="AT163" s="29">
        <v>0.2</v>
      </c>
      <c r="AU163" s="29"/>
      <c r="AV163" s="29">
        <v>1</v>
      </c>
      <c r="AW163" s="29">
        <v>0.7</v>
      </c>
    </row>
    <row r="164" spans="1:49" ht="14.25" thickTop="1" thickBot="1" x14ac:dyDescent="0.25">
      <c r="A164" s="2">
        <v>1999</v>
      </c>
      <c r="B164" s="41" t="s">
        <v>119</v>
      </c>
      <c r="C164" s="17" t="s">
        <v>121</v>
      </c>
      <c r="D164" s="20"/>
      <c r="E164" s="20"/>
      <c r="F164" s="20"/>
      <c r="G164" s="20">
        <v>0.8</v>
      </c>
      <c r="H164" s="20"/>
      <c r="I164" s="21"/>
      <c r="J164" s="20"/>
      <c r="K164" s="20"/>
      <c r="L164" s="20"/>
      <c r="M164" s="20">
        <v>0.1</v>
      </c>
      <c r="N164" s="20"/>
      <c r="O164" s="21"/>
      <c r="P164" s="20"/>
      <c r="Q164" s="20"/>
      <c r="R164" s="20"/>
      <c r="S164" s="20"/>
      <c r="T164" s="20"/>
      <c r="U164" s="21"/>
      <c r="V164" s="20"/>
      <c r="W164" s="20"/>
      <c r="X164" s="20">
        <v>0.25</v>
      </c>
      <c r="Y164" s="20">
        <v>0.25</v>
      </c>
      <c r="Z164" s="20">
        <v>0.19</v>
      </c>
      <c r="AA164" s="21"/>
      <c r="AB164" s="20"/>
      <c r="AC164" s="20">
        <v>0.25</v>
      </c>
      <c r="AD164" s="20"/>
      <c r="AE164" s="20"/>
      <c r="AF164" s="20"/>
      <c r="AG164" s="21"/>
      <c r="AH164" s="20"/>
      <c r="AI164" s="20"/>
      <c r="AJ164" s="20"/>
      <c r="AK164" s="20"/>
      <c r="AL164" s="20"/>
      <c r="AM164" s="21"/>
      <c r="AN164" s="20"/>
      <c r="AO164" s="20"/>
      <c r="AP164" s="20"/>
      <c r="AQ164" s="20"/>
      <c r="AR164" s="20"/>
      <c r="AS164" s="21">
        <v>0.05</v>
      </c>
      <c r="AT164" s="20"/>
      <c r="AU164" s="20">
        <v>0.5</v>
      </c>
      <c r="AV164" s="20"/>
      <c r="AW164" s="20">
        <v>0.15</v>
      </c>
    </row>
    <row r="165" spans="1:49" ht="14.25" thickTop="1" thickBot="1" x14ac:dyDescent="0.25">
      <c r="A165" s="2">
        <v>1999</v>
      </c>
      <c r="B165" s="41" t="s">
        <v>119</v>
      </c>
      <c r="C165" s="17" t="s">
        <v>122</v>
      </c>
      <c r="D165" s="20"/>
      <c r="E165" s="20">
        <v>0.34</v>
      </c>
      <c r="F165" s="20">
        <v>0.3</v>
      </c>
      <c r="G165" s="20">
        <v>0.2</v>
      </c>
      <c r="H165" s="20">
        <v>0.75</v>
      </c>
      <c r="I165" s="21">
        <v>0.75</v>
      </c>
      <c r="J165" s="20">
        <v>0.85</v>
      </c>
      <c r="K165" s="20"/>
      <c r="L165" s="20">
        <v>0.7</v>
      </c>
      <c r="M165" s="20">
        <v>0.9</v>
      </c>
      <c r="N165" s="20"/>
      <c r="O165" s="21">
        <v>0.2</v>
      </c>
      <c r="P165" s="20">
        <v>0.7</v>
      </c>
      <c r="Q165" s="20">
        <v>0.75</v>
      </c>
      <c r="R165" s="20">
        <v>0.5</v>
      </c>
      <c r="S165" s="20">
        <v>0.4</v>
      </c>
      <c r="T165" s="20">
        <v>0.5</v>
      </c>
      <c r="U165" s="21">
        <v>0.2</v>
      </c>
      <c r="V165" s="20"/>
      <c r="W165" s="20">
        <v>1</v>
      </c>
      <c r="X165" s="20">
        <v>0.5</v>
      </c>
      <c r="Y165" s="20">
        <v>0.5</v>
      </c>
      <c r="Z165" s="20">
        <v>0.2</v>
      </c>
      <c r="AA165" s="21">
        <v>1</v>
      </c>
      <c r="AB165" s="20">
        <v>0.8</v>
      </c>
      <c r="AC165" s="20"/>
      <c r="AD165" s="20">
        <v>0.5</v>
      </c>
      <c r="AE165" s="20">
        <v>0.8</v>
      </c>
      <c r="AF165" s="20"/>
      <c r="AG165" s="21">
        <v>0.8</v>
      </c>
      <c r="AH165" s="20">
        <v>0.9</v>
      </c>
      <c r="AI165" s="20">
        <v>0.75</v>
      </c>
      <c r="AJ165" s="20">
        <v>1</v>
      </c>
      <c r="AK165" s="20">
        <v>1</v>
      </c>
      <c r="AL165" s="20">
        <v>1</v>
      </c>
      <c r="AM165" s="21">
        <v>0.5</v>
      </c>
      <c r="AN165" s="20"/>
      <c r="AO165" s="20">
        <v>0.97</v>
      </c>
      <c r="AP165" s="20">
        <v>0.95</v>
      </c>
      <c r="AQ165" s="20">
        <v>0.5</v>
      </c>
      <c r="AR165" s="20">
        <v>0.2</v>
      </c>
      <c r="AS165" s="21">
        <v>0.08</v>
      </c>
      <c r="AT165" s="20">
        <v>0.8</v>
      </c>
      <c r="AU165" s="20">
        <v>0.5</v>
      </c>
      <c r="AV165" s="20"/>
      <c r="AW165" s="20">
        <v>0.15</v>
      </c>
    </row>
    <row r="166" spans="1:49" ht="14.25" thickTop="1" thickBot="1" x14ac:dyDescent="0.25">
      <c r="A166" s="2">
        <v>1999</v>
      </c>
      <c r="B166" s="41" t="s">
        <v>119</v>
      </c>
      <c r="C166" s="22" t="s">
        <v>123</v>
      </c>
      <c r="D166" s="31"/>
      <c r="E166" s="31"/>
      <c r="F166" s="31"/>
      <c r="G166" s="31"/>
      <c r="H166" s="31"/>
      <c r="I166" s="32"/>
      <c r="J166" s="31"/>
      <c r="K166" s="31"/>
      <c r="L166" s="31"/>
      <c r="M166" s="31"/>
      <c r="N166" s="31"/>
      <c r="O166" s="32"/>
      <c r="P166" s="31"/>
      <c r="Q166" s="31"/>
      <c r="R166" s="31"/>
      <c r="S166" s="31"/>
      <c r="T166" s="31"/>
      <c r="U166" s="32"/>
      <c r="V166" s="31"/>
      <c r="W166" s="31"/>
      <c r="X166" s="31"/>
      <c r="Y166" s="31"/>
      <c r="Z166" s="31"/>
      <c r="AA166" s="32"/>
      <c r="AB166" s="31"/>
      <c r="AC166" s="31"/>
      <c r="AD166" s="31"/>
      <c r="AE166" s="31"/>
      <c r="AF166" s="31"/>
      <c r="AG166" s="32"/>
      <c r="AH166" s="31"/>
      <c r="AI166" s="31"/>
      <c r="AJ166" s="31"/>
      <c r="AK166" s="31"/>
      <c r="AL166" s="31"/>
      <c r="AM166" s="32"/>
      <c r="AN166" s="31"/>
      <c r="AO166" s="31"/>
      <c r="AP166" s="31"/>
      <c r="AQ166" s="31"/>
      <c r="AR166" s="31"/>
      <c r="AS166" s="32">
        <v>0.02</v>
      </c>
      <c r="AT166" s="31"/>
      <c r="AU166" s="31"/>
      <c r="AV166" s="31"/>
      <c r="AW166" s="31"/>
    </row>
    <row r="167" spans="1:49" ht="13.7" customHeight="1" thickTop="1" thickBot="1" x14ac:dyDescent="0.25">
      <c r="A167" s="2">
        <v>1999</v>
      </c>
      <c r="B167" s="39" t="s">
        <v>124</v>
      </c>
      <c r="C167" s="14" t="s">
        <v>125</v>
      </c>
      <c r="D167" s="15"/>
      <c r="E167" s="15"/>
      <c r="F167" s="15"/>
      <c r="G167" s="15"/>
      <c r="H167" s="15"/>
      <c r="I167" s="16"/>
      <c r="J167" s="15"/>
      <c r="K167" s="15"/>
      <c r="L167" s="15"/>
      <c r="M167" s="15"/>
      <c r="N167" s="15"/>
      <c r="O167" s="16"/>
      <c r="P167" s="15"/>
      <c r="Q167" s="15"/>
      <c r="R167" s="15"/>
      <c r="S167" s="15"/>
      <c r="T167" s="15">
        <v>1</v>
      </c>
      <c r="U167" s="16">
        <v>1</v>
      </c>
      <c r="V167" s="15"/>
      <c r="W167" s="15"/>
      <c r="X167" s="15"/>
      <c r="Y167" s="15"/>
      <c r="Z167" s="15"/>
      <c r="AA167" s="16"/>
      <c r="AB167" s="15"/>
      <c r="AC167" s="15"/>
      <c r="AD167" s="15"/>
      <c r="AE167" s="15"/>
      <c r="AF167" s="15"/>
      <c r="AG167" s="16"/>
      <c r="AH167" s="15"/>
      <c r="AI167" s="15"/>
      <c r="AJ167" s="15"/>
      <c r="AK167" s="15">
        <v>5</v>
      </c>
      <c r="AL167" s="15"/>
      <c r="AM167" s="16"/>
      <c r="AN167" s="15"/>
      <c r="AO167" s="15"/>
      <c r="AP167" s="15"/>
      <c r="AQ167" s="15"/>
      <c r="AR167" s="15"/>
      <c r="AS167" s="16"/>
      <c r="AT167" s="15"/>
      <c r="AU167" s="15"/>
      <c r="AV167" s="15"/>
      <c r="AW167" s="15"/>
    </row>
    <row r="168" spans="1:49" ht="14.25" thickTop="1" thickBot="1" x14ac:dyDescent="0.25">
      <c r="A168" s="2">
        <v>1999</v>
      </c>
      <c r="B168" s="39" t="s">
        <v>124</v>
      </c>
      <c r="C168" s="17" t="s">
        <v>126</v>
      </c>
      <c r="D168" s="18"/>
      <c r="E168" s="18"/>
      <c r="F168" s="18"/>
      <c r="G168" s="18"/>
      <c r="H168" s="18"/>
      <c r="I168" s="19"/>
      <c r="J168" s="18"/>
      <c r="K168" s="18"/>
      <c r="L168" s="18"/>
      <c r="M168" s="18"/>
      <c r="N168" s="18"/>
      <c r="O168" s="19"/>
      <c r="P168" s="18"/>
      <c r="Q168" s="18"/>
      <c r="R168" s="18"/>
      <c r="S168" s="18"/>
      <c r="T168" s="18">
        <v>200</v>
      </c>
      <c r="U168" s="19">
        <v>250</v>
      </c>
      <c r="V168" s="18"/>
      <c r="W168" s="18"/>
      <c r="X168" s="18"/>
      <c r="Y168" s="18"/>
      <c r="Z168" s="18"/>
      <c r="AA168" s="19"/>
      <c r="AB168" s="18"/>
      <c r="AC168" s="18"/>
      <c r="AD168" s="18"/>
      <c r="AE168" s="18"/>
      <c r="AF168" s="18"/>
      <c r="AG168" s="19"/>
      <c r="AH168" s="18"/>
      <c r="AI168" s="18"/>
      <c r="AJ168" s="18"/>
      <c r="AK168" s="18">
        <v>200</v>
      </c>
      <c r="AL168" s="18"/>
      <c r="AM168" s="19"/>
      <c r="AN168" s="18"/>
      <c r="AO168" s="18"/>
      <c r="AP168" s="18"/>
      <c r="AQ168" s="18"/>
      <c r="AR168" s="18"/>
      <c r="AS168" s="19"/>
      <c r="AT168" s="18"/>
      <c r="AU168" s="18"/>
      <c r="AV168" s="18"/>
      <c r="AW168" s="18"/>
    </row>
    <row r="169" spans="1:49" ht="14.25" thickTop="1" thickBot="1" x14ac:dyDescent="0.25">
      <c r="A169" s="2">
        <v>1999</v>
      </c>
      <c r="B169" s="39" t="s">
        <v>124</v>
      </c>
      <c r="C169" s="17" t="s">
        <v>127</v>
      </c>
      <c r="D169" s="18"/>
      <c r="E169" s="18"/>
      <c r="F169" s="18"/>
      <c r="G169" s="18"/>
      <c r="H169" s="18"/>
      <c r="I169" s="19"/>
      <c r="J169" s="18"/>
      <c r="K169" s="18"/>
      <c r="L169" s="18"/>
      <c r="M169" s="18"/>
      <c r="N169" s="18"/>
      <c r="O169" s="19"/>
      <c r="P169" s="18"/>
      <c r="Q169" s="18"/>
      <c r="R169" s="18"/>
      <c r="S169" s="18"/>
      <c r="T169" s="18"/>
      <c r="U169" s="19"/>
      <c r="V169" s="18"/>
      <c r="W169" s="18"/>
      <c r="X169" s="18"/>
      <c r="Y169" s="18"/>
      <c r="Z169" s="18"/>
      <c r="AA169" s="19"/>
      <c r="AB169" s="18"/>
      <c r="AC169" s="18"/>
      <c r="AD169" s="18"/>
      <c r="AE169" s="18"/>
      <c r="AF169" s="18"/>
      <c r="AG169" s="19"/>
      <c r="AH169" s="18"/>
      <c r="AI169" s="18"/>
      <c r="AJ169" s="18"/>
      <c r="AK169" s="18"/>
      <c r="AL169" s="18"/>
      <c r="AM169" s="19"/>
      <c r="AN169" s="18"/>
      <c r="AO169" s="18"/>
      <c r="AP169" s="18"/>
      <c r="AQ169" s="18"/>
      <c r="AR169" s="18"/>
      <c r="AS169" s="19"/>
      <c r="AT169" s="18"/>
      <c r="AU169" s="18"/>
      <c r="AV169" s="18"/>
      <c r="AW169" s="18"/>
    </row>
    <row r="170" spans="1:49" ht="14.25" thickTop="1" thickBot="1" x14ac:dyDescent="0.25">
      <c r="A170" s="2">
        <v>1999</v>
      </c>
      <c r="B170" s="39" t="s">
        <v>124</v>
      </c>
      <c r="C170" s="17" t="s">
        <v>128</v>
      </c>
      <c r="D170" s="20"/>
      <c r="E170" s="20"/>
      <c r="F170" s="20"/>
      <c r="G170" s="20"/>
      <c r="H170" s="20"/>
      <c r="I170" s="21"/>
      <c r="J170" s="20"/>
      <c r="K170" s="20"/>
      <c r="L170" s="20"/>
      <c r="M170" s="20"/>
      <c r="N170" s="20"/>
      <c r="O170" s="21"/>
      <c r="P170" s="20"/>
      <c r="Q170" s="20"/>
      <c r="R170" s="20"/>
      <c r="S170" s="20"/>
      <c r="T170" s="20"/>
      <c r="U170" s="21"/>
      <c r="V170" s="20"/>
      <c r="W170" s="20"/>
      <c r="X170" s="20"/>
      <c r="Y170" s="20"/>
      <c r="Z170" s="20"/>
      <c r="AA170" s="21"/>
      <c r="AB170" s="20"/>
      <c r="AC170" s="20"/>
      <c r="AD170" s="20"/>
      <c r="AE170" s="20"/>
      <c r="AF170" s="20"/>
      <c r="AG170" s="21"/>
      <c r="AH170" s="20">
        <v>0.1</v>
      </c>
      <c r="AI170" s="20"/>
      <c r="AJ170" s="20"/>
      <c r="AK170" s="20"/>
      <c r="AL170" s="20"/>
      <c r="AM170" s="21"/>
      <c r="AN170" s="20"/>
      <c r="AO170" s="20"/>
      <c r="AP170" s="20"/>
      <c r="AQ170" s="20">
        <v>0.7</v>
      </c>
      <c r="AR170" s="20"/>
      <c r="AS170" s="21"/>
      <c r="AT170" s="20"/>
      <c r="AU170" s="20"/>
      <c r="AV170" s="20"/>
      <c r="AW170" s="20"/>
    </row>
    <row r="171" spans="1:49" ht="14.25" thickTop="1" thickBot="1" x14ac:dyDescent="0.25">
      <c r="A171" s="2">
        <v>1999</v>
      </c>
      <c r="B171" s="39" t="s">
        <v>124</v>
      </c>
      <c r="C171" s="17" t="s">
        <v>129</v>
      </c>
      <c r="D171" s="20"/>
      <c r="E171" s="20"/>
      <c r="F171" s="20"/>
      <c r="G171" s="20"/>
      <c r="H171" s="20"/>
      <c r="I171" s="21"/>
      <c r="J171" s="20">
        <v>0.85</v>
      </c>
      <c r="K171" s="20"/>
      <c r="L171" s="20"/>
      <c r="M171" s="20"/>
      <c r="N171" s="20"/>
      <c r="O171" s="21"/>
      <c r="P171" s="20"/>
      <c r="Q171" s="20"/>
      <c r="R171" s="20"/>
      <c r="S171" s="20">
        <v>1</v>
      </c>
      <c r="T171" s="20">
        <v>0.5</v>
      </c>
      <c r="U171" s="21">
        <v>1</v>
      </c>
      <c r="V171" s="20"/>
      <c r="W171" s="20"/>
      <c r="X171" s="20"/>
      <c r="Y171" s="20"/>
      <c r="Z171" s="20"/>
      <c r="AA171" s="21"/>
      <c r="AB171" s="20"/>
      <c r="AC171" s="20"/>
      <c r="AD171" s="20"/>
      <c r="AE171" s="20">
        <v>1</v>
      </c>
      <c r="AF171" s="20"/>
      <c r="AG171" s="21"/>
      <c r="AH171" s="20">
        <v>0.9</v>
      </c>
      <c r="AI171" s="20"/>
      <c r="AJ171" s="20">
        <v>1</v>
      </c>
      <c r="AK171" s="20">
        <v>0.9</v>
      </c>
      <c r="AL171" s="20"/>
      <c r="AM171" s="21"/>
      <c r="AN171" s="20"/>
      <c r="AO171" s="20"/>
      <c r="AP171" s="20"/>
      <c r="AQ171" s="20">
        <v>0.3</v>
      </c>
      <c r="AR171" s="20"/>
      <c r="AS171" s="21"/>
      <c r="AT171" s="20"/>
      <c r="AU171" s="20"/>
      <c r="AV171" s="20"/>
      <c r="AW171" s="20"/>
    </row>
    <row r="172" spans="1:49" ht="14.25" thickTop="1" thickBot="1" x14ac:dyDescent="0.25">
      <c r="A172" s="2">
        <v>1999</v>
      </c>
      <c r="B172" s="39" t="s">
        <v>124</v>
      </c>
      <c r="C172" s="17" t="s">
        <v>130</v>
      </c>
      <c r="D172" s="20"/>
      <c r="E172" s="20"/>
      <c r="F172" s="20"/>
      <c r="G172" s="20"/>
      <c r="H172" s="20"/>
      <c r="I172" s="21"/>
      <c r="J172" s="20">
        <v>0.15</v>
      </c>
      <c r="K172" s="20"/>
      <c r="L172" s="20"/>
      <c r="M172" s="20"/>
      <c r="N172" s="20"/>
      <c r="O172" s="21"/>
      <c r="P172" s="20"/>
      <c r="Q172" s="20"/>
      <c r="R172" s="20"/>
      <c r="S172" s="20"/>
      <c r="T172" s="20">
        <v>0.5</v>
      </c>
      <c r="U172" s="21"/>
      <c r="V172" s="20"/>
      <c r="W172" s="20"/>
      <c r="X172" s="20"/>
      <c r="Y172" s="20"/>
      <c r="Z172" s="20"/>
      <c r="AA172" s="21"/>
      <c r="AB172" s="20"/>
      <c r="AC172" s="20"/>
      <c r="AD172" s="20"/>
      <c r="AE172" s="20"/>
      <c r="AF172" s="20"/>
      <c r="AG172" s="21"/>
      <c r="AH172" s="20"/>
      <c r="AI172" s="20"/>
      <c r="AJ172" s="20"/>
      <c r="AK172" s="20">
        <v>0.1</v>
      </c>
      <c r="AL172" s="20"/>
      <c r="AM172" s="21"/>
      <c r="AN172" s="20"/>
      <c r="AO172" s="20"/>
      <c r="AP172" s="20"/>
      <c r="AQ172" s="20"/>
      <c r="AR172" s="20"/>
      <c r="AS172" s="21"/>
      <c r="AT172" s="20"/>
      <c r="AU172" s="20"/>
      <c r="AV172" s="20"/>
      <c r="AW172" s="20"/>
    </row>
    <row r="173" spans="1:49" ht="14.25" thickTop="1" thickBot="1" x14ac:dyDescent="0.25">
      <c r="A173" s="2">
        <v>1999</v>
      </c>
      <c r="B173" s="39" t="s">
        <v>124</v>
      </c>
      <c r="C173" s="22" t="s">
        <v>131</v>
      </c>
      <c r="D173" s="31"/>
      <c r="E173" s="31"/>
      <c r="F173" s="31"/>
      <c r="G173" s="31"/>
      <c r="H173" s="31"/>
      <c r="I173" s="32"/>
      <c r="J173" s="31"/>
      <c r="K173" s="31"/>
      <c r="L173" s="31"/>
      <c r="M173" s="31"/>
      <c r="N173" s="31"/>
      <c r="O173" s="32"/>
      <c r="P173" s="31"/>
      <c r="Q173" s="31"/>
      <c r="R173" s="31"/>
      <c r="S173" s="31"/>
      <c r="T173" s="31"/>
      <c r="U173" s="32"/>
      <c r="V173" s="31"/>
      <c r="W173" s="31"/>
      <c r="X173" s="31"/>
      <c r="Y173" s="31"/>
      <c r="Z173" s="31"/>
      <c r="AA173" s="32"/>
      <c r="AB173" s="31"/>
      <c r="AC173" s="31"/>
      <c r="AD173" s="31"/>
      <c r="AE173" s="31"/>
      <c r="AF173" s="31"/>
      <c r="AG173" s="32"/>
      <c r="AH173" s="31"/>
      <c r="AI173" s="31"/>
      <c r="AJ173" s="31"/>
      <c r="AK173" s="31"/>
      <c r="AL173" s="31"/>
      <c r="AM173" s="32"/>
      <c r="AN173" s="31"/>
      <c r="AO173" s="31"/>
      <c r="AP173" s="31"/>
      <c r="AQ173" s="31"/>
      <c r="AR173" s="31"/>
      <c r="AS173" s="32"/>
      <c r="AT173" s="31"/>
      <c r="AU173" s="31"/>
      <c r="AV173" s="31"/>
      <c r="AW173" s="31"/>
    </row>
    <row r="174" spans="1:49" ht="14.25" thickTop="1" thickBot="1" x14ac:dyDescent="0.25">
      <c r="A174" s="2">
        <v>1999</v>
      </c>
      <c r="B174" s="42" t="s">
        <v>132</v>
      </c>
      <c r="C174" s="14" t="s">
        <v>133</v>
      </c>
      <c r="D174" s="29"/>
      <c r="E174" s="29">
        <v>0.5</v>
      </c>
      <c r="F174" s="29">
        <v>0.8</v>
      </c>
      <c r="G174" s="29"/>
      <c r="H174" s="29">
        <v>0.8</v>
      </c>
      <c r="I174" s="30">
        <v>0.5</v>
      </c>
      <c r="J174" s="29">
        <v>1</v>
      </c>
      <c r="K174" s="29"/>
      <c r="L174" s="29"/>
      <c r="M174" s="29">
        <v>1</v>
      </c>
      <c r="N174" s="29">
        <v>1</v>
      </c>
      <c r="O174" s="30">
        <v>0.2</v>
      </c>
      <c r="P174" s="29"/>
      <c r="Q174" s="29">
        <v>0.9</v>
      </c>
      <c r="R174" s="29">
        <v>0.9</v>
      </c>
      <c r="S174" s="29">
        <v>0.2</v>
      </c>
      <c r="T174" s="29"/>
      <c r="U174" s="30">
        <v>1</v>
      </c>
      <c r="V174" s="29"/>
      <c r="W174" s="29">
        <v>1</v>
      </c>
      <c r="X174" s="29"/>
      <c r="Y174" s="29">
        <v>0.9</v>
      </c>
      <c r="Z174" s="29">
        <v>0.8</v>
      </c>
      <c r="AA174" s="30"/>
      <c r="AB174" s="29">
        <v>1</v>
      </c>
      <c r="AC174" s="29"/>
      <c r="AD174" s="29">
        <v>0.95</v>
      </c>
      <c r="AE174" s="29">
        <v>1</v>
      </c>
      <c r="AF174" s="29"/>
      <c r="AG174" s="30">
        <v>0.9</v>
      </c>
      <c r="AH174" s="29">
        <v>0.8</v>
      </c>
      <c r="AI174" s="29">
        <v>0.7</v>
      </c>
      <c r="AJ174" s="29"/>
      <c r="AK174" s="29">
        <v>1</v>
      </c>
      <c r="AL174" s="29">
        <v>1</v>
      </c>
      <c r="AM174" s="30">
        <v>0.5</v>
      </c>
      <c r="AN174" s="29">
        <v>0.99</v>
      </c>
      <c r="AO174" s="29">
        <v>0.99</v>
      </c>
      <c r="AP174" s="29"/>
      <c r="AQ174" s="29">
        <v>0.1</v>
      </c>
      <c r="AR174" s="29">
        <v>0.2</v>
      </c>
      <c r="AS174" s="30">
        <v>0.15</v>
      </c>
      <c r="AT174" s="29">
        <v>1</v>
      </c>
      <c r="AU174" s="29">
        <v>1</v>
      </c>
      <c r="AV174" s="29"/>
      <c r="AW174" s="29">
        <v>0.05</v>
      </c>
    </row>
    <row r="175" spans="1:49" ht="14.25" thickTop="1" thickBot="1" x14ac:dyDescent="0.25">
      <c r="A175" s="2">
        <v>1999</v>
      </c>
      <c r="B175" s="42" t="s">
        <v>132</v>
      </c>
      <c r="C175" s="22" t="s">
        <v>134</v>
      </c>
      <c r="D175" s="31">
        <v>1</v>
      </c>
      <c r="E175" s="31">
        <v>0.5</v>
      </c>
      <c r="F175" s="31">
        <v>0.2</v>
      </c>
      <c r="G175" s="31">
        <v>1</v>
      </c>
      <c r="H175" s="31">
        <v>0.2</v>
      </c>
      <c r="I175" s="32">
        <v>0.5</v>
      </c>
      <c r="J175" s="31"/>
      <c r="K175" s="31"/>
      <c r="L175" s="31"/>
      <c r="M175" s="31"/>
      <c r="N175" s="31"/>
      <c r="O175" s="32">
        <v>0.8</v>
      </c>
      <c r="P175" s="31">
        <v>1</v>
      </c>
      <c r="Q175" s="31">
        <v>0.1</v>
      </c>
      <c r="R175" s="31">
        <v>0.1</v>
      </c>
      <c r="S175" s="31">
        <v>0.8</v>
      </c>
      <c r="T175" s="31">
        <v>1</v>
      </c>
      <c r="U175" s="32"/>
      <c r="V175" s="31"/>
      <c r="W175" s="31"/>
      <c r="X175" s="31"/>
      <c r="Y175" s="31">
        <v>0.1</v>
      </c>
      <c r="Z175" s="31">
        <v>0.2</v>
      </c>
      <c r="AA175" s="32"/>
      <c r="AB175" s="31"/>
      <c r="AC175" s="31">
        <v>1</v>
      </c>
      <c r="AD175" s="31">
        <v>0.05</v>
      </c>
      <c r="AE175" s="31"/>
      <c r="AF175" s="31"/>
      <c r="AG175" s="32">
        <v>0.1</v>
      </c>
      <c r="AH175" s="31">
        <v>0.2</v>
      </c>
      <c r="AI175" s="31">
        <v>0.3</v>
      </c>
      <c r="AJ175" s="31">
        <v>1</v>
      </c>
      <c r="AK175" s="31"/>
      <c r="AL175" s="31"/>
      <c r="AM175" s="32">
        <v>0.5</v>
      </c>
      <c r="AN175" s="31">
        <v>0.01</v>
      </c>
      <c r="AO175" s="31">
        <v>0.01</v>
      </c>
      <c r="AP175" s="31"/>
      <c r="AQ175" s="31">
        <v>0.9</v>
      </c>
      <c r="AR175" s="31">
        <v>0.8</v>
      </c>
      <c r="AS175" s="32">
        <v>0.85</v>
      </c>
      <c r="AT175" s="31"/>
      <c r="AU175" s="31"/>
      <c r="AV175" s="31">
        <v>1</v>
      </c>
      <c r="AW175" s="31">
        <v>0.95</v>
      </c>
    </row>
    <row r="176" spans="1:49" ht="13.7" customHeight="1" thickTop="1" thickBot="1" x14ac:dyDescent="0.25">
      <c r="A176" s="2">
        <v>1999</v>
      </c>
      <c r="B176" s="39" t="s">
        <v>135</v>
      </c>
      <c r="C176" s="14" t="s">
        <v>136</v>
      </c>
      <c r="D176" s="15"/>
      <c r="E176" s="15"/>
      <c r="F176" s="15"/>
      <c r="G176" s="15"/>
      <c r="H176" s="15"/>
      <c r="I176" s="16"/>
      <c r="J176" s="15"/>
      <c r="K176" s="15"/>
      <c r="L176" s="15"/>
      <c r="M176" s="15"/>
      <c r="N176" s="15"/>
      <c r="O176" s="16"/>
      <c r="P176" s="15"/>
      <c r="Q176" s="15"/>
      <c r="R176" s="15"/>
      <c r="S176" s="15"/>
      <c r="T176" s="15"/>
      <c r="U176" s="16"/>
      <c r="V176" s="15"/>
      <c r="W176" s="15"/>
      <c r="X176" s="15"/>
      <c r="Y176" s="15"/>
      <c r="Z176" s="15"/>
      <c r="AA176" s="16"/>
      <c r="AB176" s="15"/>
      <c r="AC176" s="15"/>
      <c r="AD176" s="15"/>
      <c r="AE176" s="15"/>
      <c r="AF176" s="15"/>
      <c r="AG176" s="16"/>
      <c r="AH176" s="15"/>
      <c r="AI176" s="15"/>
      <c r="AJ176" s="15"/>
      <c r="AK176" s="15"/>
      <c r="AL176" s="15"/>
      <c r="AM176" s="16"/>
      <c r="AN176" s="15"/>
      <c r="AO176" s="15"/>
      <c r="AP176" s="15"/>
      <c r="AQ176" s="15"/>
      <c r="AR176" s="15">
        <v>50</v>
      </c>
      <c r="AS176" s="16"/>
      <c r="AT176" s="15"/>
      <c r="AU176" s="15"/>
      <c r="AV176" s="15"/>
      <c r="AW176" s="15"/>
    </row>
    <row r="177" spans="1:49" ht="14.25" thickTop="1" thickBot="1" x14ac:dyDescent="0.25">
      <c r="A177" s="2">
        <v>1999</v>
      </c>
      <c r="B177" s="39" t="s">
        <v>135</v>
      </c>
      <c r="C177" s="17" t="s">
        <v>188</v>
      </c>
      <c r="D177" s="18"/>
      <c r="E177" s="18"/>
      <c r="F177" s="18"/>
      <c r="G177" s="18"/>
      <c r="H177" s="18"/>
      <c r="I177" s="19"/>
      <c r="J177" s="18"/>
      <c r="K177" s="18"/>
      <c r="L177" s="18"/>
      <c r="M177" s="18"/>
      <c r="N177" s="18"/>
      <c r="O177" s="19">
        <v>2</v>
      </c>
      <c r="P177" s="18"/>
      <c r="Q177" s="18"/>
      <c r="R177" s="18"/>
      <c r="S177" s="18"/>
      <c r="T177" s="18"/>
      <c r="U177" s="19"/>
      <c r="V177" s="18"/>
      <c r="W177" s="18"/>
      <c r="X177" s="18"/>
      <c r="Y177" s="18"/>
      <c r="Z177" s="18"/>
      <c r="AA177" s="19"/>
      <c r="AB177" s="18"/>
      <c r="AC177" s="18"/>
      <c r="AD177" s="18"/>
      <c r="AE177" s="18"/>
      <c r="AF177" s="18"/>
      <c r="AG177" s="19"/>
      <c r="AH177" s="18"/>
      <c r="AI177" s="18"/>
      <c r="AJ177" s="18"/>
      <c r="AK177" s="18"/>
      <c r="AL177" s="18"/>
      <c r="AM177" s="19"/>
      <c r="AN177" s="18"/>
      <c r="AO177" s="18"/>
      <c r="AP177" s="18"/>
      <c r="AQ177" s="18"/>
      <c r="AR177" s="18"/>
      <c r="AS177" s="19">
        <v>60</v>
      </c>
      <c r="AT177" s="18"/>
      <c r="AU177" s="18"/>
      <c r="AV177" s="18"/>
      <c r="AW177" s="18"/>
    </row>
    <row r="178" spans="1:49" ht="14.25" thickTop="1" thickBot="1" x14ac:dyDescent="0.25">
      <c r="A178" s="2">
        <v>1999</v>
      </c>
      <c r="B178" s="39" t="s">
        <v>135</v>
      </c>
      <c r="C178" s="22" t="s">
        <v>137</v>
      </c>
      <c r="D178" s="23"/>
      <c r="E178" s="23"/>
      <c r="F178" s="23"/>
      <c r="G178" s="23"/>
      <c r="H178" s="23"/>
      <c r="I178" s="24"/>
      <c r="J178" s="23"/>
      <c r="K178" s="23"/>
      <c r="L178" s="23"/>
      <c r="M178" s="23"/>
      <c r="N178" s="23"/>
      <c r="O178" s="24"/>
      <c r="P178" s="23"/>
      <c r="Q178" s="23"/>
      <c r="R178" s="23"/>
      <c r="S178" s="23"/>
      <c r="T178" s="23"/>
      <c r="U178" s="24"/>
      <c r="V178" s="23"/>
      <c r="W178" s="23"/>
      <c r="X178" s="23"/>
      <c r="Y178" s="23"/>
      <c r="Z178" s="23"/>
      <c r="AA178" s="24"/>
      <c r="AB178" s="23"/>
      <c r="AC178" s="23"/>
      <c r="AD178" s="23"/>
      <c r="AE178" s="23"/>
      <c r="AF178" s="23"/>
      <c r="AG178" s="24"/>
      <c r="AH178" s="23"/>
      <c r="AI178" s="23"/>
      <c r="AJ178" s="23"/>
      <c r="AK178" s="23"/>
      <c r="AL178" s="23"/>
      <c r="AM178" s="24"/>
      <c r="AN178" s="23"/>
      <c r="AO178" s="23"/>
      <c r="AP178" s="23"/>
      <c r="AQ178" s="23"/>
      <c r="AR178" s="23"/>
      <c r="AS178" s="24"/>
      <c r="AT178" s="23"/>
      <c r="AU178" s="23"/>
      <c r="AV178" s="23"/>
      <c r="AW178" s="23"/>
    </row>
    <row r="179" spans="1:49" ht="14.25" thickTop="1" thickBot="1" x14ac:dyDescent="0.25">
      <c r="A179" s="2">
        <v>1999</v>
      </c>
      <c r="B179" s="39" t="s">
        <v>135</v>
      </c>
      <c r="C179" s="34" t="s">
        <v>138</v>
      </c>
      <c r="D179" s="35"/>
      <c r="E179" s="35"/>
      <c r="F179" s="35"/>
      <c r="G179" s="35"/>
      <c r="H179" s="35"/>
      <c r="I179" s="36"/>
      <c r="J179" s="35"/>
      <c r="K179" s="35"/>
      <c r="L179" s="35"/>
      <c r="M179" s="35"/>
      <c r="N179" s="35"/>
      <c r="O179" s="36"/>
      <c r="P179" s="35"/>
      <c r="Q179" s="35"/>
      <c r="R179" s="35"/>
      <c r="S179" s="35"/>
      <c r="T179" s="35"/>
      <c r="U179" s="36"/>
      <c r="V179" s="35"/>
      <c r="W179" s="35"/>
      <c r="X179" s="35"/>
      <c r="Y179" s="35"/>
      <c r="Z179" s="35"/>
      <c r="AA179" s="36"/>
      <c r="AB179" s="35"/>
      <c r="AC179" s="35"/>
      <c r="AD179" s="35"/>
      <c r="AE179" s="35"/>
      <c r="AF179" s="35"/>
      <c r="AG179" s="36"/>
      <c r="AH179" s="35"/>
      <c r="AI179" s="35"/>
      <c r="AJ179" s="35"/>
      <c r="AK179" s="35"/>
      <c r="AL179" s="35"/>
      <c r="AM179" s="36"/>
      <c r="AN179" s="35"/>
      <c r="AO179" s="35"/>
      <c r="AP179" s="35"/>
      <c r="AQ179" s="35"/>
      <c r="AR179" s="35"/>
      <c r="AS179" s="36"/>
      <c r="AT179" s="35"/>
      <c r="AU179" s="35"/>
      <c r="AV179" s="35"/>
      <c r="AW179" s="35"/>
    </row>
    <row r="180" spans="1:49" ht="14.25" thickTop="1" thickBot="1" x14ac:dyDescent="0.25">
      <c r="A180" s="2">
        <v>1999</v>
      </c>
      <c r="B180" s="39" t="s">
        <v>135</v>
      </c>
      <c r="C180" s="17" t="s">
        <v>189</v>
      </c>
      <c r="D180" s="18"/>
      <c r="E180" s="18"/>
      <c r="F180" s="18"/>
      <c r="G180" s="18"/>
      <c r="H180" s="18"/>
      <c r="I180" s="19"/>
      <c r="J180" s="18"/>
      <c r="K180" s="18"/>
      <c r="L180" s="18"/>
      <c r="M180" s="18"/>
      <c r="N180" s="18"/>
      <c r="O180" s="19"/>
      <c r="P180" s="18"/>
      <c r="Q180" s="18"/>
      <c r="R180" s="18"/>
      <c r="S180" s="18"/>
      <c r="T180" s="18"/>
      <c r="U180" s="19"/>
      <c r="V180" s="18"/>
      <c r="W180" s="18"/>
      <c r="X180" s="18">
        <v>150</v>
      </c>
      <c r="Y180" s="18"/>
      <c r="Z180" s="18">
        <v>34</v>
      </c>
      <c r="AA180" s="19"/>
      <c r="AB180" s="18"/>
      <c r="AC180" s="18">
        <v>5</v>
      </c>
      <c r="AD180" s="18"/>
      <c r="AE180" s="18"/>
      <c r="AF180" s="18"/>
      <c r="AG180" s="19"/>
      <c r="AH180" s="18"/>
      <c r="AI180" s="18">
        <v>25</v>
      </c>
      <c r="AJ180" s="18"/>
      <c r="AK180" s="18"/>
      <c r="AL180" s="18"/>
      <c r="AM180" s="19"/>
      <c r="AN180" s="18"/>
      <c r="AO180" s="18"/>
      <c r="AP180" s="18"/>
      <c r="AQ180" s="18"/>
      <c r="AR180" s="18"/>
      <c r="AS180" s="19"/>
      <c r="AT180" s="18"/>
      <c r="AU180" s="18"/>
      <c r="AV180" s="18"/>
      <c r="AW180" s="18"/>
    </row>
    <row r="181" spans="1:49" ht="14.25" thickTop="1" thickBot="1" x14ac:dyDescent="0.25">
      <c r="A181" s="2">
        <v>1999</v>
      </c>
      <c r="B181" s="39" t="s">
        <v>135</v>
      </c>
      <c r="C181" s="22" t="s">
        <v>190</v>
      </c>
      <c r="D181" s="23"/>
      <c r="E181" s="23"/>
      <c r="F181" s="23"/>
      <c r="G181" s="23">
        <v>5</v>
      </c>
      <c r="H181" s="23"/>
      <c r="I181" s="24"/>
      <c r="J181" s="23"/>
      <c r="K181" s="23"/>
      <c r="L181" s="23"/>
      <c r="M181" s="23"/>
      <c r="N181" s="23"/>
      <c r="O181" s="24"/>
      <c r="P181" s="23"/>
      <c r="Q181" s="23"/>
      <c r="R181" s="23"/>
      <c r="S181" s="23"/>
      <c r="T181" s="23"/>
      <c r="U181" s="24"/>
      <c r="V181" s="23">
        <v>30</v>
      </c>
      <c r="W181" s="23"/>
      <c r="X181" s="23"/>
      <c r="Y181" s="23"/>
      <c r="Z181" s="23"/>
      <c r="AA181" s="24"/>
      <c r="AB181" s="23"/>
      <c r="AC181" s="23">
        <v>30</v>
      </c>
      <c r="AD181" s="23"/>
      <c r="AE181" s="23"/>
      <c r="AF181" s="23"/>
      <c r="AG181" s="24"/>
      <c r="AH181" s="23"/>
      <c r="AI181" s="23"/>
      <c r="AJ181" s="23"/>
      <c r="AK181" s="23"/>
      <c r="AL181" s="23"/>
      <c r="AM181" s="24"/>
      <c r="AN181" s="23"/>
      <c r="AO181" s="23"/>
      <c r="AP181" s="23">
        <v>30</v>
      </c>
      <c r="AQ181" s="23"/>
      <c r="AR181" s="23"/>
      <c r="AS181" s="24">
        <v>65</v>
      </c>
      <c r="AT181" s="23"/>
      <c r="AU181" s="23"/>
      <c r="AV181" s="23"/>
      <c r="AW181" s="23"/>
    </row>
    <row r="182" spans="1:49" ht="14.25" thickTop="1" thickBot="1" x14ac:dyDescent="0.25">
      <c r="A182" s="2">
        <v>1999</v>
      </c>
      <c r="B182" s="39" t="s">
        <v>135</v>
      </c>
      <c r="C182" s="34" t="s">
        <v>140</v>
      </c>
      <c r="D182" s="35"/>
      <c r="E182" s="35"/>
      <c r="F182" s="35"/>
      <c r="G182" s="35"/>
      <c r="H182" s="35"/>
      <c r="I182" s="36"/>
      <c r="J182" s="35"/>
      <c r="K182" s="35"/>
      <c r="L182" s="35"/>
      <c r="M182" s="35"/>
      <c r="N182" s="35"/>
      <c r="O182" s="36"/>
      <c r="P182" s="35"/>
      <c r="Q182" s="35"/>
      <c r="R182" s="35"/>
      <c r="S182" s="35"/>
      <c r="T182" s="35"/>
      <c r="U182" s="36"/>
      <c r="V182" s="35"/>
      <c r="W182" s="35"/>
      <c r="X182" s="35"/>
      <c r="Y182" s="35"/>
      <c r="Z182" s="35"/>
      <c r="AA182" s="36"/>
      <c r="AB182" s="35"/>
      <c r="AC182" s="35"/>
      <c r="AD182" s="35"/>
      <c r="AE182" s="35"/>
      <c r="AF182" s="35"/>
      <c r="AG182" s="36"/>
      <c r="AH182" s="35"/>
      <c r="AI182" s="35"/>
      <c r="AJ182" s="35"/>
      <c r="AK182" s="35"/>
      <c r="AL182" s="35"/>
      <c r="AM182" s="36"/>
      <c r="AN182" s="35"/>
      <c r="AO182" s="35"/>
      <c r="AP182" s="35"/>
      <c r="AQ182" s="35"/>
      <c r="AR182" s="35"/>
      <c r="AS182" s="36"/>
      <c r="AT182" s="35"/>
      <c r="AU182" s="35"/>
      <c r="AV182" s="35"/>
      <c r="AW182" s="35"/>
    </row>
    <row r="183" spans="1:49" ht="14.25" thickTop="1" thickBot="1" x14ac:dyDescent="0.25">
      <c r="A183" s="2">
        <v>1999</v>
      </c>
      <c r="B183" s="39" t="s">
        <v>135</v>
      </c>
      <c r="C183" s="17" t="s">
        <v>141</v>
      </c>
      <c r="D183" s="18"/>
      <c r="E183" s="18">
        <v>130</v>
      </c>
      <c r="F183" s="18">
        <v>5000</v>
      </c>
      <c r="G183" s="18"/>
      <c r="H183" s="18">
        <v>1500</v>
      </c>
      <c r="I183" s="19">
        <v>1100</v>
      </c>
      <c r="J183" s="18"/>
      <c r="K183" s="18"/>
      <c r="L183" s="18">
        <v>2500</v>
      </c>
      <c r="M183" s="18"/>
      <c r="N183" s="18"/>
      <c r="O183" s="19">
        <v>75</v>
      </c>
      <c r="P183" s="18"/>
      <c r="Q183" s="18">
        <v>2000</v>
      </c>
      <c r="R183" s="18">
        <v>100</v>
      </c>
      <c r="S183" s="18">
        <v>600</v>
      </c>
      <c r="T183" s="18">
        <v>100</v>
      </c>
      <c r="U183" s="19">
        <v>80</v>
      </c>
      <c r="V183" s="18">
        <v>250</v>
      </c>
      <c r="W183" s="18"/>
      <c r="X183" s="18"/>
      <c r="Y183" s="18">
        <v>100</v>
      </c>
      <c r="Z183" s="18">
        <v>30</v>
      </c>
      <c r="AA183" s="19"/>
      <c r="AB183" s="18">
        <v>800</v>
      </c>
      <c r="AC183" s="18">
        <v>250</v>
      </c>
      <c r="AD183" s="18">
        <v>10</v>
      </c>
      <c r="AE183" s="18">
        <v>100</v>
      </c>
      <c r="AF183" s="18"/>
      <c r="AG183" s="19">
        <v>400</v>
      </c>
      <c r="AH183" s="18"/>
      <c r="AI183" s="18">
        <v>2000</v>
      </c>
      <c r="AJ183" s="18">
        <v>1500</v>
      </c>
      <c r="AK183" s="18">
        <v>200</v>
      </c>
      <c r="AL183" s="18"/>
      <c r="AM183" s="19">
        <v>170</v>
      </c>
      <c r="AN183" s="18"/>
      <c r="AO183" s="18">
        <v>11000</v>
      </c>
      <c r="AP183" s="18"/>
      <c r="AQ183" s="18">
        <v>400</v>
      </c>
      <c r="AR183" s="18">
        <v>1000</v>
      </c>
      <c r="AS183" s="19">
        <v>50</v>
      </c>
      <c r="AT183" s="18">
        <v>3000</v>
      </c>
      <c r="AU183" s="18"/>
      <c r="AV183" s="18"/>
      <c r="AW183" s="18"/>
    </row>
    <row r="184" spans="1:49" ht="14.25" thickTop="1" thickBot="1" x14ac:dyDescent="0.25">
      <c r="A184" s="2">
        <v>1999</v>
      </c>
      <c r="B184" s="39" t="s">
        <v>135</v>
      </c>
      <c r="C184" s="22" t="s">
        <v>142</v>
      </c>
      <c r="D184" s="23"/>
      <c r="E184" s="23">
        <v>425</v>
      </c>
      <c r="F184" s="23">
        <v>4000</v>
      </c>
      <c r="G184" s="23"/>
      <c r="H184" s="23">
        <v>3000</v>
      </c>
      <c r="I184" s="24">
        <v>900</v>
      </c>
      <c r="J184" s="23"/>
      <c r="K184" s="23"/>
      <c r="L184" s="23">
        <v>7000</v>
      </c>
      <c r="M184" s="23"/>
      <c r="N184" s="23"/>
      <c r="O184" s="24">
        <v>125</v>
      </c>
      <c r="P184" s="23"/>
      <c r="Q184" s="23">
        <v>2000</v>
      </c>
      <c r="R184" s="23"/>
      <c r="S184" s="23">
        <v>1000</v>
      </c>
      <c r="T184" s="23">
        <v>100</v>
      </c>
      <c r="U184" s="24"/>
      <c r="V184" s="23">
        <v>400</v>
      </c>
      <c r="W184" s="23"/>
      <c r="X184" s="23">
        <v>500</v>
      </c>
      <c r="Y184" s="23"/>
      <c r="Z184" s="23"/>
      <c r="AA184" s="24"/>
      <c r="AB184" s="23">
        <v>2025</v>
      </c>
      <c r="AC184" s="23"/>
      <c r="AD184" s="23"/>
      <c r="AE184" s="23">
        <v>200</v>
      </c>
      <c r="AF184" s="23"/>
      <c r="AG184" s="24"/>
      <c r="AH184" s="23">
        <v>3000</v>
      </c>
      <c r="AI184" s="23">
        <v>2000</v>
      </c>
      <c r="AJ184" s="23">
        <v>500</v>
      </c>
      <c r="AK184" s="23">
        <v>600</v>
      </c>
      <c r="AL184" s="23"/>
      <c r="AM184" s="24">
        <v>80</v>
      </c>
      <c r="AN184" s="23"/>
      <c r="AO184" s="23">
        <v>14000</v>
      </c>
      <c r="AP184" s="23"/>
      <c r="AQ184" s="23"/>
      <c r="AR184" s="23">
        <v>500</v>
      </c>
      <c r="AS184" s="24"/>
      <c r="AT184" s="23">
        <v>3000</v>
      </c>
      <c r="AU184" s="23"/>
      <c r="AV184" s="23"/>
      <c r="AW184" s="23">
        <v>60</v>
      </c>
    </row>
    <row r="185" spans="1:49" ht="14.25" thickTop="1" thickBot="1" x14ac:dyDescent="0.25">
      <c r="A185" s="2">
        <v>1999</v>
      </c>
      <c r="B185" s="39" t="s">
        <v>135</v>
      </c>
      <c r="C185" s="34" t="s">
        <v>144</v>
      </c>
      <c r="D185" s="35"/>
      <c r="E185" s="35"/>
      <c r="F185" s="35"/>
      <c r="G185" s="35"/>
      <c r="H185" s="35"/>
      <c r="I185" s="36"/>
      <c r="J185" s="35"/>
      <c r="K185" s="35"/>
      <c r="L185" s="35"/>
      <c r="M185" s="35"/>
      <c r="N185" s="35"/>
      <c r="O185" s="36"/>
      <c r="P185" s="35"/>
      <c r="Q185" s="35"/>
      <c r="R185" s="35"/>
      <c r="S185" s="35"/>
      <c r="T185" s="35"/>
      <c r="U185" s="36"/>
      <c r="V185" s="35"/>
      <c r="W185" s="35"/>
      <c r="X185" s="35"/>
      <c r="Y185" s="35"/>
      <c r="Z185" s="35"/>
      <c r="AA185" s="36"/>
      <c r="AB185" s="35"/>
      <c r="AC185" s="35"/>
      <c r="AD185" s="35"/>
      <c r="AE185" s="35"/>
      <c r="AF185" s="35"/>
      <c r="AG185" s="36"/>
      <c r="AH185" s="35"/>
      <c r="AI185" s="35"/>
      <c r="AJ185" s="35"/>
      <c r="AK185" s="35"/>
      <c r="AL185" s="35"/>
      <c r="AM185" s="36"/>
      <c r="AN185" s="35"/>
      <c r="AO185" s="35"/>
      <c r="AP185" s="35"/>
      <c r="AQ185" s="35"/>
      <c r="AR185" s="35"/>
      <c r="AS185" s="36"/>
      <c r="AT185" s="35"/>
      <c r="AU185" s="35"/>
      <c r="AV185" s="35"/>
      <c r="AW185" s="35"/>
    </row>
    <row r="186" spans="1:49" ht="14.25" thickTop="1" thickBot="1" x14ac:dyDescent="0.25">
      <c r="A186" s="2">
        <v>1999</v>
      </c>
      <c r="B186" s="39" t="s">
        <v>135</v>
      </c>
      <c r="C186" s="17" t="s">
        <v>191</v>
      </c>
      <c r="D186" s="18"/>
      <c r="E186" s="18"/>
      <c r="F186" s="18"/>
      <c r="G186" s="18"/>
      <c r="H186" s="18"/>
      <c r="I186" s="19">
        <v>100</v>
      </c>
      <c r="J186" s="18"/>
      <c r="K186" s="18"/>
      <c r="L186" s="18"/>
      <c r="M186" s="18"/>
      <c r="N186" s="18"/>
      <c r="O186" s="19"/>
      <c r="P186" s="18"/>
      <c r="Q186" s="18"/>
      <c r="R186" s="18"/>
      <c r="S186" s="18"/>
      <c r="T186" s="18"/>
      <c r="U186" s="19"/>
      <c r="V186" s="18"/>
      <c r="W186" s="18"/>
      <c r="X186" s="18"/>
      <c r="Y186" s="18"/>
      <c r="Z186" s="18"/>
      <c r="AA186" s="19"/>
      <c r="AB186" s="18"/>
      <c r="AC186" s="18"/>
      <c r="AD186" s="18"/>
      <c r="AE186" s="18"/>
      <c r="AF186" s="18"/>
      <c r="AG186" s="19"/>
      <c r="AH186" s="18"/>
      <c r="AI186" s="18"/>
      <c r="AJ186" s="18"/>
      <c r="AK186" s="18"/>
      <c r="AL186" s="18"/>
      <c r="AM186" s="19"/>
      <c r="AN186" s="18"/>
      <c r="AO186" s="18"/>
      <c r="AP186" s="18"/>
      <c r="AQ186" s="18"/>
      <c r="AR186" s="18"/>
      <c r="AS186" s="19"/>
      <c r="AT186" s="18"/>
      <c r="AU186" s="18"/>
      <c r="AV186" s="18"/>
      <c r="AW186" s="18"/>
    </row>
    <row r="187" spans="1:49" ht="14.25" thickTop="1" thickBot="1" x14ac:dyDescent="0.25">
      <c r="A187" s="2">
        <v>1999</v>
      </c>
      <c r="B187" s="39" t="s">
        <v>135</v>
      </c>
      <c r="C187" s="22" t="s">
        <v>192</v>
      </c>
      <c r="D187" s="23"/>
      <c r="E187" s="23"/>
      <c r="F187" s="23"/>
      <c r="G187" s="23"/>
      <c r="H187" s="23"/>
      <c r="I187" s="24"/>
      <c r="J187" s="23"/>
      <c r="K187" s="23"/>
      <c r="L187" s="23"/>
      <c r="M187" s="23"/>
      <c r="N187" s="23"/>
      <c r="O187" s="24"/>
      <c r="P187" s="23"/>
      <c r="Q187" s="23"/>
      <c r="R187" s="23"/>
      <c r="S187" s="23"/>
      <c r="T187" s="23"/>
      <c r="U187" s="24"/>
      <c r="V187" s="23"/>
      <c r="W187" s="23"/>
      <c r="X187" s="23"/>
      <c r="Y187" s="23">
        <v>50</v>
      </c>
      <c r="Z187" s="23"/>
      <c r="AA187" s="24"/>
      <c r="AB187" s="23"/>
      <c r="AC187" s="23">
        <v>250</v>
      </c>
      <c r="AD187" s="23"/>
      <c r="AE187" s="23"/>
      <c r="AF187" s="23"/>
      <c r="AG187" s="24"/>
      <c r="AH187" s="23"/>
      <c r="AI187" s="23"/>
      <c r="AJ187" s="23"/>
      <c r="AK187" s="23"/>
      <c r="AL187" s="23"/>
      <c r="AM187" s="24"/>
      <c r="AN187" s="23"/>
      <c r="AO187" s="23"/>
      <c r="AP187" s="23"/>
      <c r="AQ187" s="23">
        <v>300</v>
      </c>
      <c r="AR187" s="23"/>
      <c r="AS187" s="24"/>
      <c r="AT187" s="23"/>
      <c r="AU187" s="23"/>
      <c r="AV187" s="23"/>
      <c r="AW187" s="23"/>
    </row>
    <row r="188" spans="1:49" ht="14.25" thickTop="1" thickBot="1" x14ac:dyDescent="0.25">
      <c r="A188" s="2">
        <v>1999</v>
      </c>
      <c r="B188" s="39" t="s">
        <v>135</v>
      </c>
      <c r="C188" s="34" t="s">
        <v>145</v>
      </c>
      <c r="D188" s="35"/>
      <c r="E188" s="35">
        <v>15</v>
      </c>
      <c r="F188" s="35"/>
      <c r="G188" s="35"/>
      <c r="H188" s="35"/>
      <c r="I188" s="36"/>
      <c r="J188" s="35"/>
      <c r="K188" s="35"/>
      <c r="L188" s="35"/>
      <c r="M188" s="35"/>
      <c r="N188" s="35"/>
      <c r="O188" s="36">
        <v>0</v>
      </c>
      <c r="P188" s="35"/>
      <c r="Q188" s="35">
        <v>5</v>
      </c>
      <c r="R188" s="35"/>
      <c r="S188" s="35"/>
      <c r="T188" s="35"/>
      <c r="U188" s="36"/>
      <c r="V188" s="35">
        <v>55</v>
      </c>
      <c r="W188" s="35"/>
      <c r="X188" s="35"/>
      <c r="Y188" s="35"/>
      <c r="Z188" s="35"/>
      <c r="AA188" s="36"/>
      <c r="AB188" s="35"/>
      <c r="AC188" s="35">
        <v>1</v>
      </c>
      <c r="AD188" s="35"/>
      <c r="AE188" s="35"/>
      <c r="AF188" s="35"/>
      <c r="AG188" s="36"/>
      <c r="AH188" s="35"/>
      <c r="AI188" s="35"/>
      <c r="AJ188" s="35"/>
      <c r="AK188" s="35"/>
      <c r="AL188" s="35"/>
      <c r="AM188" s="36"/>
      <c r="AN188" s="35"/>
      <c r="AO188" s="35"/>
      <c r="AP188" s="35">
        <v>5</v>
      </c>
      <c r="AQ188" s="35"/>
      <c r="AR188" s="35"/>
      <c r="AS188" s="36">
        <v>10</v>
      </c>
      <c r="AT188" s="35">
        <v>2</v>
      </c>
      <c r="AU188" s="35"/>
      <c r="AV188" s="35"/>
      <c r="AW188" s="35"/>
    </row>
    <row r="189" spans="1:49" ht="14.25" thickTop="1" thickBot="1" x14ac:dyDescent="0.25">
      <c r="A189" s="2">
        <v>1999</v>
      </c>
      <c r="B189" s="39" t="s">
        <v>135</v>
      </c>
      <c r="C189" s="17" t="s">
        <v>146</v>
      </c>
      <c r="D189" s="18"/>
      <c r="E189" s="18"/>
      <c r="F189" s="18"/>
      <c r="G189" s="18"/>
      <c r="H189" s="18"/>
      <c r="I189" s="19"/>
      <c r="J189" s="18"/>
      <c r="K189" s="18"/>
      <c r="L189" s="18"/>
      <c r="M189" s="18"/>
      <c r="N189" s="18"/>
      <c r="O189" s="19"/>
      <c r="P189" s="18"/>
      <c r="Q189" s="18"/>
      <c r="R189" s="18"/>
      <c r="S189" s="18"/>
      <c r="T189" s="18"/>
      <c r="U189" s="19"/>
      <c r="V189" s="18"/>
      <c r="W189" s="18"/>
      <c r="X189" s="18"/>
      <c r="Y189" s="18"/>
      <c r="Z189" s="18"/>
      <c r="AA189" s="19"/>
      <c r="AB189" s="18"/>
      <c r="AC189" s="18"/>
      <c r="AD189" s="18"/>
      <c r="AE189" s="18"/>
      <c r="AF189" s="18"/>
      <c r="AG189" s="19"/>
      <c r="AH189" s="18"/>
      <c r="AI189" s="18"/>
      <c r="AJ189" s="18"/>
      <c r="AK189" s="18"/>
      <c r="AL189" s="18"/>
      <c r="AM189" s="19"/>
      <c r="AN189" s="18"/>
      <c r="AO189" s="18"/>
      <c r="AP189" s="18"/>
      <c r="AQ189" s="18"/>
      <c r="AR189" s="18"/>
      <c r="AS189" s="19"/>
      <c r="AT189" s="18"/>
      <c r="AU189" s="18"/>
      <c r="AV189" s="18"/>
      <c r="AW189" s="18"/>
    </row>
    <row r="190" spans="1:49" ht="14.25" thickTop="1" thickBot="1" x14ac:dyDescent="0.25">
      <c r="A190" s="2">
        <v>1999</v>
      </c>
      <c r="B190" s="39" t="s">
        <v>135</v>
      </c>
      <c r="C190" s="22" t="s">
        <v>193</v>
      </c>
      <c r="D190" s="23"/>
      <c r="E190" s="23"/>
      <c r="F190" s="23"/>
      <c r="G190" s="23"/>
      <c r="H190" s="23"/>
      <c r="I190" s="24"/>
      <c r="J190" s="23"/>
      <c r="K190" s="23"/>
      <c r="L190" s="23"/>
      <c r="M190" s="23"/>
      <c r="N190" s="23"/>
      <c r="O190" s="24"/>
      <c r="P190" s="23"/>
      <c r="Q190" s="23"/>
      <c r="R190" s="23"/>
      <c r="S190" s="23"/>
      <c r="T190" s="23"/>
      <c r="U190" s="24"/>
      <c r="V190" s="23"/>
      <c r="W190" s="23"/>
      <c r="X190" s="23"/>
      <c r="Y190" s="23"/>
      <c r="Z190" s="23"/>
      <c r="AA190" s="24"/>
      <c r="AB190" s="23"/>
      <c r="AC190" s="23">
        <v>1</v>
      </c>
      <c r="AD190" s="23"/>
      <c r="AE190" s="23"/>
      <c r="AF190" s="23"/>
      <c r="AG190" s="24"/>
      <c r="AH190" s="23"/>
      <c r="AI190" s="23"/>
      <c r="AJ190" s="23"/>
      <c r="AK190" s="23"/>
      <c r="AL190" s="23"/>
      <c r="AM190" s="24"/>
      <c r="AN190" s="23"/>
      <c r="AO190" s="23"/>
      <c r="AP190" s="23"/>
      <c r="AQ190" s="23"/>
      <c r="AR190" s="23"/>
      <c r="AS190" s="24"/>
      <c r="AT190" s="23"/>
      <c r="AU190" s="23"/>
      <c r="AV190" s="23"/>
      <c r="AW190" s="23"/>
    </row>
    <row r="191" spans="1:49" ht="14.25" thickTop="1" thickBot="1" x14ac:dyDescent="0.25">
      <c r="A191" s="2">
        <v>1999</v>
      </c>
      <c r="B191" s="39" t="s">
        <v>135</v>
      </c>
      <c r="C191" s="34" t="s">
        <v>147</v>
      </c>
      <c r="D191" s="35"/>
      <c r="E191" s="35"/>
      <c r="F191" s="35">
        <v>1500</v>
      </c>
      <c r="G191" s="35"/>
      <c r="H191" s="35">
        <v>2700</v>
      </c>
      <c r="I191" s="36">
        <v>1600</v>
      </c>
      <c r="J191" s="35">
        <v>50</v>
      </c>
      <c r="K191" s="35"/>
      <c r="L191" s="35">
        <v>400</v>
      </c>
      <c r="M191" s="35"/>
      <c r="N191" s="35"/>
      <c r="O191" s="36">
        <v>1</v>
      </c>
      <c r="P191" s="35">
        <v>100</v>
      </c>
      <c r="Q191" s="35"/>
      <c r="R191" s="35">
        <v>400</v>
      </c>
      <c r="S191" s="35"/>
      <c r="T191" s="35"/>
      <c r="U191" s="36"/>
      <c r="V191" s="35"/>
      <c r="W191" s="35"/>
      <c r="X191" s="35">
        <v>100</v>
      </c>
      <c r="Y191" s="35"/>
      <c r="Z191" s="35">
        <v>15</v>
      </c>
      <c r="AA191" s="36"/>
      <c r="AB191" s="35">
        <v>400</v>
      </c>
      <c r="AC191" s="35">
        <v>50</v>
      </c>
      <c r="AD191" s="35">
        <v>250</v>
      </c>
      <c r="AE191" s="35"/>
      <c r="AF191" s="35"/>
      <c r="AG191" s="36"/>
      <c r="AH191" s="35"/>
      <c r="AI191" s="35"/>
      <c r="AJ191" s="35"/>
      <c r="AK191" s="35"/>
      <c r="AL191" s="35"/>
      <c r="AM191" s="36"/>
      <c r="AN191" s="35"/>
      <c r="AO191" s="35"/>
      <c r="AP191" s="35"/>
      <c r="AQ191" s="35"/>
      <c r="AR191" s="35">
        <v>200</v>
      </c>
      <c r="AS191" s="36">
        <v>100</v>
      </c>
      <c r="AT191" s="35"/>
      <c r="AU191" s="35"/>
      <c r="AV191" s="35"/>
      <c r="AW191" s="35">
        <v>5</v>
      </c>
    </row>
    <row r="192" spans="1:49" ht="14.25" thickTop="1" thickBot="1" x14ac:dyDescent="0.25">
      <c r="A192" s="2">
        <v>1999</v>
      </c>
      <c r="B192" s="39" t="s">
        <v>135</v>
      </c>
      <c r="C192" s="17" t="s">
        <v>194</v>
      </c>
      <c r="D192" s="18"/>
      <c r="E192" s="18"/>
      <c r="F192" s="18"/>
      <c r="G192" s="18"/>
      <c r="H192" s="18"/>
      <c r="I192" s="19"/>
      <c r="J192" s="18"/>
      <c r="K192" s="18"/>
      <c r="L192" s="18"/>
      <c r="M192" s="18"/>
      <c r="N192" s="18"/>
      <c r="O192" s="19"/>
      <c r="P192" s="18"/>
      <c r="Q192" s="18"/>
      <c r="R192" s="18"/>
      <c r="S192" s="18"/>
      <c r="T192" s="18"/>
      <c r="U192" s="19"/>
      <c r="V192" s="18"/>
      <c r="W192" s="18"/>
      <c r="X192" s="18"/>
      <c r="Y192" s="18"/>
      <c r="Z192" s="18"/>
      <c r="AA192" s="19"/>
      <c r="AB192" s="18"/>
      <c r="AC192" s="18"/>
      <c r="AD192" s="18"/>
      <c r="AE192" s="18"/>
      <c r="AF192" s="18"/>
      <c r="AG192" s="19"/>
      <c r="AH192" s="18"/>
      <c r="AI192" s="18"/>
      <c r="AJ192" s="18"/>
      <c r="AK192" s="18"/>
      <c r="AL192" s="18"/>
      <c r="AM192" s="19"/>
      <c r="AN192" s="18"/>
      <c r="AO192" s="18"/>
      <c r="AP192" s="18"/>
      <c r="AQ192" s="18"/>
      <c r="AR192" s="18"/>
      <c r="AS192" s="19"/>
      <c r="AT192" s="18"/>
      <c r="AU192" s="18"/>
      <c r="AV192" s="18"/>
      <c r="AW192" s="18"/>
    </row>
    <row r="193" spans="1:49" ht="14.25" thickTop="1" thickBot="1" x14ac:dyDescent="0.25">
      <c r="A193" s="2">
        <v>1999</v>
      </c>
      <c r="B193" s="39" t="s">
        <v>135</v>
      </c>
      <c r="C193" s="22" t="s">
        <v>148</v>
      </c>
      <c r="D193" s="23"/>
      <c r="E193" s="23"/>
      <c r="F193" s="23">
        <v>1</v>
      </c>
      <c r="G193" s="23">
        <v>10</v>
      </c>
      <c r="H193" s="23">
        <v>100</v>
      </c>
      <c r="I193" s="24"/>
      <c r="J193" s="23"/>
      <c r="K193" s="23"/>
      <c r="L193" s="23">
        <v>200</v>
      </c>
      <c r="M193" s="23"/>
      <c r="N193" s="23"/>
      <c r="O193" s="24"/>
      <c r="P193" s="23"/>
      <c r="Q193" s="23">
        <v>5</v>
      </c>
      <c r="R193" s="23"/>
      <c r="S193" s="23"/>
      <c r="T193" s="23"/>
      <c r="U193" s="24">
        <v>15</v>
      </c>
      <c r="V193" s="23">
        <v>600</v>
      </c>
      <c r="W193" s="23">
        <v>8</v>
      </c>
      <c r="X193" s="23">
        <v>100</v>
      </c>
      <c r="Y193" s="23">
        <v>300</v>
      </c>
      <c r="Z193" s="23"/>
      <c r="AA193" s="24">
        <v>5</v>
      </c>
      <c r="AB193" s="23">
        <v>5</v>
      </c>
      <c r="AC193" s="23">
        <v>50</v>
      </c>
      <c r="AD193" s="23"/>
      <c r="AE193" s="23"/>
      <c r="AF193" s="23"/>
      <c r="AG193" s="24">
        <v>30</v>
      </c>
      <c r="AH193" s="23"/>
      <c r="AI193" s="23"/>
      <c r="AJ193" s="23"/>
      <c r="AK193" s="23"/>
      <c r="AL193" s="23"/>
      <c r="AM193" s="24"/>
      <c r="AN193" s="23"/>
      <c r="AO193" s="23">
        <v>320</v>
      </c>
      <c r="AP193" s="23">
        <v>125</v>
      </c>
      <c r="AQ193" s="23">
        <v>30</v>
      </c>
      <c r="AR193" s="23"/>
      <c r="AS193" s="24">
        <v>200</v>
      </c>
      <c r="AT193" s="23">
        <v>2</v>
      </c>
      <c r="AU193" s="23">
        <v>10</v>
      </c>
      <c r="AV193" s="23"/>
      <c r="AW193" s="23">
        <v>100</v>
      </c>
    </row>
    <row r="194" spans="1:49" ht="14.25" thickTop="1" thickBot="1" x14ac:dyDescent="0.25">
      <c r="A194" s="2">
        <v>1999</v>
      </c>
      <c r="B194" s="39" t="s">
        <v>135</v>
      </c>
      <c r="C194" s="34" t="s">
        <v>195</v>
      </c>
      <c r="D194" s="35"/>
      <c r="E194" s="35">
        <v>50</v>
      </c>
      <c r="F194" s="35"/>
      <c r="G194" s="35"/>
      <c r="H194" s="35">
        <v>10</v>
      </c>
      <c r="I194" s="36"/>
      <c r="J194" s="35"/>
      <c r="K194" s="35"/>
      <c r="L194" s="35"/>
      <c r="M194" s="35"/>
      <c r="N194" s="35"/>
      <c r="O194" s="36"/>
      <c r="P194" s="35"/>
      <c r="Q194" s="35"/>
      <c r="R194" s="35"/>
      <c r="S194" s="35"/>
      <c r="T194" s="35"/>
      <c r="U194" s="36"/>
      <c r="V194" s="35"/>
      <c r="W194" s="35"/>
      <c r="X194" s="35"/>
      <c r="Y194" s="35"/>
      <c r="Z194" s="35"/>
      <c r="AA194" s="36"/>
      <c r="AB194" s="35"/>
      <c r="AC194" s="35"/>
      <c r="AD194" s="35"/>
      <c r="AE194" s="35"/>
      <c r="AF194" s="35"/>
      <c r="AG194" s="36"/>
      <c r="AH194" s="35"/>
      <c r="AI194" s="35"/>
      <c r="AJ194" s="35"/>
      <c r="AK194" s="35"/>
      <c r="AL194" s="35"/>
      <c r="AM194" s="36"/>
      <c r="AN194" s="35"/>
      <c r="AO194" s="35">
        <v>280</v>
      </c>
      <c r="AP194" s="35"/>
      <c r="AQ194" s="35"/>
      <c r="AR194" s="35"/>
      <c r="AS194" s="36"/>
      <c r="AT194" s="35"/>
      <c r="AU194" s="35"/>
      <c r="AV194" s="35"/>
      <c r="AW194" s="35"/>
    </row>
    <row r="195" spans="1:49" ht="14.25" thickTop="1" thickBot="1" x14ac:dyDescent="0.25">
      <c r="A195" s="2">
        <v>1999</v>
      </c>
      <c r="B195" s="39" t="s">
        <v>135</v>
      </c>
      <c r="C195" s="17" t="s">
        <v>149</v>
      </c>
      <c r="D195" s="18"/>
      <c r="E195" s="18"/>
      <c r="F195" s="18"/>
      <c r="G195" s="18"/>
      <c r="H195" s="18"/>
      <c r="I195" s="19"/>
      <c r="J195" s="18"/>
      <c r="K195" s="18"/>
      <c r="L195" s="18"/>
      <c r="M195" s="18"/>
      <c r="N195" s="18"/>
      <c r="O195" s="19"/>
      <c r="P195" s="18"/>
      <c r="Q195" s="18"/>
      <c r="R195" s="18"/>
      <c r="S195" s="18"/>
      <c r="T195" s="18"/>
      <c r="U195" s="19"/>
      <c r="V195" s="18"/>
      <c r="W195" s="18"/>
      <c r="X195" s="18"/>
      <c r="Y195" s="18"/>
      <c r="Z195" s="18"/>
      <c r="AA195" s="19"/>
      <c r="AB195" s="18"/>
      <c r="AC195" s="18"/>
      <c r="AD195" s="18"/>
      <c r="AE195" s="18"/>
      <c r="AF195" s="18"/>
      <c r="AG195" s="19"/>
      <c r="AH195" s="18"/>
      <c r="AI195" s="18"/>
      <c r="AJ195" s="18"/>
      <c r="AK195" s="18"/>
      <c r="AL195" s="18"/>
      <c r="AM195" s="19"/>
      <c r="AN195" s="18"/>
      <c r="AO195" s="18"/>
      <c r="AP195" s="18"/>
      <c r="AQ195" s="18"/>
      <c r="AR195" s="18"/>
      <c r="AS195" s="19"/>
      <c r="AT195" s="18"/>
      <c r="AU195" s="18"/>
      <c r="AV195" s="18"/>
      <c r="AW195" s="18"/>
    </row>
    <row r="196" spans="1:49" ht="14.25" thickTop="1" thickBot="1" x14ac:dyDescent="0.25">
      <c r="A196" s="2">
        <v>1999</v>
      </c>
      <c r="B196" s="39" t="s">
        <v>135</v>
      </c>
      <c r="C196" s="22" t="s">
        <v>196</v>
      </c>
      <c r="D196" s="23"/>
      <c r="E196" s="23"/>
      <c r="F196" s="23"/>
      <c r="G196" s="23"/>
      <c r="H196" s="23"/>
      <c r="I196" s="24"/>
      <c r="J196" s="23"/>
      <c r="K196" s="23"/>
      <c r="L196" s="23"/>
      <c r="M196" s="23"/>
      <c r="N196" s="23"/>
      <c r="O196" s="24"/>
      <c r="P196" s="23"/>
      <c r="Q196" s="23"/>
      <c r="R196" s="23"/>
      <c r="S196" s="23"/>
      <c r="T196" s="23"/>
      <c r="U196" s="24"/>
      <c r="V196" s="23"/>
      <c r="W196" s="23"/>
      <c r="X196" s="23"/>
      <c r="Y196" s="23"/>
      <c r="Z196" s="23"/>
      <c r="AA196" s="24"/>
      <c r="AB196" s="23"/>
      <c r="AC196" s="23"/>
      <c r="AD196" s="23"/>
      <c r="AE196" s="23"/>
      <c r="AF196" s="23"/>
      <c r="AG196" s="24"/>
      <c r="AH196" s="23"/>
      <c r="AI196" s="23"/>
      <c r="AJ196" s="23"/>
      <c r="AK196" s="23"/>
      <c r="AL196" s="23"/>
      <c r="AM196" s="24"/>
      <c r="AN196" s="23"/>
      <c r="AO196" s="23"/>
      <c r="AP196" s="23"/>
      <c r="AQ196" s="23"/>
      <c r="AR196" s="23"/>
      <c r="AS196" s="24"/>
      <c r="AT196" s="23"/>
      <c r="AU196" s="23"/>
      <c r="AV196" s="23"/>
      <c r="AW196" s="23"/>
    </row>
    <row r="197" spans="1:49" ht="14.25" thickTop="1" thickBot="1" x14ac:dyDescent="0.25">
      <c r="A197" s="2">
        <v>1999</v>
      </c>
      <c r="B197" s="39" t="s">
        <v>135</v>
      </c>
      <c r="C197" s="34" t="s">
        <v>197</v>
      </c>
      <c r="D197" s="35">
        <v>30</v>
      </c>
      <c r="E197" s="35"/>
      <c r="F197" s="35">
        <v>200</v>
      </c>
      <c r="G197" s="35"/>
      <c r="H197" s="35">
        <v>1000</v>
      </c>
      <c r="I197" s="36"/>
      <c r="J197" s="35"/>
      <c r="K197" s="35"/>
      <c r="L197" s="35"/>
      <c r="M197" s="35"/>
      <c r="N197" s="35"/>
      <c r="O197" s="36">
        <v>20</v>
      </c>
      <c r="P197" s="35"/>
      <c r="Q197" s="35"/>
      <c r="R197" s="35"/>
      <c r="S197" s="35"/>
      <c r="T197" s="35"/>
      <c r="U197" s="36"/>
      <c r="V197" s="35">
        <v>300</v>
      </c>
      <c r="W197" s="35"/>
      <c r="X197" s="35"/>
      <c r="Y197" s="35">
        <v>200</v>
      </c>
      <c r="Z197" s="35"/>
      <c r="AA197" s="36"/>
      <c r="AB197" s="35"/>
      <c r="AC197" s="35">
        <v>50</v>
      </c>
      <c r="AD197" s="35"/>
      <c r="AE197" s="35">
        <v>100</v>
      </c>
      <c r="AF197" s="35"/>
      <c r="AG197" s="36"/>
      <c r="AH197" s="35"/>
      <c r="AI197" s="35"/>
      <c r="AJ197" s="35">
        <v>414</v>
      </c>
      <c r="AK197" s="35"/>
      <c r="AL197" s="35"/>
      <c r="AM197" s="36">
        <v>18</v>
      </c>
      <c r="AN197" s="35"/>
      <c r="AO197" s="35"/>
      <c r="AP197" s="35">
        <v>20</v>
      </c>
      <c r="AQ197" s="35"/>
      <c r="AR197" s="35">
        <v>200</v>
      </c>
      <c r="AS197" s="36"/>
      <c r="AT197" s="35"/>
      <c r="AU197" s="35">
        <v>35</v>
      </c>
      <c r="AV197" s="35"/>
      <c r="AW197" s="35"/>
    </row>
    <row r="198" spans="1:49" ht="14.25" thickTop="1" thickBot="1" x14ac:dyDescent="0.25">
      <c r="A198" s="2">
        <v>1999</v>
      </c>
      <c r="B198" s="39" t="s">
        <v>135</v>
      </c>
      <c r="C198" s="17" t="s">
        <v>154</v>
      </c>
      <c r="D198" s="18"/>
      <c r="E198" s="18"/>
      <c r="F198" s="18"/>
      <c r="G198" s="18"/>
      <c r="H198" s="18"/>
      <c r="I198" s="19"/>
      <c r="J198" s="18"/>
      <c r="K198" s="18"/>
      <c r="L198" s="18"/>
      <c r="M198" s="18"/>
      <c r="N198" s="18"/>
      <c r="O198" s="19"/>
      <c r="P198" s="18"/>
      <c r="Q198" s="18"/>
      <c r="R198" s="18"/>
      <c r="S198" s="18"/>
      <c r="T198" s="18"/>
      <c r="U198" s="19"/>
      <c r="V198" s="18"/>
      <c r="W198" s="18"/>
      <c r="X198" s="18"/>
      <c r="Y198" s="18"/>
      <c r="Z198" s="18"/>
      <c r="AA198" s="19"/>
      <c r="AB198" s="18"/>
      <c r="AC198" s="18"/>
      <c r="AD198" s="18"/>
      <c r="AE198" s="18"/>
      <c r="AF198" s="18"/>
      <c r="AG198" s="19"/>
      <c r="AH198" s="18"/>
      <c r="AI198" s="18"/>
      <c r="AJ198" s="18"/>
      <c r="AK198" s="18"/>
      <c r="AL198" s="18"/>
      <c r="AM198" s="19"/>
      <c r="AN198" s="18"/>
      <c r="AO198" s="18"/>
      <c r="AP198" s="18"/>
      <c r="AQ198" s="18"/>
      <c r="AR198" s="18"/>
      <c r="AS198" s="19"/>
      <c r="AT198" s="18"/>
      <c r="AU198" s="18"/>
      <c r="AV198" s="18"/>
      <c r="AW198" s="18"/>
    </row>
    <row r="199" spans="1:49" ht="14.25" thickTop="1" thickBot="1" x14ac:dyDescent="0.25">
      <c r="A199" s="2">
        <v>1999</v>
      </c>
      <c r="B199" s="39" t="s">
        <v>135</v>
      </c>
      <c r="C199" s="22" t="s">
        <v>155</v>
      </c>
      <c r="D199" s="23"/>
      <c r="E199" s="23"/>
      <c r="F199" s="23"/>
      <c r="G199" s="23"/>
      <c r="H199" s="23"/>
      <c r="I199" s="24"/>
      <c r="J199" s="23"/>
      <c r="K199" s="23"/>
      <c r="L199" s="23"/>
      <c r="M199" s="23"/>
      <c r="N199" s="23"/>
      <c r="O199" s="24"/>
      <c r="P199" s="23"/>
      <c r="Q199" s="23"/>
      <c r="R199" s="23"/>
      <c r="S199" s="23"/>
      <c r="T199" s="23"/>
      <c r="U199" s="24"/>
      <c r="V199" s="23"/>
      <c r="W199" s="23"/>
      <c r="X199" s="23"/>
      <c r="Y199" s="23"/>
      <c r="Z199" s="23"/>
      <c r="AA199" s="24"/>
      <c r="AB199" s="23"/>
      <c r="AC199" s="23"/>
      <c r="AD199" s="23"/>
      <c r="AE199" s="23"/>
      <c r="AF199" s="23"/>
      <c r="AG199" s="24"/>
      <c r="AH199" s="23"/>
      <c r="AI199" s="23"/>
      <c r="AJ199" s="23"/>
      <c r="AK199" s="23"/>
      <c r="AL199" s="23"/>
      <c r="AM199" s="24"/>
      <c r="AN199" s="23"/>
      <c r="AO199" s="23"/>
      <c r="AP199" s="23"/>
      <c r="AQ199" s="23"/>
      <c r="AR199" s="23"/>
      <c r="AS199" s="24"/>
      <c r="AT199" s="23"/>
      <c r="AU199" s="23"/>
      <c r="AV199" s="23"/>
      <c r="AW199" s="23"/>
    </row>
    <row r="200" spans="1:49" ht="14.25" thickTop="1" thickBot="1" x14ac:dyDescent="0.25">
      <c r="A200" s="2">
        <v>1999</v>
      </c>
      <c r="B200" s="39" t="s">
        <v>135</v>
      </c>
      <c r="C200" s="34" t="s">
        <v>156</v>
      </c>
      <c r="D200" s="35"/>
      <c r="E200" s="35"/>
      <c r="F200" s="35"/>
      <c r="G200" s="35"/>
      <c r="H200" s="35"/>
      <c r="I200" s="36"/>
      <c r="J200" s="35"/>
      <c r="K200" s="35"/>
      <c r="L200" s="35"/>
      <c r="M200" s="35"/>
      <c r="N200" s="35"/>
      <c r="O200" s="36"/>
      <c r="P200" s="35"/>
      <c r="Q200" s="35"/>
      <c r="R200" s="35"/>
      <c r="S200" s="35"/>
      <c r="T200" s="35"/>
      <c r="U200" s="36"/>
      <c r="V200" s="35"/>
      <c r="W200" s="35"/>
      <c r="X200" s="35"/>
      <c r="Y200" s="35"/>
      <c r="Z200" s="35"/>
      <c r="AA200" s="36"/>
      <c r="AB200" s="35"/>
      <c r="AC200" s="35"/>
      <c r="AD200" s="35">
        <v>50</v>
      </c>
      <c r="AE200" s="35"/>
      <c r="AF200" s="35"/>
      <c r="AG200" s="36"/>
      <c r="AH200" s="35"/>
      <c r="AI200" s="35"/>
      <c r="AJ200" s="35"/>
      <c r="AK200" s="35"/>
      <c r="AL200" s="35"/>
      <c r="AM200" s="36"/>
      <c r="AN200" s="35"/>
      <c r="AO200" s="35"/>
      <c r="AP200" s="35"/>
      <c r="AQ200" s="35"/>
      <c r="AR200" s="35"/>
      <c r="AS200" s="36"/>
      <c r="AT200" s="35"/>
      <c r="AU200" s="35"/>
      <c r="AV200" s="35"/>
      <c r="AW200" s="35"/>
    </row>
    <row r="201" spans="1:49" ht="14.25" thickTop="1" thickBot="1" x14ac:dyDescent="0.25">
      <c r="A201" s="2">
        <v>1999</v>
      </c>
      <c r="B201" s="39" t="s">
        <v>135</v>
      </c>
      <c r="C201" s="17" t="s">
        <v>157</v>
      </c>
      <c r="D201" s="18"/>
      <c r="E201" s="18"/>
      <c r="F201" s="18">
        <v>20</v>
      </c>
      <c r="G201" s="18"/>
      <c r="H201" s="18">
        <v>5</v>
      </c>
      <c r="I201" s="19"/>
      <c r="J201" s="18"/>
      <c r="K201" s="18"/>
      <c r="L201" s="18"/>
      <c r="M201" s="18">
        <v>60</v>
      </c>
      <c r="N201" s="18">
        <v>5</v>
      </c>
      <c r="O201" s="19">
        <v>2</v>
      </c>
      <c r="P201" s="18"/>
      <c r="Q201" s="18">
        <v>5</v>
      </c>
      <c r="R201" s="18"/>
      <c r="S201" s="18"/>
      <c r="T201" s="18"/>
      <c r="U201" s="19"/>
      <c r="V201" s="18"/>
      <c r="W201" s="18"/>
      <c r="X201" s="18">
        <v>100</v>
      </c>
      <c r="Y201" s="18"/>
      <c r="Z201" s="18">
        <v>20</v>
      </c>
      <c r="AA201" s="19"/>
      <c r="AB201" s="18"/>
      <c r="AC201" s="18">
        <v>15</v>
      </c>
      <c r="AD201" s="18"/>
      <c r="AE201" s="18"/>
      <c r="AF201" s="18"/>
      <c r="AG201" s="19">
        <v>75</v>
      </c>
      <c r="AH201" s="18"/>
      <c r="AI201" s="18">
        <v>30</v>
      </c>
      <c r="AJ201" s="18"/>
      <c r="AK201" s="18"/>
      <c r="AL201" s="18"/>
      <c r="AM201" s="19">
        <v>4</v>
      </c>
      <c r="AN201" s="18"/>
      <c r="AO201" s="18">
        <v>30</v>
      </c>
      <c r="AP201" s="18"/>
      <c r="AQ201" s="18"/>
      <c r="AR201" s="18">
        <v>10</v>
      </c>
      <c r="AS201" s="19">
        <v>10</v>
      </c>
      <c r="AT201" s="18">
        <v>20</v>
      </c>
      <c r="AU201" s="18"/>
      <c r="AV201" s="18"/>
      <c r="AW201" s="18">
        <v>30</v>
      </c>
    </row>
    <row r="202" spans="1:49" ht="14.25" thickTop="1" thickBot="1" x14ac:dyDescent="0.25">
      <c r="A202" s="2">
        <v>1999</v>
      </c>
      <c r="B202" s="39" t="s">
        <v>135</v>
      </c>
      <c r="C202" s="22" t="s">
        <v>198</v>
      </c>
      <c r="D202" s="23"/>
      <c r="E202" s="23"/>
      <c r="F202" s="23"/>
      <c r="G202" s="23"/>
      <c r="H202" s="23"/>
      <c r="I202" s="24"/>
      <c r="J202" s="23"/>
      <c r="K202" s="23"/>
      <c r="L202" s="23"/>
      <c r="M202" s="23"/>
      <c r="N202" s="23"/>
      <c r="O202" s="24"/>
      <c r="P202" s="23"/>
      <c r="Q202" s="23"/>
      <c r="R202" s="23"/>
      <c r="S202" s="23"/>
      <c r="T202" s="23"/>
      <c r="U202" s="24"/>
      <c r="V202" s="23"/>
      <c r="W202" s="23"/>
      <c r="X202" s="23"/>
      <c r="Y202" s="23"/>
      <c r="Z202" s="23"/>
      <c r="AA202" s="24"/>
      <c r="AB202" s="23"/>
      <c r="AC202" s="23"/>
      <c r="AD202" s="23"/>
      <c r="AE202" s="23"/>
      <c r="AF202" s="23"/>
      <c r="AG202" s="24"/>
      <c r="AH202" s="23"/>
      <c r="AI202" s="23"/>
      <c r="AJ202" s="23"/>
      <c r="AK202" s="23"/>
      <c r="AL202" s="23"/>
      <c r="AM202" s="24"/>
      <c r="AN202" s="23"/>
      <c r="AO202" s="23"/>
      <c r="AP202" s="23"/>
      <c r="AQ202" s="23"/>
      <c r="AR202" s="23"/>
      <c r="AS202" s="24"/>
      <c r="AT202" s="23"/>
      <c r="AU202" s="23"/>
      <c r="AV202" s="23"/>
      <c r="AW202" s="23"/>
    </row>
    <row r="203" spans="1:49" ht="14.25" thickTop="1" thickBot="1" x14ac:dyDescent="0.25">
      <c r="A203" s="2">
        <v>1999</v>
      </c>
      <c r="B203" s="39" t="s">
        <v>135</v>
      </c>
      <c r="C203" s="34" t="s">
        <v>159</v>
      </c>
      <c r="D203" s="35"/>
      <c r="E203" s="35"/>
      <c r="F203" s="35"/>
      <c r="G203" s="35"/>
      <c r="H203" s="35"/>
      <c r="I203" s="36"/>
      <c r="J203" s="35"/>
      <c r="K203" s="35"/>
      <c r="L203" s="35"/>
      <c r="M203" s="35"/>
      <c r="N203" s="35"/>
      <c r="O203" s="36"/>
      <c r="P203" s="35"/>
      <c r="Q203" s="35"/>
      <c r="R203" s="35"/>
      <c r="S203" s="35"/>
      <c r="T203" s="35"/>
      <c r="U203" s="36"/>
      <c r="V203" s="35"/>
      <c r="W203" s="35"/>
      <c r="X203" s="35"/>
      <c r="Y203" s="35"/>
      <c r="Z203" s="35"/>
      <c r="AA203" s="36"/>
      <c r="AB203" s="35"/>
      <c r="AC203" s="35"/>
      <c r="AD203" s="35"/>
      <c r="AE203" s="35"/>
      <c r="AF203" s="35"/>
      <c r="AG203" s="36"/>
      <c r="AH203" s="35"/>
      <c r="AI203" s="35"/>
      <c r="AJ203" s="35"/>
      <c r="AK203" s="35"/>
      <c r="AL203" s="35"/>
      <c r="AM203" s="36"/>
      <c r="AN203" s="35"/>
      <c r="AO203" s="35"/>
      <c r="AP203" s="35"/>
      <c r="AQ203" s="35">
        <v>30</v>
      </c>
      <c r="AR203" s="35"/>
      <c r="AS203" s="36"/>
      <c r="AT203" s="35"/>
      <c r="AU203" s="35"/>
      <c r="AV203" s="35"/>
      <c r="AW203" s="35"/>
    </row>
    <row r="204" spans="1:49" ht="14.25" thickTop="1" thickBot="1" x14ac:dyDescent="0.25">
      <c r="A204" s="2">
        <v>1999</v>
      </c>
      <c r="B204" s="39" t="s">
        <v>135</v>
      </c>
      <c r="C204" s="17" t="s">
        <v>160</v>
      </c>
      <c r="D204" s="18"/>
      <c r="E204" s="18"/>
      <c r="F204" s="18">
        <v>2000</v>
      </c>
      <c r="G204" s="18"/>
      <c r="H204" s="18">
        <v>500</v>
      </c>
      <c r="I204" s="19"/>
      <c r="J204" s="18"/>
      <c r="K204" s="18"/>
      <c r="L204" s="18">
        <v>1500</v>
      </c>
      <c r="M204" s="18"/>
      <c r="N204" s="18"/>
      <c r="O204" s="19"/>
      <c r="P204" s="18"/>
      <c r="Q204" s="18">
        <v>500</v>
      </c>
      <c r="R204" s="18"/>
      <c r="S204" s="18">
        <v>100</v>
      </c>
      <c r="T204" s="18">
        <v>100</v>
      </c>
      <c r="U204" s="19"/>
      <c r="V204" s="18"/>
      <c r="W204" s="18"/>
      <c r="X204" s="18"/>
      <c r="Y204" s="18"/>
      <c r="Z204" s="18"/>
      <c r="AA204" s="19"/>
      <c r="AB204" s="18"/>
      <c r="AC204" s="18">
        <v>250</v>
      </c>
      <c r="AD204" s="18"/>
      <c r="AE204" s="18"/>
      <c r="AF204" s="18"/>
      <c r="AG204" s="19"/>
      <c r="AH204" s="18"/>
      <c r="AI204" s="18">
        <v>1000</v>
      </c>
      <c r="AJ204" s="18">
        <v>150</v>
      </c>
      <c r="AK204" s="18">
        <v>300</v>
      </c>
      <c r="AL204" s="18"/>
      <c r="AM204" s="19">
        <v>60</v>
      </c>
      <c r="AN204" s="18"/>
      <c r="AO204" s="18">
        <v>2400</v>
      </c>
      <c r="AP204" s="18"/>
      <c r="AQ204" s="18">
        <v>300</v>
      </c>
      <c r="AR204" s="18"/>
      <c r="AS204" s="19"/>
      <c r="AT204" s="18"/>
      <c r="AU204" s="18"/>
      <c r="AV204" s="18"/>
      <c r="AW204" s="18"/>
    </row>
    <row r="205" spans="1:49" ht="14.25" thickTop="1" thickBot="1" x14ac:dyDescent="0.25">
      <c r="A205" s="2">
        <v>1999</v>
      </c>
      <c r="B205" s="39" t="s">
        <v>135</v>
      </c>
      <c r="C205" s="22" t="s">
        <v>161</v>
      </c>
      <c r="D205" s="23"/>
      <c r="E205" s="23"/>
      <c r="F205" s="23"/>
      <c r="G205" s="23"/>
      <c r="H205" s="23"/>
      <c r="I205" s="24"/>
      <c r="J205" s="23"/>
      <c r="K205" s="23"/>
      <c r="L205" s="23"/>
      <c r="M205" s="23"/>
      <c r="N205" s="23"/>
      <c r="O205" s="24"/>
      <c r="P205" s="23"/>
      <c r="Q205" s="23"/>
      <c r="R205" s="23"/>
      <c r="S205" s="23"/>
      <c r="T205" s="23"/>
      <c r="U205" s="24"/>
      <c r="V205" s="23"/>
      <c r="W205" s="23"/>
      <c r="X205" s="23"/>
      <c r="Y205" s="23"/>
      <c r="Z205" s="23"/>
      <c r="AA205" s="24"/>
      <c r="AB205" s="23"/>
      <c r="AC205" s="23"/>
      <c r="AD205" s="23"/>
      <c r="AE205" s="23"/>
      <c r="AF205" s="23"/>
      <c r="AG205" s="24"/>
      <c r="AH205" s="23"/>
      <c r="AI205" s="23"/>
      <c r="AJ205" s="23"/>
      <c r="AK205" s="23"/>
      <c r="AL205" s="23"/>
      <c r="AM205" s="24"/>
      <c r="AN205" s="23"/>
      <c r="AO205" s="23"/>
      <c r="AP205" s="23"/>
      <c r="AQ205" s="23"/>
      <c r="AR205" s="23"/>
      <c r="AS205" s="24"/>
      <c r="AT205" s="23"/>
      <c r="AU205" s="23"/>
      <c r="AV205" s="23"/>
      <c r="AW205" s="23"/>
    </row>
    <row r="206" spans="1:49" ht="14.25" thickTop="1" thickBot="1" x14ac:dyDescent="0.25">
      <c r="A206" s="2">
        <v>1999</v>
      </c>
      <c r="B206" s="39" t="s">
        <v>135</v>
      </c>
      <c r="C206" s="34" t="s">
        <v>164</v>
      </c>
      <c r="D206" s="35"/>
      <c r="E206" s="35"/>
      <c r="F206" s="35"/>
      <c r="G206" s="35"/>
      <c r="H206" s="35"/>
      <c r="I206" s="36"/>
      <c r="J206" s="35"/>
      <c r="K206" s="35"/>
      <c r="L206" s="35"/>
      <c r="M206" s="35"/>
      <c r="N206" s="35"/>
      <c r="O206" s="36"/>
      <c r="P206" s="35"/>
      <c r="Q206" s="35">
        <v>200</v>
      </c>
      <c r="R206" s="35"/>
      <c r="S206" s="35">
        <v>300</v>
      </c>
      <c r="T206" s="35">
        <v>100</v>
      </c>
      <c r="U206" s="36">
        <v>30</v>
      </c>
      <c r="V206" s="35"/>
      <c r="W206" s="35"/>
      <c r="X206" s="35">
        <v>800</v>
      </c>
      <c r="Y206" s="35">
        <v>60</v>
      </c>
      <c r="Z206" s="35"/>
      <c r="AA206" s="36"/>
      <c r="AB206" s="35"/>
      <c r="AC206" s="35">
        <v>750</v>
      </c>
      <c r="AD206" s="35"/>
      <c r="AE206" s="35"/>
      <c r="AF206" s="35"/>
      <c r="AG206" s="36"/>
      <c r="AH206" s="35">
        <v>200</v>
      </c>
      <c r="AI206" s="35"/>
      <c r="AJ206" s="35">
        <v>2500</v>
      </c>
      <c r="AK206" s="35">
        <v>100</v>
      </c>
      <c r="AL206" s="35"/>
      <c r="AM206" s="36"/>
      <c r="AN206" s="35"/>
      <c r="AO206" s="35"/>
      <c r="AP206" s="35"/>
      <c r="AQ206" s="35"/>
      <c r="AR206" s="35"/>
      <c r="AS206" s="36"/>
      <c r="AT206" s="35">
        <v>50</v>
      </c>
      <c r="AU206" s="35"/>
      <c r="AV206" s="35">
        <v>300</v>
      </c>
      <c r="AW206" s="35"/>
    </row>
    <row r="207" spans="1:49" ht="14.25" thickTop="1" thickBot="1" x14ac:dyDescent="0.25">
      <c r="A207" s="2">
        <v>1999</v>
      </c>
      <c r="B207" s="39" t="s">
        <v>135</v>
      </c>
      <c r="C207" s="17" t="s">
        <v>165</v>
      </c>
      <c r="D207" s="18"/>
      <c r="E207" s="18">
        <v>200</v>
      </c>
      <c r="F207" s="18">
        <v>100</v>
      </c>
      <c r="G207" s="18"/>
      <c r="H207" s="18"/>
      <c r="I207" s="19"/>
      <c r="J207" s="18"/>
      <c r="K207" s="18"/>
      <c r="L207" s="18"/>
      <c r="M207" s="18"/>
      <c r="N207" s="18">
        <v>1000</v>
      </c>
      <c r="O207" s="19">
        <v>4</v>
      </c>
      <c r="P207" s="18">
        <v>600</v>
      </c>
      <c r="Q207" s="18"/>
      <c r="R207" s="18"/>
      <c r="S207" s="18"/>
      <c r="T207" s="18"/>
      <c r="U207" s="19">
        <v>20</v>
      </c>
      <c r="V207" s="18">
        <v>4600</v>
      </c>
      <c r="W207" s="18"/>
      <c r="X207" s="18"/>
      <c r="Y207" s="18"/>
      <c r="Z207" s="18">
        <v>15</v>
      </c>
      <c r="AA207" s="19"/>
      <c r="AB207" s="18"/>
      <c r="AC207" s="18"/>
      <c r="AD207" s="18"/>
      <c r="AE207" s="18"/>
      <c r="AF207" s="18"/>
      <c r="AG207" s="19">
        <v>700</v>
      </c>
      <c r="AH207" s="18"/>
      <c r="AI207" s="18">
        <v>150</v>
      </c>
      <c r="AJ207" s="18"/>
      <c r="AK207" s="18"/>
      <c r="AL207" s="18"/>
      <c r="AM207" s="19"/>
      <c r="AN207" s="18"/>
      <c r="AO207" s="18"/>
      <c r="AP207" s="18"/>
      <c r="AQ207" s="18"/>
      <c r="AR207" s="18">
        <v>2800</v>
      </c>
      <c r="AS207" s="19">
        <v>2000</v>
      </c>
      <c r="AT207" s="18"/>
      <c r="AU207" s="18"/>
      <c r="AV207" s="18"/>
      <c r="AW207" s="18">
        <v>75</v>
      </c>
    </row>
    <row r="208" spans="1:49" ht="14.25" thickTop="1" thickBot="1" x14ac:dyDescent="0.25">
      <c r="A208" s="2">
        <v>1999</v>
      </c>
      <c r="B208" s="39" t="s">
        <v>135</v>
      </c>
      <c r="C208" s="22" t="s">
        <v>158</v>
      </c>
      <c r="D208" s="23"/>
      <c r="E208" s="23">
        <v>400</v>
      </c>
      <c r="F208" s="23"/>
      <c r="G208" s="23">
        <v>10</v>
      </c>
      <c r="H208" s="23"/>
      <c r="I208" s="24"/>
      <c r="J208" s="23">
        <v>400</v>
      </c>
      <c r="K208" s="23"/>
      <c r="L208" s="23"/>
      <c r="M208" s="23"/>
      <c r="N208" s="23"/>
      <c r="O208" s="24"/>
      <c r="P208" s="23"/>
      <c r="Q208" s="23">
        <v>600</v>
      </c>
      <c r="R208" s="23"/>
      <c r="S208" s="23"/>
      <c r="T208" s="23"/>
      <c r="U208" s="24"/>
      <c r="V208" s="23"/>
      <c r="W208" s="23"/>
      <c r="X208" s="23">
        <v>400</v>
      </c>
      <c r="Y208" s="23">
        <v>450</v>
      </c>
      <c r="Z208" s="23"/>
      <c r="AA208" s="24"/>
      <c r="AB208" s="23">
        <v>175</v>
      </c>
      <c r="AC208" s="23">
        <v>300</v>
      </c>
      <c r="AD208" s="23">
        <v>1185</v>
      </c>
      <c r="AE208" s="23"/>
      <c r="AF208" s="23"/>
      <c r="AG208" s="24"/>
      <c r="AH208" s="23"/>
      <c r="AI208" s="23"/>
      <c r="AJ208" s="23"/>
      <c r="AK208" s="23"/>
      <c r="AL208" s="23"/>
      <c r="AM208" s="24"/>
      <c r="AN208" s="23"/>
      <c r="AO208" s="23">
        <v>5200</v>
      </c>
      <c r="AP208" s="23"/>
      <c r="AQ208" s="23"/>
      <c r="AR208" s="23"/>
      <c r="AS208" s="24">
        <v>70</v>
      </c>
      <c r="AT208" s="23"/>
      <c r="AU208" s="23"/>
      <c r="AV208" s="23">
        <v>100</v>
      </c>
      <c r="AW208" s="23"/>
    </row>
    <row r="209" spans="1:49" ht="14.25" thickTop="1" thickBot="1" x14ac:dyDescent="0.25">
      <c r="A209" s="2">
        <v>1999</v>
      </c>
      <c r="B209" s="39" t="s">
        <v>135</v>
      </c>
      <c r="C209" s="34" t="s">
        <v>166</v>
      </c>
      <c r="D209" s="35"/>
      <c r="E209" s="35"/>
      <c r="F209" s="35">
        <v>725</v>
      </c>
      <c r="G209" s="35">
        <v>5</v>
      </c>
      <c r="H209" s="35">
        <v>50</v>
      </c>
      <c r="I209" s="36">
        <v>200</v>
      </c>
      <c r="J209" s="35">
        <v>1200</v>
      </c>
      <c r="K209" s="35"/>
      <c r="L209" s="35"/>
      <c r="M209" s="35">
        <v>850</v>
      </c>
      <c r="N209" s="35"/>
      <c r="O209" s="36">
        <v>9</v>
      </c>
      <c r="P209" s="35">
        <v>50</v>
      </c>
      <c r="Q209" s="35">
        <v>1000</v>
      </c>
      <c r="R209" s="35">
        <v>50</v>
      </c>
      <c r="S209" s="35">
        <v>200</v>
      </c>
      <c r="T209" s="35">
        <v>4</v>
      </c>
      <c r="U209" s="36">
        <v>50</v>
      </c>
      <c r="V209" s="35">
        <v>150</v>
      </c>
      <c r="W209" s="35"/>
      <c r="X209" s="35">
        <v>800</v>
      </c>
      <c r="Y209" s="35"/>
      <c r="Z209" s="35">
        <v>31</v>
      </c>
      <c r="AA209" s="36">
        <v>15</v>
      </c>
      <c r="AB209" s="35">
        <v>10</v>
      </c>
      <c r="AC209" s="35">
        <v>50</v>
      </c>
      <c r="AD209" s="35"/>
      <c r="AE209" s="35">
        <v>10</v>
      </c>
      <c r="AF209" s="35"/>
      <c r="AG209" s="36"/>
      <c r="AH209" s="35"/>
      <c r="AI209" s="35">
        <v>1500</v>
      </c>
      <c r="AJ209" s="35">
        <v>44</v>
      </c>
      <c r="AK209" s="35">
        <v>5</v>
      </c>
      <c r="AL209" s="35">
        <v>5</v>
      </c>
      <c r="AM209" s="36"/>
      <c r="AN209" s="35"/>
      <c r="AO209" s="35">
        <v>130</v>
      </c>
      <c r="AP209" s="35">
        <v>50</v>
      </c>
      <c r="AQ209" s="35">
        <v>50</v>
      </c>
      <c r="AR209" s="35">
        <v>260</v>
      </c>
      <c r="AS209" s="36">
        <v>45</v>
      </c>
      <c r="AT209" s="35">
        <v>2000</v>
      </c>
      <c r="AU209" s="35"/>
      <c r="AV209" s="35"/>
      <c r="AW209" s="35">
        <v>55</v>
      </c>
    </row>
    <row r="210" spans="1:49" ht="14.25" thickTop="1" thickBot="1" x14ac:dyDescent="0.25">
      <c r="A210" s="2">
        <v>1999</v>
      </c>
      <c r="B210" s="39" t="s">
        <v>135</v>
      </c>
      <c r="C210" s="17" t="s">
        <v>167</v>
      </c>
      <c r="D210" s="18"/>
      <c r="E210" s="18"/>
      <c r="F210" s="18">
        <v>2000</v>
      </c>
      <c r="G210" s="18"/>
      <c r="H210" s="18">
        <v>100</v>
      </c>
      <c r="I210" s="19"/>
      <c r="J210" s="18"/>
      <c r="K210" s="18"/>
      <c r="L210" s="18">
        <v>800</v>
      </c>
      <c r="M210" s="18"/>
      <c r="N210" s="18"/>
      <c r="O210" s="19"/>
      <c r="P210" s="18"/>
      <c r="Q210" s="18"/>
      <c r="R210" s="18"/>
      <c r="S210" s="18"/>
      <c r="T210" s="18"/>
      <c r="U210" s="19"/>
      <c r="V210" s="18"/>
      <c r="W210" s="18"/>
      <c r="X210" s="18"/>
      <c r="Y210" s="18">
        <v>50</v>
      </c>
      <c r="Z210" s="18"/>
      <c r="AA210" s="19"/>
      <c r="AB210" s="18"/>
      <c r="AC210" s="18">
        <v>100</v>
      </c>
      <c r="AD210" s="18"/>
      <c r="AE210" s="18"/>
      <c r="AF210" s="18"/>
      <c r="AG210" s="19"/>
      <c r="AH210" s="18"/>
      <c r="AI210" s="18">
        <v>1000</v>
      </c>
      <c r="AJ210" s="18">
        <v>50</v>
      </c>
      <c r="AK210" s="18"/>
      <c r="AL210" s="18"/>
      <c r="AM210" s="19"/>
      <c r="AN210" s="18"/>
      <c r="AO210" s="18">
        <v>2000</v>
      </c>
      <c r="AP210" s="18"/>
      <c r="AQ210" s="18">
        <v>125</v>
      </c>
      <c r="AR210" s="18"/>
      <c r="AS210" s="19"/>
      <c r="AT210" s="18"/>
      <c r="AU210" s="18"/>
      <c r="AV210" s="18"/>
      <c r="AW210" s="18"/>
    </row>
    <row r="211" spans="1:49" ht="14.25" thickTop="1" thickBot="1" x14ac:dyDescent="0.25">
      <c r="A211" s="2">
        <v>1999</v>
      </c>
      <c r="B211" s="39" t="s">
        <v>135</v>
      </c>
      <c r="C211" s="22" t="s">
        <v>168</v>
      </c>
      <c r="D211" s="23"/>
      <c r="E211" s="23">
        <v>170</v>
      </c>
      <c r="F211" s="23"/>
      <c r="G211" s="23"/>
      <c r="H211" s="23"/>
      <c r="I211" s="24"/>
      <c r="J211" s="23"/>
      <c r="K211" s="23"/>
      <c r="L211" s="23"/>
      <c r="M211" s="23"/>
      <c r="N211" s="23"/>
      <c r="O211" s="24"/>
      <c r="P211" s="23"/>
      <c r="Q211" s="23"/>
      <c r="R211" s="23"/>
      <c r="S211" s="23"/>
      <c r="T211" s="23"/>
      <c r="U211" s="24"/>
      <c r="V211" s="23"/>
      <c r="W211" s="23"/>
      <c r="X211" s="23"/>
      <c r="Y211" s="23"/>
      <c r="Z211" s="23"/>
      <c r="AA211" s="24"/>
      <c r="AB211" s="23"/>
      <c r="AC211" s="23"/>
      <c r="AD211" s="23"/>
      <c r="AE211" s="23"/>
      <c r="AF211" s="23"/>
      <c r="AG211" s="24"/>
      <c r="AH211" s="23"/>
      <c r="AI211" s="23"/>
      <c r="AJ211" s="23"/>
      <c r="AK211" s="23"/>
      <c r="AL211" s="23"/>
      <c r="AM211" s="24"/>
      <c r="AN211" s="23"/>
      <c r="AO211" s="23"/>
      <c r="AP211" s="23"/>
      <c r="AQ211" s="23"/>
      <c r="AR211" s="23"/>
      <c r="AS211" s="24"/>
      <c r="AT211" s="23"/>
      <c r="AU211" s="23"/>
      <c r="AV211" s="23"/>
      <c r="AW211" s="23"/>
    </row>
    <row r="212" spans="1:49" ht="13.7" customHeight="1" thickTop="1" thickBot="1" x14ac:dyDescent="0.25">
      <c r="A212" s="2">
        <v>2000</v>
      </c>
      <c r="B212" s="39" t="s">
        <v>93</v>
      </c>
      <c r="C212" s="14" t="s">
        <v>94</v>
      </c>
      <c r="D212" s="15"/>
      <c r="E212" s="15"/>
      <c r="F212" s="15"/>
      <c r="G212" s="15"/>
      <c r="H212" s="15"/>
      <c r="I212" s="16">
        <v>75</v>
      </c>
      <c r="J212" s="15"/>
      <c r="K212" s="15"/>
      <c r="L212" s="15"/>
      <c r="M212" s="15"/>
      <c r="N212" s="15"/>
      <c r="O212" s="16"/>
      <c r="P212" s="15"/>
      <c r="Q212" s="15"/>
      <c r="R212" s="15"/>
      <c r="S212" s="15"/>
      <c r="T212" s="15"/>
      <c r="U212" s="16"/>
      <c r="V212" s="15"/>
      <c r="W212" s="15"/>
      <c r="X212" s="15"/>
      <c r="Y212" s="15"/>
      <c r="Z212" s="15">
        <v>37</v>
      </c>
      <c r="AA212" s="16"/>
      <c r="AB212" s="15"/>
      <c r="AC212" s="15"/>
      <c r="AD212" s="15"/>
      <c r="AE212" s="15"/>
      <c r="AF212" s="15"/>
      <c r="AG212" s="16"/>
      <c r="AH212" s="15"/>
      <c r="AI212" s="15"/>
      <c r="AJ212" s="15"/>
      <c r="AK212" s="15"/>
      <c r="AL212" s="15"/>
      <c r="AM212" s="16"/>
      <c r="AN212" s="15"/>
      <c r="AO212" s="15"/>
      <c r="AP212" s="15"/>
      <c r="AQ212" s="15"/>
      <c r="AR212" s="15"/>
      <c r="AS212" s="16"/>
      <c r="AT212" s="15"/>
      <c r="AU212" s="15"/>
      <c r="AV212" s="15"/>
      <c r="AW212" s="15"/>
    </row>
    <row r="213" spans="1:49" ht="14.25" thickTop="1" thickBot="1" x14ac:dyDescent="0.25">
      <c r="A213" s="2">
        <v>2000</v>
      </c>
      <c r="B213" s="39" t="s">
        <v>93</v>
      </c>
      <c r="C213" s="17" t="s">
        <v>95</v>
      </c>
      <c r="D213" s="18">
        <v>50</v>
      </c>
      <c r="E213" s="18">
        <v>480</v>
      </c>
      <c r="F213" s="18">
        <v>350</v>
      </c>
      <c r="G213" s="18"/>
      <c r="H213" s="18">
        <v>1000</v>
      </c>
      <c r="I213" s="19">
        <v>500</v>
      </c>
      <c r="J213" s="18"/>
      <c r="K213" s="18"/>
      <c r="L213" s="18">
        <v>1200</v>
      </c>
      <c r="M213" s="18"/>
      <c r="N213" s="18">
        <v>400</v>
      </c>
      <c r="O213" s="19">
        <v>250</v>
      </c>
      <c r="P213" s="18">
        <v>300</v>
      </c>
      <c r="Q213" s="18">
        <v>1325</v>
      </c>
      <c r="R213" s="18">
        <v>75</v>
      </c>
      <c r="S213" s="18">
        <v>700</v>
      </c>
      <c r="T213" s="18">
        <v>100</v>
      </c>
      <c r="U213" s="19">
        <v>25</v>
      </c>
      <c r="V213" s="18">
        <v>4300</v>
      </c>
      <c r="W213" s="18"/>
      <c r="X213" s="18">
        <v>1000</v>
      </c>
      <c r="Y213" s="18">
        <v>60</v>
      </c>
      <c r="Z213" s="18"/>
      <c r="AA213" s="19"/>
      <c r="AB213" s="18">
        <v>500</v>
      </c>
      <c r="AC213" s="18">
        <v>5000</v>
      </c>
      <c r="AD213" s="18">
        <v>100</v>
      </c>
      <c r="AE213" s="18"/>
      <c r="AF213" s="18"/>
      <c r="AG213" s="19">
        <v>300</v>
      </c>
      <c r="AH213" s="18">
        <v>500</v>
      </c>
      <c r="AI213" s="18">
        <v>1700</v>
      </c>
      <c r="AJ213" s="18">
        <v>4452</v>
      </c>
      <c r="AK213" s="18">
        <v>200</v>
      </c>
      <c r="AL213" s="18">
        <v>5</v>
      </c>
      <c r="AM213" s="19">
        <v>245</v>
      </c>
      <c r="AN213" s="18"/>
      <c r="AO213" s="18">
        <v>3500</v>
      </c>
      <c r="AP213" s="18"/>
      <c r="AQ213" s="18">
        <v>200</v>
      </c>
      <c r="AR213" s="18">
        <v>3500</v>
      </c>
      <c r="AS213" s="19">
        <v>2500</v>
      </c>
      <c r="AT213" s="18">
        <v>1500</v>
      </c>
      <c r="AU213" s="18">
        <v>30</v>
      </c>
      <c r="AV213" s="18">
        <v>200</v>
      </c>
      <c r="AW213" s="18">
        <v>90</v>
      </c>
    </row>
    <row r="214" spans="1:49" ht="14.25" thickTop="1" thickBot="1" x14ac:dyDescent="0.25">
      <c r="A214" s="2">
        <v>2000</v>
      </c>
      <c r="B214" s="39" t="s">
        <v>93</v>
      </c>
      <c r="C214" s="17" t="s">
        <v>96</v>
      </c>
      <c r="D214" s="18"/>
      <c r="E214" s="18"/>
      <c r="F214" s="18"/>
      <c r="G214" s="18">
        <v>3</v>
      </c>
      <c r="H214" s="18">
        <v>300</v>
      </c>
      <c r="I214" s="19">
        <v>500</v>
      </c>
      <c r="J214" s="18"/>
      <c r="K214" s="18"/>
      <c r="L214" s="18">
        <v>25</v>
      </c>
      <c r="M214" s="18"/>
      <c r="N214" s="18"/>
      <c r="O214" s="19"/>
      <c r="P214" s="18"/>
      <c r="Q214" s="18"/>
      <c r="R214" s="18"/>
      <c r="S214" s="18"/>
      <c r="T214" s="18"/>
      <c r="U214" s="19"/>
      <c r="V214" s="18">
        <v>750</v>
      </c>
      <c r="W214" s="18">
        <v>10</v>
      </c>
      <c r="X214" s="18">
        <v>1000</v>
      </c>
      <c r="Y214" s="18">
        <v>400</v>
      </c>
      <c r="Z214" s="18"/>
      <c r="AA214" s="19">
        <v>6</v>
      </c>
      <c r="AB214" s="18"/>
      <c r="AC214" s="18">
        <v>25</v>
      </c>
      <c r="AD214" s="18">
        <v>35</v>
      </c>
      <c r="AE214" s="18"/>
      <c r="AF214" s="18"/>
      <c r="AG214" s="19">
        <v>200</v>
      </c>
      <c r="AH214" s="18">
        <v>10</v>
      </c>
      <c r="AI214" s="18"/>
      <c r="AJ214" s="18">
        <v>2724</v>
      </c>
      <c r="AK214" s="18"/>
      <c r="AL214" s="18">
        <v>400</v>
      </c>
      <c r="AM214" s="19"/>
      <c r="AN214" s="18"/>
      <c r="AO214" s="18"/>
      <c r="AP214" s="18">
        <v>65</v>
      </c>
      <c r="AQ214" s="18"/>
      <c r="AR214" s="18">
        <v>200</v>
      </c>
      <c r="AS214" s="19">
        <v>150</v>
      </c>
      <c r="AT214" s="18">
        <v>100</v>
      </c>
      <c r="AU214" s="18">
        <v>5</v>
      </c>
      <c r="AV214" s="18"/>
      <c r="AW214" s="18">
        <v>30</v>
      </c>
    </row>
    <row r="215" spans="1:49" ht="14.25" thickTop="1" thickBot="1" x14ac:dyDescent="0.25">
      <c r="A215" s="2">
        <v>2000</v>
      </c>
      <c r="B215" s="39" t="s">
        <v>93</v>
      </c>
      <c r="C215" s="17" t="s">
        <v>97</v>
      </c>
      <c r="D215" s="18"/>
      <c r="E215" s="18">
        <v>200</v>
      </c>
      <c r="F215" s="18"/>
      <c r="G215" s="18">
        <v>6</v>
      </c>
      <c r="H215" s="18">
        <v>75</v>
      </c>
      <c r="I215" s="19">
        <v>250</v>
      </c>
      <c r="J215" s="18"/>
      <c r="K215" s="18"/>
      <c r="L215" s="18"/>
      <c r="M215" s="18"/>
      <c r="N215" s="18"/>
      <c r="O215" s="19">
        <v>75</v>
      </c>
      <c r="P215" s="18">
        <v>15</v>
      </c>
      <c r="Q215" s="18"/>
      <c r="R215" s="18"/>
      <c r="S215" s="18"/>
      <c r="T215" s="18"/>
      <c r="U215" s="19">
        <v>40</v>
      </c>
      <c r="V215" s="18"/>
      <c r="W215" s="18">
        <v>10</v>
      </c>
      <c r="X215" s="18">
        <v>800</v>
      </c>
      <c r="Y215" s="18"/>
      <c r="Z215" s="18"/>
      <c r="AA215" s="19">
        <v>20</v>
      </c>
      <c r="AB215" s="18"/>
      <c r="AC215" s="18"/>
      <c r="AD215" s="18"/>
      <c r="AE215" s="18"/>
      <c r="AF215" s="18"/>
      <c r="AG215" s="19">
        <v>25</v>
      </c>
      <c r="AH215" s="18"/>
      <c r="AI215" s="18">
        <v>300</v>
      </c>
      <c r="AJ215" s="18"/>
      <c r="AK215" s="18"/>
      <c r="AL215" s="18"/>
      <c r="AM215" s="19"/>
      <c r="AN215" s="18"/>
      <c r="AO215" s="18"/>
      <c r="AP215" s="18">
        <v>25</v>
      </c>
      <c r="AQ215" s="18">
        <v>10</v>
      </c>
      <c r="AR215" s="18"/>
      <c r="AS215" s="19">
        <v>20</v>
      </c>
      <c r="AT215" s="18"/>
      <c r="AU215" s="18"/>
      <c r="AV215" s="18"/>
      <c r="AW215" s="18">
        <v>15</v>
      </c>
    </row>
    <row r="216" spans="1:49" ht="14.25" thickTop="1" thickBot="1" x14ac:dyDescent="0.25">
      <c r="A216" s="2">
        <v>2000</v>
      </c>
      <c r="B216" s="39" t="s">
        <v>93</v>
      </c>
      <c r="C216" s="17" t="s">
        <v>98</v>
      </c>
      <c r="D216" s="18"/>
      <c r="E216" s="18">
        <v>645</v>
      </c>
      <c r="F216" s="18">
        <v>9000</v>
      </c>
      <c r="G216" s="18">
        <v>15</v>
      </c>
      <c r="H216" s="18">
        <v>7000</v>
      </c>
      <c r="I216" s="19">
        <v>2300</v>
      </c>
      <c r="J216" s="18">
        <v>400</v>
      </c>
      <c r="K216" s="18"/>
      <c r="L216" s="18">
        <v>10000</v>
      </c>
      <c r="M216" s="18"/>
      <c r="N216" s="18"/>
      <c r="O216" s="19"/>
      <c r="P216" s="18"/>
      <c r="Q216" s="18">
        <v>5000</v>
      </c>
      <c r="R216" s="18">
        <v>80</v>
      </c>
      <c r="S216" s="18">
        <v>1700</v>
      </c>
      <c r="T216" s="18">
        <v>200</v>
      </c>
      <c r="U216" s="19">
        <v>90</v>
      </c>
      <c r="V216" s="18"/>
      <c r="W216" s="18"/>
      <c r="X216" s="18">
        <v>900</v>
      </c>
      <c r="Y216" s="18">
        <v>200</v>
      </c>
      <c r="Z216" s="18">
        <v>30</v>
      </c>
      <c r="AA216" s="19"/>
      <c r="AB216" s="18">
        <v>3200</v>
      </c>
      <c r="AC216" s="18"/>
      <c r="AD216" s="18">
        <v>1350</v>
      </c>
      <c r="AE216" s="18">
        <v>1000</v>
      </c>
      <c r="AF216" s="18"/>
      <c r="AG216" s="19"/>
      <c r="AH216" s="18">
        <v>3000</v>
      </c>
      <c r="AI216" s="18">
        <v>9800</v>
      </c>
      <c r="AJ216" s="18">
        <v>300</v>
      </c>
      <c r="AK216" s="18">
        <v>1000</v>
      </c>
      <c r="AL216" s="18"/>
      <c r="AM216" s="19">
        <v>240</v>
      </c>
      <c r="AN216" s="18"/>
      <c r="AO216" s="18">
        <v>24650</v>
      </c>
      <c r="AP216" s="18"/>
      <c r="AQ216" s="18">
        <v>700</v>
      </c>
      <c r="AR216" s="18">
        <v>400</v>
      </c>
      <c r="AS216" s="19">
        <v>70</v>
      </c>
      <c r="AT216" s="18">
        <v>8500</v>
      </c>
      <c r="AU216" s="18"/>
      <c r="AV216" s="18"/>
      <c r="AW216" s="18"/>
    </row>
    <row r="217" spans="1:49" ht="14.25" thickTop="1" thickBot="1" x14ac:dyDescent="0.25">
      <c r="A217" s="2">
        <v>2000</v>
      </c>
      <c r="B217" s="39" t="s">
        <v>93</v>
      </c>
      <c r="C217" s="17" t="s">
        <v>99</v>
      </c>
      <c r="D217" s="20"/>
      <c r="E217" s="20"/>
      <c r="F217" s="20">
        <v>0</v>
      </c>
      <c r="G217" s="20"/>
      <c r="H217" s="20">
        <v>0.5</v>
      </c>
      <c r="I217" s="21">
        <v>0.65</v>
      </c>
      <c r="J217" s="20"/>
      <c r="K217" s="20"/>
      <c r="L217" s="20">
        <v>0.4</v>
      </c>
      <c r="M217" s="20"/>
      <c r="N217" s="20"/>
      <c r="O217" s="21"/>
      <c r="P217" s="20"/>
      <c r="Q217" s="20">
        <v>0.5</v>
      </c>
      <c r="R217" s="20"/>
      <c r="S217" s="20">
        <v>0.75</v>
      </c>
      <c r="T217" s="20"/>
      <c r="U217" s="21"/>
      <c r="V217" s="20"/>
      <c r="W217" s="20"/>
      <c r="X217" s="20">
        <v>1</v>
      </c>
      <c r="Y217" s="20"/>
      <c r="Z217" s="20"/>
      <c r="AA217" s="21"/>
      <c r="AB217" s="20"/>
      <c r="AC217" s="20"/>
      <c r="AD217" s="20"/>
      <c r="AE217" s="20"/>
      <c r="AF217" s="20"/>
      <c r="AG217" s="21"/>
      <c r="AH217" s="20"/>
      <c r="AI217" s="20">
        <v>0.9</v>
      </c>
      <c r="AJ217" s="20"/>
      <c r="AK217" s="20">
        <v>1</v>
      </c>
      <c r="AL217" s="20"/>
      <c r="AM217" s="21">
        <v>0.6</v>
      </c>
      <c r="AN217" s="20"/>
      <c r="AO217" s="20"/>
      <c r="AP217" s="20"/>
      <c r="AQ217" s="20">
        <v>0.85</v>
      </c>
      <c r="AR217" s="20"/>
      <c r="AS217" s="21"/>
      <c r="AT217" s="20">
        <v>1</v>
      </c>
      <c r="AU217" s="20"/>
      <c r="AV217" s="20"/>
      <c r="AW217" s="20"/>
    </row>
    <row r="218" spans="1:49" ht="14.25" thickTop="1" thickBot="1" x14ac:dyDescent="0.25">
      <c r="A218" s="2">
        <v>2000</v>
      </c>
      <c r="B218" s="39" t="s">
        <v>93</v>
      </c>
      <c r="C218" s="17" t="s">
        <v>100</v>
      </c>
      <c r="D218" s="20"/>
      <c r="E218" s="20"/>
      <c r="F218" s="20">
        <v>0.25</v>
      </c>
      <c r="G218" s="20"/>
      <c r="H218" s="20">
        <v>0.5</v>
      </c>
      <c r="I218" s="21">
        <v>0.35</v>
      </c>
      <c r="J218" s="20"/>
      <c r="K218" s="20"/>
      <c r="L218" s="20">
        <v>0.6</v>
      </c>
      <c r="M218" s="20"/>
      <c r="N218" s="20"/>
      <c r="O218" s="21"/>
      <c r="P218" s="20"/>
      <c r="Q218" s="20">
        <v>0.5</v>
      </c>
      <c r="R218" s="20"/>
      <c r="S218" s="20">
        <v>0.25</v>
      </c>
      <c r="T218" s="20"/>
      <c r="U218" s="21"/>
      <c r="V218" s="20"/>
      <c r="W218" s="20"/>
      <c r="X218" s="20"/>
      <c r="Y218" s="20"/>
      <c r="Z218" s="20"/>
      <c r="AA218" s="21"/>
      <c r="AB218" s="20">
        <v>0.25</v>
      </c>
      <c r="AC218" s="20"/>
      <c r="AD218" s="20"/>
      <c r="AE218" s="20"/>
      <c r="AF218" s="20"/>
      <c r="AG218" s="21"/>
      <c r="AH218" s="20"/>
      <c r="AI218" s="20">
        <v>0.1</v>
      </c>
      <c r="AJ218" s="20"/>
      <c r="AK218" s="20"/>
      <c r="AL218" s="20"/>
      <c r="AM218" s="21">
        <v>0.4</v>
      </c>
      <c r="AN218" s="20"/>
      <c r="AO218" s="20"/>
      <c r="AP218" s="20"/>
      <c r="AQ218" s="20">
        <v>0.15</v>
      </c>
      <c r="AR218" s="20"/>
      <c r="AS218" s="21"/>
      <c r="AT218" s="20"/>
      <c r="AU218" s="20"/>
      <c r="AV218" s="20"/>
      <c r="AW218" s="20"/>
    </row>
    <row r="219" spans="1:49" ht="14.25" thickTop="1" thickBot="1" x14ac:dyDescent="0.25">
      <c r="A219" s="2">
        <v>2000</v>
      </c>
      <c r="B219" s="39" t="s">
        <v>93</v>
      </c>
      <c r="C219" s="17" t="s">
        <v>101</v>
      </c>
      <c r="D219" s="20"/>
      <c r="E219" s="20">
        <v>0.5</v>
      </c>
      <c r="F219" s="20">
        <v>0.6</v>
      </c>
      <c r="G219" s="20"/>
      <c r="H219" s="20">
        <v>0.15</v>
      </c>
      <c r="I219" s="21"/>
      <c r="J219" s="20"/>
      <c r="K219" s="20"/>
      <c r="L219" s="20">
        <v>0.1</v>
      </c>
      <c r="M219" s="20"/>
      <c r="N219" s="20"/>
      <c r="O219" s="21"/>
      <c r="P219" s="20"/>
      <c r="Q219" s="20">
        <v>0.5</v>
      </c>
      <c r="R219" s="20"/>
      <c r="S219" s="20"/>
      <c r="T219" s="20"/>
      <c r="U219" s="21">
        <v>0.25</v>
      </c>
      <c r="V219" s="20"/>
      <c r="W219" s="20"/>
      <c r="X219" s="20">
        <v>1</v>
      </c>
      <c r="Y219" s="20"/>
      <c r="Z219" s="20"/>
      <c r="AA219" s="21"/>
      <c r="AB219" s="20">
        <v>0.6</v>
      </c>
      <c r="AC219" s="20"/>
      <c r="AD219" s="20"/>
      <c r="AE219" s="20"/>
      <c r="AF219" s="20"/>
      <c r="AG219" s="21"/>
      <c r="AH219" s="20"/>
      <c r="AI219" s="20">
        <v>0.75</v>
      </c>
      <c r="AJ219" s="20"/>
      <c r="AK219" s="20"/>
      <c r="AL219" s="20"/>
      <c r="AM219" s="21"/>
      <c r="AN219" s="20"/>
      <c r="AO219" s="20"/>
      <c r="AP219" s="20"/>
      <c r="AQ219" s="20"/>
      <c r="AR219" s="20"/>
      <c r="AS219" s="21"/>
      <c r="AT219" s="20">
        <v>0.4</v>
      </c>
      <c r="AU219" s="20"/>
      <c r="AV219" s="20"/>
      <c r="AW219" s="20"/>
    </row>
    <row r="220" spans="1:49" ht="14.25" thickTop="1" thickBot="1" x14ac:dyDescent="0.25">
      <c r="A220" s="2">
        <v>2000</v>
      </c>
      <c r="B220" s="39" t="s">
        <v>93</v>
      </c>
      <c r="C220" s="22" t="s">
        <v>102</v>
      </c>
      <c r="D220" s="23">
        <f t="shared" ref="D220:I220" si="17">SUM(D212:D216)</f>
        <v>50</v>
      </c>
      <c r="E220" s="23">
        <f t="shared" si="17"/>
        <v>1325</v>
      </c>
      <c r="F220" s="23">
        <f t="shared" si="17"/>
        <v>9350</v>
      </c>
      <c r="G220" s="23">
        <f t="shared" si="17"/>
        <v>24</v>
      </c>
      <c r="H220" s="23">
        <f t="shared" si="17"/>
        <v>8375</v>
      </c>
      <c r="I220" s="24">
        <f t="shared" si="17"/>
        <v>3625</v>
      </c>
      <c r="J220" s="23">
        <f t="shared" ref="J220:AW220" si="18">SUM(J212:J216)</f>
        <v>400</v>
      </c>
      <c r="K220" s="23">
        <f t="shared" si="18"/>
        <v>0</v>
      </c>
      <c r="L220" s="23">
        <f t="shared" si="18"/>
        <v>11225</v>
      </c>
      <c r="M220" s="23">
        <f t="shared" si="18"/>
        <v>0</v>
      </c>
      <c r="N220" s="23">
        <f t="shared" si="18"/>
        <v>400</v>
      </c>
      <c r="O220" s="24">
        <f t="shared" si="18"/>
        <v>325</v>
      </c>
      <c r="P220" s="23">
        <f t="shared" si="18"/>
        <v>315</v>
      </c>
      <c r="Q220" s="23">
        <f t="shared" si="18"/>
        <v>6325</v>
      </c>
      <c r="R220" s="23">
        <f t="shared" si="18"/>
        <v>155</v>
      </c>
      <c r="S220" s="23">
        <f t="shared" si="18"/>
        <v>2400</v>
      </c>
      <c r="T220" s="23">
        <f t="shared" si="18"/>
        <v>300</v>
      </c>
      <c r="U220" s="24">
        <f t="shared" si="18"/>
        <v>155</v>
      </c>
      <c r="V220" s="23">
        <f t="shared" si="18"/>
        <v>5050</v>
      </c>
      <c r="W220" s="23">
        <f t="shared" si="18"/>
        <v>20</v>
      </c>
      <c r="X220" s="23">
        <f t="shared" si="18"/>
        <v>3700</v>
      </c>
      <c r="Y220" s="23">
        <f t="shared" si="18"/>
        <v>660</v>
      </c>
      <c r="Z220" s="23">
        <f t="shared" si="18"/>
        <v>67</v>
      </c>
      <c r="AA220" s="24">
        <f t="shared" si="18"/>
        <v>26</v>
      </c>
      <c r="AB220" s="23">
        <f t="shared" si="18"/>
        <v>3700</v>
      </c>
      <c r="AC220" s="23">
        <f t="shared" si="18"/>
        <v>5025</v>
      </c>
      <c r="AD220" s="23">
        <f t="shared" si="18"/>
        <v>1485</v>
      </c>
      <c r="AE220" s="23">
        <f t="shared" si="18"/>
        <v>1000</v>
      </c>
      <c r="AF220" s="23">
        <f t="shared" si="18"/>
        <v>0</v>
      </c>
      <c r="AG220" s="24">
        <f t="shared" si="18"/>
        <v>525</v>
      </c>
      <c r="AH220" s="23">
        <f t="shared" si="18"/>
        <v>3510</v>
      </c>
      <c r="AI220" s="23">
        <f t="shared" si="18"/>
        <v>11800</v>
      </c>
      <c r="AJ220" s="23">
        <f t="shared" si="18"/>
        <v>7476</v>
      </c>
      <c r="AK220" s="23">
        <f t="shared" si="18"/>
        <v>1200</v>
      </c>
      <c r="AL220" s="23">
        <f t="shared" si="18"/>
        <v>405</v>
      </c>
      <c r="AM220" s="24">
        <f t="shared" si="18"/>
        <v>485</v>
      </c>
      <c r="AN220" s="23">
        <f t="shared" si="18"/>
        <v>0</v>
      </c>
      <c r="AO220" s="23">
        <f t="shared" si="18"/>
        <v>28150</v>
      </c>
      <c r="AP220" s="23">
        <f t="shared" si="18"/>
        <v>90</v>
      </c>
      <c r="AQ220" s="23">
        <f t="shared" si="18"/>
        <v>910</v>
      </c>
      <c r="AR220" s="23">
        <f t="shared" si="18"/>
        <v>4100</v>
      </c>
      <c r="AS220" s="24">
        <f t="shared" si="18"/>
        <v>2740</v>
      </c>
      <c r="AT220" s="23">
        <f t="shared" si="18"/>
        <v>10100</v>
      </c>
      <c r="AU220" s="23">
        <f t="shared" si="18"/>
        <v>35</v>
      </c>
      <c r="AV220" s="23">
        <f t="shared" si="18"/>
        <v>200</v>
      </c>
      <c r="AW220" s="23">
        <f t="shared" si="18"/>
        <v>135</v>
      </c>
    </row>
    <row r="221" spans="1:49" ht="13.7" customHeight="1" thickTop="1" thickBot="1" x14ac:dyDescent="0.25">
      <c r="A221" s="2">
        <v>2000</v>
      </c>
      <c r="B221" s="39" t="s">
        <v>103</v>
      </c>
      <c r="C221" s="14" t="s">
        <v>104</v>
      </c>
      <c r="D221" s="15"/>
      <c r="E221" s="15"/>
      <c r="F221" s="15"/>
      <c r="G221" s="15"/>
      <c r="H221" s="15"/>
      <c r="I221" s="16"/>
      <c r="J221" s="15"/>
      <c r="K221" s="15"/>
      <c r="L221" s="15"/>
      <c r="M221" s="15"/>
      <c r="N221" s="15"/>
      <c r="O221" s="16"/>
      <c r="P221" s="15"/>
      <c r="Q221" s="15"/>
      <c r="R221" s="15"/>
      <c r="S221" s="15"/>
      <c r="T221" s="15"/>
      <c r="U221" s="16"/>
      <c r="V221" s="15"/>
      <c r="W221" s="15"/>
      <c r="X221" s="15">
        <v>500</v>
      </c>
      <c r="Y221" s="15">
        <v>25</v>
      </c>
      <c r="Z221" s="15"/>
      <c r="AA221" s="16"/>
      <c r="AB221" s="15"/>
      <c r="AC221" s="15"/>
      <c r="AD221" s="15">
        <v>60</v>
      </c>
      <c r="AE221" s="15"/>
      <c r="AF221" s="15"/>
      <c r="AG221" s="16"/>
      <c r="AH221" s="15"/>
      <c r="AI221" s="15"/>
      <c r="AJ221" s="15"/>
      <c r="AK221" s="15"/>
      <c r="AL221" s="15"/>
      <c r="AM221" s="16"/>
      <c r="AN221" s="15"/>
      <c r="AO221" s="15">
        <v>1000</v>
      </c>
      <c r="AP221" s="15"/>
      <c r="AQ221" s="15"/>
      <c r="AR221" s="15"/>
      <c r="AS221" s="16"/>
      <c r="AT221" s="15"/>
      <c r="AU221" s="15"/>
      <c r="AV221" s="15"/>
      <c r="AW221" s="15"/>
    </row>
    <row r="222" spans="1:49" ht="14.25" thickTop="1" thickBot="1" x14ac:dyDescent="0.25">
      <c r="A222" s="2">
        <v>2000</v>
      </c>
      <c r="B222" s="39" t="s">
        <v>103</v>
      </c>
      <c r="C222" s="17" t="s">
        <v>105</v>
      </c>
      <c r="D222" s="18"/>
      <c r="E222" s="18"/>
      <c r="F222" s="18"/>
      <c r="G222" s="18"/>
      <c r="H222" s="18"/>
      <c r="I222" s="19"/>
      <c r="J222" s="18"/>
      <c r="K222" s="18"/>
      <c r="L222" s="18"/>
      <c r="M222" s="18"/>
      <c r="N222" s="18"/>
      <c r="O222" s="19"/>
      <c r="P222" s="18"/>
      <c r="Q222" s="18"/>
      <c r="R222" s="18"/>
      <c r="S222" s="18"/>
      <c r="T222" s="18"/>
      <c r="U222" s="19"/>
      <c r="V222" s="18"/>
      <c r="W222" s="18"/>
      <c r="X222" s="18"/>
      <c r="Y222" s="18"/>
      <c r="Z222" s="18"/>
      <c r="AA222" s="19"/>
      <c r="AB222" s="18"/>
      <c r="AC222" s="18"/>
      <c r="AD222" s="18"/>
      <c r="AE222" s="18"/>
      <c r="AF222" s="18"/>
      <c r="AG222" s="19"/>
      <c r="AH222" s="18"/>
      <c r="AI222" s="18"/>
      <c r="AJ222" s="18"/>
      <c r="AK222" s="18"/>
      <c r="AL222" s="18"/>
      <c r="AM222" s="19"/>
      <c r="AN222" s="18"/>
      <c r="AO222" s="18"/>
      <c r="AP222" s="18"/>
      <c r="AQ222" s="18"/>
      <c r="AR222" s="18"/>
      <c r="AS222" s="19"/>
      <c r="AT222" s="18"/>
      <c r="AU222" s="18"/>
      <c r="AV222" s="18"/>
      <c r="AW222" s="18"/>
    </row>
    <row r="223" spans="1:49" ht="14.25" thickTop="1" thickBot="1" x14ac:dyDescent="0.25">
      <c r="A223" s="2">
        <v>2000</v>
      </c>
      <c r="B223" s="39" t="s">
        <v>103</v>
      </c>
      <c r="C223" s="17" t="s">
        <v>106</v>
      </c>
      <c r="D223" s="18"/>
      <c r="E223" s="18"/>
      <c r="F223" s="18"/>
      <c r="G223" s="18"/>
      <c r="H223" s="18"/>
      <c r="I223" s="19"/>
      <c r="J223" s="18"/>
      <c r="K223" s="18"/>
      <c r="L223" s="18"/>
      <c r="M223" s="18"/>
      <c r="N223" s="18"/>
      <c r="O223" s="19"/>
      <c r="P223" s="18"/>
      <c r="Q223" s="18"/>
      <c r="R223" s="18"/>
      <c r="S223" s="18"/>
      <c r="T223" s="18"/>
      <c r="U223" s="19"/>
      <c r="V223" s="18"/>
      <c r="W223" s="18"/>
      <c r="X223" s="18"/>
      <c r="Y223" s="18"/>
      <c r="Z223" s="18"/>
      <c r="AA223" s="19"/>
      <c r="AB223" s="18"/>
      <c r="AC223" s="18"/>
      <c r="AD223" s="18"/>
      <c r="AE223" s="18"/>
      <c r="AF223" s="18"/>
      <c r="AG223" s="19"/>
      <c r="AH223" s="18"/>
      <c r="AI223" s="18"/>
      <c r="AJ223" s="18">
        <v>12</v>
      </c>
      <c r="AK223" s="18"/>
      <c r="AL223" s="18"/>
      <c r="AM223" s="19"/>
      <c r="AN223" s="18"/>
      <c r="AO223" s="18"/>
      <c r="AP223" s="18"/>
      <c r="AQ223" s="18"/>
      <c r="AR223" s="18"/>
      <c r="AS223" s="19"/>
      <c r="AT223" s="18"/>
      <c r="AU223" s="18"/>
      <c r="AV223" s="18"/>
      <c r="AW223" s="18"/>
    </row>
    <row r="224" spans="1:49" ht="14.25" thickTop="1" thickBot="1" x14ac:dyDescent="0.25">
      <c r="A224" s="2">
        <v>2000</v>
      </c>
      <c r="B224" s="39" t="s">
        <v>103</v>
      </c>
      <c r="C224" s="17" t="s">
        <v>107</v>
      </c>
      <c r="D224" s="20"/>
      <c r="E224" s="20"/>
      <c r="F224" s="20"/>
      <c r="G224" s="20"/>
      <c r="H224" s="20"/>
      <c r="I224" s="21"/>
      <c r="J224" s="20"/>
      <c r="K224" s="20"/>
      <c r="L224" s="20"/>
      <c r="M224" s="20"/>
      <c r="N224" s="20"/>
      <c r="O224" s="21"/>
      <c r="P224" s="20"/>
      <c r="Q224" s="20"/>
      <c r="R224" s="20"/>
      <c r="S224" s="20"/>
      <c r="T224" s="20"/>
      <c r="U224" s="21"/>
      <c r="V224" s="20"/>
      <c r="W224" s="20"/>
      <c r="X224" s="20"/>
      <c r="Y224" s="20"/>
      <c r="Z224" s="20"/>
      <c r="AA224" s="21"/>
      <c r="AB224" s="20"/>
      <c r="AC224" s="20"/>
      <c r="AD224" s="20"/>
      <c r="AE224" s="20"/>
      <c r="AF224" s="20"/>
      <c r="AG224" s="21"/>
      <c r="AH224" s="20"/>
      <c r="AI224" s="20"/>
      <c r="AJ224" s="20"/>
      <c r="AK224" s="20"/>
      <c r="AL224" s="20"/>
      <c r="AM224" s="21"/>
      <c r="AN224" s="20"/>
      <c r="AO224" s="20"/>
      <c r="AP224" s="20"/>
      <c r="AQ224" s="20"/>
      <c r="AR224" s="20"/>
      <c r="AS224" s="21"/>
      <c r="AT224" s="20"/>
      <c r="AU224" s="20"/>
      <c r="AV224" s="20"/>
      <c r="AW224" s="20"/>
    </row>
    <row r="225" spans="1:49" ht="14.25" thickTop="1" thickBot="1" x14ac:dyDescent="0.25">
      <c r="A225" s="2">
        <v>2000</v>
      </c>
      <c r="B225" s="39" t="s">
        <v>103</v>
      </c>
      <c r="C225" s="17" t="s">
        <v>108</v>
      </c>
      <c r="D225" s="18"/>
      <c r="E225" s="18"/>
      <c r="F225" s="18"/>
      <c r="G225" s="18"/>
      <c r="H225" s="18"/>
      <c r="I225" s="19"/>
      <c r="J225" s="18"/>
      <c r="K225" s="18"/>
      <c r="L225" s="18"/>
      <c r="M225" s="18"/>
      <c r="N225" s="18"/>
      <c r="O225" s="19"/>
      <c r="P225" s="18"/>
      <c r="Q225" s="18"/>
      <c r="R225" s="18"/>
      <c r="S225" s="18">
        <v>25</v>
      </c>
      <c r="T225" s="18"/>
      <c r="U225" s="19">
        <v>25</v>
      </c>
      <c r="V225" s="18"/>
      <c r="W225" s="18"/>
      <c r="X225" s="18"/>
      <c r="Y225" s="18"/>
      <c r="Z225" s="18"/>
      <c r="AA225" s="19"/>
      <c r="AB225" s="18"/>
      <c r="AC225" s="18"/>
      <c r="AD225" s="18">
        <v>250</v>
      </c>
      <c r="AE225" s="18"/>
      <c r="AF225" s="18"/>
      <c r="AG225" s="19"/>
      <c r="AH225" s="18"/>
      <c r="AI225" s="18"/>
      <c r="AJ225" s="18"/>
      <c r="AK225" s="18">
        <v>300</v>
      </c>
      <c r="AL225" s="18"/>
      <c r="AM225" s="19"/>
      <c r="AN225" s="18"/>
      <c r="AO225" s="18"/>
      <c r="AP225" s="18"/>
      <c r="AQ225" s="18"/>
      <c r="AR225" s="18"/>
      <c r="AS225" s="19"/>
      <c r="AT225" s="18"/>
      <c r="AU225" s="18"/>
      <c r="AV225" s="18"/>
      <c r="AW225" s="18"/>
    </row>
    <row r="226" spans="1:49" ht="14.25" thickTop="1" thickBot="1" x14ac:dyDescent="0.25">
      <c r="A226" s="2">
        <v>2000</v>
      </c>
      <c r="B226" s="39" t="s">
        <v>103</v>
      </c>
      <c r="C226" s="17" t="s">
        <v>109</v>
      </c>
      <c r="D226" s="18"/>
      <c r="E226" s="18"/>
      <c r="F226" s="18"/>
      <c r="G226" s="18"/>
      <c r="H226" s="18"/>
      <c r="I226" s="19"/>
      <c r="J226" s="18"/>
      <c r="K226" s="18"/>
      <c r="L226" s="18"/>
      <c r="M226" s="18"/>
      <c r="N226" s="18"/>
      <c r="O226" s="19"/>
      <c r="P226" s="18"/>
      <c r="Q226" s="18">
        <v>200</v>
      </c>
      <c r="R226" s="18"/>
      <c r="S226" s="18"/>
      <c r="T226" s="18"/>
      <c r="U226" s="19"/>
      <c r="V226" s="18"/>
      <c r="W226" s="18"/>
      <c r="X226" s="18">
        <v>400</v>
      </c>
      <c r="Y226" s="18"/>
      <c r="Z226" s="18"/>
      <c r="AA226" s="19"/>
      <c r="AB226" s="18"/>
      <c r="AC226" s="18"/>
      <c r="AD226" s="18"/>
      <c r="AE226" s="18"/>
      <c r="AF226" s="18"/>
      <c r="AG226" s="19"/>
      <c r="AH226" s="18"/>
      <c r="AI226" s="18"/>
      <c r="AJ226" s="18">
        <v>3059</v>
      </c>
      <c r="AK226" s="18"/>
      <c r="AL226" s="18"/>
      <c r="AM226" s="19"/>
      <c r="AN226" s="18"/>
      <c r="AO226" s="18"/>
      <c r="AP226" s="18"/>
      <c r="AQ226" s="18"/>
      <c r="AR226" s="18"/>
      <c r="AS226" s="19"/>
      <c r="AT226" s="18"/>
      <c r="AU226" s="18"/>
      <c r="AV226" s="18"/>
      <c r="AW226" s="18"/>
    </row>
    <row r="227" spans="1:49" ht="14.25" thickTop="1" thickBot="1" x14ac:dyDescent="0.25">
      <c r="A227" s="2">
        <v>2000</v>
      </c>
      <c r="B227" s="39" t="s">
        <v>103</v>
      </c>
      <c r="C227" s="17" t="s">
        <v>110</v>
      </c>
      <c r="D227" s="20"/>
      <c r="E227" s="20"/>
      <c r="F227" s="20"/>
      <c r="G227" s="20"/>
      <c r="H227" s="20"/>
      <c r="I227" s="21"/>
      <c r="J227" s="20"/>
      <c r="K227" s="20"/>
      <c r="L227" s="20"/>
      <c r="M227" s="20"/>
      <c r="N227" s="20"/>
      <c r="O227" s="21"/>
      <c r="P227" s="20"/>
      <c r="Q227" s="20"/>
      <c r="R227" s="20"/>
      <c r="S227" s="20"/>
      <c r="T227" s="20"/>
      <c r="U227" s="21"/>
      <c r="V227" s="20"/>
      <c r="W227" s="20"/>
      <c r="X227" s="20"/>
      <c r="Y227" s="20"/>
      <c r="Z227" s="20"/>
      <c r="AA227" s="21"/>
      <c r="AB227" s="20"/>
      <c r="AC227" s="20"/>
      <c r="AD227" s="20"/>
      <c r="AE227" s="20"/>
      <c r="AF227" s="20"/>
      <c r="AG227" s="21"/>
      <c r="AH227" s="20"/>
      <c r="AI227" s="20"/>
      <c r="AJ227" s="20"/>
      <c r="AK227" s="20"/>
      <c r="AL227" s="20"/>
      <c r="AM227" s="21"/>
      <c r="AN227" s="20"/>
      <c r="AO227" s="20"/>
      <c r="AP227" s="20"/>
      <c r="AQ227" s="20"/>
      <c r="AR227" s="20"/>
      <c r="AS227" s="21"/>
      <c r="AT227" s="20"/>
      <c r="AU227" s="20"/>
      <c r="AV227" s="20"/>
      <c r="AW227" s="20"/>
    </row>
    <row r="228" spans="1:49" ht="14.25" thickTop="1" thickBot="1" x14ac:dyDescent="0.25">
      <c r="A228" s="2">
        <v>2000</v>
      </c>
      <c r="B228" s="39" t="s">
        <v>103</v>
      </c>
      <c r="C228" s="22" t="s">
        <v>111</v>
      </c>
      <c r="D228" s="23">
        <f t="shared" ref="D228:I228" si="19">SUM(D221:D223)+D225+D226</f>
        <v>0</v>
      </c>
      <c r="E228" s="23">
        <f t="shared" si="19"/>
        <v>0</v>
      </c>
      <c r="F228" s="23">
        <f t="shared" si="19"/>
        <v>0</v>
      </c>
      <c r="G228" s="23">
        <f t="shared" si="19"/>
        <v>0</v>
      </c>
      <c r="H228" s="23">
        <f t="shared" si="19"/>
        <v>0</v>
      </c>
      <c r="I228" s="24">
        <f t="shared" si="19"/>
        <v>0</v>
      </c>
      <c r="J228" s="23">
        <f t="shared" ref="J228:O228" si="20">SUM(J221:J223)+J225+J226</f>
        <v>0</v>
      </c>
      <c r="K228" s="23">
        <f t="shared" si="20"/>
        <v>0</v>
      </c>
      <c r="L228" s="23">
        <f t="shared" si="20"/>
        <v>0</v>
      </c>
      <c r="M228" s="23">
        <f t="shared" si="20"/>
        <v>0</v>
      </c>
      <c r="N228" s="23">
        <f t="shared" si="20"/>
        <v>0</v>
      </c>
      <c r="O228" s="24">
        <f t="shared" si="20"/>
        <v>0</v>
      </c>
      <c r="P228" s="23">
        <f t="shared" ref="P228:AW228" si="21">SUM(P221:P223)+P225+P226</f>
        <v>0</v>
      </c>
      <c r="Q228" s="23">
        <f t="shared" si="21"/>
        <v>200</v>
      </c>
      <c r="R228" s="23">
        <f t="shared" si="21"/>
        <v>0</v>
      </c>
      <c r="S228" s="23">
        <f t="shared" si="21"/>
        <v>25</v>
      </c>
      <c r="T228" s="23">
        <f t="shared" si="21"/>
        <v>0</v>
      </c>
      <c r="U228" s="24">
        <f t="shared" si="21"/>
        <v>25</v>
      </c>
      <c r="V228" s="23">
        <f t="shared" si="21"/>
        <v>0</v>
      </c>
      <c r="W228" s="23">
        <f t="shared" si="21"/>
        <v>0</v>
      </c>
      <c r="X228" s="23">
        <f t="shared" si="21"/>
        <v>900</v>
      </c>
      <c r="Y228" s="23">
        <f t="shared" si="21"/>
        <v>25</v>
      </c>
      <c r="Z228" s="23">
        <f t="shared" si="21"/>
        <v>0</v>
      </c>
      <c r="AA228" s="24">
        <f t="shared" si="21"/>
        <v>0</v>
      </c>
      <c r="AB228" s="23">
        <f t="shared" si="21"/>
        <v>0</v>
      </c>
      <c r="AC228" s="23">
        <f t="shared" si="21"/>
        <v>0</v>
      </c>
      <c r="AD228" s="23">
        <f t="shared" si="21"/>
        <v>310</v>
      </c>
      <c r="AE228" s="23">
        <f t="shared" si="21"/>
        <v>0</v>
      </c>
      <c r="AF228" s="23">
        <f t="shared" si="21"/>
        <v>0</v>
      </c>
      <c r="AG228" s="24">
        <f t="shared" si="21"/>
        <v>0</v>
      </c>
      <c r="AH228" s="23">
        <f t="shared" si="21"/>
        <v>0</v>
      </c>
      <c r="AI228" s="23">
        <f t="shared" si="21"/>
        <v>0</v>
      </c>
      <c r="AJ228" s="23">
        <f t="shared" si="21"/>
        <v>3071</v>
      </c>
      <c r="AK228" s="23">
        <f t="shared" si="21"/>
        <v>300</v>
      </c>
      <c r="AL228" s="23">
        <f t="shared" si="21"/>
        <v>0</v>
      </c>
      <c r="AM228" s="24">
        <f t="shared" si="21"/>
        <v>0</v>
      </c>
      <c r="AN228" s="23">
        <f t="shared" si="21"/>
        <v>0</v>
      </c>
      <c r="AO228" s="23">
        <f t="shared" si="21"/>
        <v>1000</v>
      </c>
      <c r="AP228" s="23">
        <f t="shared" si="21"/>
        <v>0</v>
      </c>
      <c r="AQ228" s="23">
        <f t="shared" si="21"/>
        <v>0</v>
      </c>
      <c r="AR228" s="23">
        <f t="shared" si="21"/>
        <v>0</v>
      </c>
      <c r="AS228" s="24">
        <f t="shared" si="21"/>
        <v>0</v>
      </c>
      <c r="AT228" s="23">
        <f t="shared" si="21"/>
        <v>0</v>
      </c>
      <c r="AU228" s="23">
        <f t="shared" si="21"/>
        <v>0</v>
      </c>
      <c r="AV228" s="23">
        <f t="shared" si="21"/>
        <v>0</v>
      </c>
      <c r="AW228" s="23">
        <f t="shared" si="21"/>
        <v>0</v>
      </c>
    </row>
    <row r="229" spans="1:49" ht="13.7" customHeight="1" thickTop="1" thickBot="1" x14ac:dyDescent="0.25">
      <c r="A229" s="2">
        <v>2000</v>
      </c>
      <c r="B229" s="40" t="s">
        <v>112</v>
      </c>
      <c r="C229" s="14" t="s">
        <v>113</v>
      </c>
      <c r="D229" s="15"/>
      <c r="E229" s="15"/>
      <c r="F229" s="15">
        <v>1000</v>
      </c>
      <c r="G229" s="15"/>
      <c r="H229" s="15">
        <v>10</v>
      </c>
      <c r="I229" s="16"/>
      <c r="J229" s="15"/>
      <c r="K229" s="15"/>
      <c r="L229" s="15"/>
      <c r="M229" s="15"/>
      <c r="N229" s="15"/>
      <c r="O229" s="16"/>
      <c r="P229" s="15">
        <v>450</v>
      </c>
      <c r="Q229" s="15"/>
      <c r="R229" s="15"/>
      <c r="S229" s="15"/>
      <c r="T229" s="15"/>
      <c r="U229" s="16"/>
      <c r="V229" s="15">
        <v>1600</v>
      </c>
      <c r="W229" s="15"/>
      <c r="X229" s="15"/>
      <c r="Y229" s="15"/>
      <c r="Z229" s="15"/>
      <c r="AA229" s="16"/>
      <c r="AB229" s="15"/>
      <c r="AC229" s="15"/>
      <c r="AD229" s="15"/>
      <c r="AE229" s="15"/>
      <c r="AF229" s="15"/>
      <c r="AG229" s="16"/>
      <c r="AH229" s="15"/>
      <c r="AI229" s="15"/>
      <c r="AJ229" s="15"/>
      <c r="AK229" s="15"/>
      <c r="AL229" s="15"/>
      <c r="AM229" s="16"/>
      <c r="AN229" s="15"/>
      <c r="AO229" s="15"/>
      <c r="AP229" s="15"/>
      <c r="AQ229" s="15"/>
      <c r="AR229" s="15">
        <v>250</v>
      </c>
      <c r="AS229" s="16"/>
      <c r="AT229" s="15">
        <v>5</v>
      </c>
      <c r="AU229" s="15"/>
      <c r="AV229" s="15"/>
      <c r="AW229" s="15"/>
    </row>
    <row r="230" spans="1:49" ht="14.25" thickTop="1" thickBot="1" x14ac:dyDescent="0.25">
      <c r="A230" s="2">
        <v>2000</v>
      </c>
      <c r="B230" s="40" t="s">
        <v>112</v>
      </c>
      <c r="C230" s="17" t="s">
        <v>114</v>
      </c>
      <c r="D230" s="18"/>
      <c r="E230" s="18">
        <v>15</v>
      </c>
      <c r="F230" s="18"/>
      <c r="G230" s="18">
        <v>16</v>
      </c>
      <c r="H230" s="18">
        <v>3200</v>
      </c>
      <c r="I230" s="19">
        <v>1450</v>
      </c>
      <c r="J230" s="18">
        <v>1550</v>
      </c>
      <c r="K230" s="18"/>
      <c r="L230" s="18">
        <v>800</v>
      </c>
      <c r="M230" s="18">
        <v>950</v>
      </c>
      <c r="N230" s="18">
        <v>360</v>
      </c>
      <c r="O230" s="19">
        <v>10</v>
      </c>
      <c r="P230" s="18">
        <v>135</v>
      </c>
      <c r="Q230" s="18">
        <v>980</v>
      </c>
      <c r="R230" s="18">
        <v>600</v>
      </c>
      <c r="S230" s="18">
        <v>25</v>
      </c>
      <c r="T230" s="18"/>
      <c r="U230" s="19">
        <v>50</v>
      </c>
      <c r="V230" s="18">
        <v>85</v>
      </c>
      <c r="W230" s="18"/>
      <c r="X230" s="18">
        <v>450</v>
      </c>
      <c r="Y230" s="18">
        <v>300</v>
      </c>
      <c r="Z230" s="18">
        <v>35</v>
      </c>
      <c r="AA230" s="19">
        <v>1</v>
      </c>
      <c r="AB230" s="18">
        <v>15</v>
      </c>
      <c r="AC230" s="18">
        <v>15</v>
      </c>
      <c r="AD230" s="18"/>
      <c r="AE230" s="18">
        <v>25</v>
      </c>
      <c r="AF230" s="18"/>
      <c r="AG230" s="19">
        <v>800</v>
      </c>
      <c r="AH230" s="18">
        <v>5</v>
      </c>
      <c r="AI230" s="18">
        <v>35</v>
      </c>
      <c r="AJ230" s="18">
        <v>52</v>
      </c>
      <c r="AK230" s="18"/>
      <c r="AL230" s="18"/>
      <c r="AM230" s="19">
        <v>4</v>
      </c>
      <c r="AN230" s="18">
        <v>2</v>
      </c>
      <c r="AO230" s="18">
        <v>280</v>
      </c>
      <c r="AP230" s="18">
        <v>160</v>
      </c>
      <c r="AQ230" s="18">
        <v>100</v>
      </c>
      <c r="AR230" s="18">
        <v>100</v>
      </c>
      <c r="AS230" s="19">
        <v>80</v>
      </c>
      <c r="AT230" s="18">
        <v>25</v>
      </c>
      <c r="AU230" s="18"/>
      <c r="AV230" s="18"/>
      <c r="AW230" s="18">
        <v>150</v>
      </c>
    </row>
    <row r="231" spans="1:49" ht="14.25" thickTop="1" thickBot="1" x14ac:dyDescent="0.25">
      <c r="A231" s="2">
        <v>2000</v>
      </c>
      <c r="B231" s="40" t="s">
        <v>112</v>
      </c>
      <c r="C231" s="17" t="s">
        <v>115</v>
      </c>
      <c r="D231" s="18"/>
      <c r="E231" s="18"/>
      <c r="F231" s="18">
        <v>107</v>
      </c>
      <c r="G231" s="18"/>
      <c r="H231" s="18"/>
      <c r="I231" s="19"/>
      <c r="J231" s="18"/>
      <c r="K231" s="18"/>
      <c r="L231" s="18">
        <v>150</v>
      </c>
      <c r="M231" s="18"/>
      <c r="N231" s="18"/>
      <c r="O231" s="19"/>
      <c r="P231" s="18"/>
      <c r="Q231" s="18">
        <v>20</v>
      </c>
      <c r="R231" s="18">
        <v>4</v>
      </c>
      <c r="S231" s="18">
        <v>75</v>
      </c>
      <c r="T231" s="18">
        <v>4</v>
      </c>
      <c r="U231" s="19"/>
      <c r="V231" s="18"/>
      <c r="W231" s="18"/>
      <c r="X231" s="18">
        <v>50</v>
      </c>
      <c r="Y231" s="18"/>
      <c r="Z231" s="18"/>
      <c r="AA231" s="19"/>
      <c r="AB231" s="18">
        <v>1000</v>
      </c>
      <c r="AC231" s="18"/>
      <c r="AD231" s="18"/>
      <c r="AE231" s="18"/>
      <c r="AF231" s="18"/>
      <c r="AG231" s="19"/>
      <c r="AH231" s="18"/>
      <c r="AI231" s="18"/>
      <c r="AJ231" s="18"/>
      <c r="AK231" s="18">
        <v>10</v>
      </c>
      <c r="AL231" s="18"/>
      <c r="AM231" s="19"/>
      <c r="AN231" s="18"/>
      <c r="AO231" s="18">
        <v>60</v>
      </c>
      <c r="AP231" s="18"/>
      <c r="AQ231" s="18"/>
      <c r="AR231" s="18"/>
      <c r="AS231" s="19">
        <v>210</v>
      </c>
      <c r="AT231" s="18">
        <v>5</v>
      </c>
      <c r="AU231" s="18"/>
      <c r="AV231" s="18"/>
      <c r="AW231" s="18"/>
    </row>
    <row r="232" spans="1:49" ht="14.25" thickTop="1" thickBot="1" x14ac:dyDescent="0.25">
      <c r="A232" s="2">
        <v>2000</v>
      </c>
      <c r="B232" s="40" t="s">
        <v>112</v>
      </c>
      <c r="C232" s="17" t="s">
        <v>116</v>
      </c>
      <c r="D232" s="18"/>
      <c r="E232" s="18"/>
      <c r="F232" s="18"/>
      <c r="G232" s="18"/>
      <c r="H232" s="18"/>
      <c r="I232" s="19"/>
      <c r="J232" s="18"/>
      <c r="K232" s="18"/>
      <c r="L232" s="18"/>
      <c r="M232" s="18"/>
      <c r="N232" s="18"/>
      <c r="O232" s="19"/>
      <c r="P232" s="18"/>
      <c r="Q232" s="18"/>
      <c r="R232" s="18"/>
      <c r="S232" s="18"/>
      <c r="T232" s="18"/>
      <c r="U232" s="19"/>
      <c r="V232" s="18"/>
      <c r="W232" s="18"/>
      <c r="X232" s="18"/>
      <c r="Y232" s="18"/>
      <c r="Z232" s="18"/>
      <c r="AA232" s="19"/>
      <c r="AB232" s="18"/>
      <c r="AC232" s="18"/>
      <c r="AD232" s="18"/>
      <c r="AE232" s="18"/>
      <c r="AF232" s="18"/>
      <c r="AG232" s="19"/>
      <c r="AH232" s="18"/>
      <c r="AI232" s="18"/>
      <c r="AJ232" s="18"/>
      <c r="AK232" s="18"/>
      <c r="AL232" s="18"/>
      <c r="AM232" s="19"/>
      <c r="AN232" s="18"/>
      <c r="AO232" s="18"/>
      <c r="AP232" s="18"/>
      <c r="AQ232" s="18"/>
      <c r="AR232" s="18"/>
      <c r="AS232" s="19"/>
      <c r="AT232" s="18"/>
      <c r="AU232" s="18"/>
      <c r="AV232" s="18"/>
      <c r="AW232" s="18"/>
    </row>
    <row r="233" spans="1:49" ht="14.25" thickTop="1" thickBot="1" x14ac:dyDescent="0.25">
      <c r="A233" s="2">
        <v>2000</v>
      </c>
      <c r="B233" s="40" t="s">
        <v>112</v>
      </c>
      <c r="C233" s="22" t="s">
        <v>117</v>
      </c>
      <c r="D233" s="23">
        <f t="shared" ref="D233:AS233" si="22">D229+D230+D231+D232</f>
        <v>0</v>
      </c>
      <c r="E233" s="23">
        <f t="shared" si="22"/>
        <v>15</v>
      </c>
      <c r="F233" s="23">
        <f t="shared" si="22"/>
        <v>1107</v>
      </c>
      <c r="G233" s="23">
        <f t="shared" si="22"/>
        <v>16</v>
      </c>
      <c r="H233" s="23">
        <f t="shared" si="22"/>
        <v>3210</v>
      </c>
      <c r="I233" s="24">
        <f t="shared" si="22"/>
        <v>1450</v>
      </c>
      <c r="J233" s="23">
        <f t="shared" si="22"/>
        <v>1550</v>
      </c>
      <c r="K233" s="23"/>
      <c r="L233" s="23">
        <f t="shared" si="22"/>
        <v>950</v>
      </c>
      <c r="M233" s="23">
        <f t="shared" si="22"/>
        <v>950</v>
      </c>
      <c r="N233" s="23">
        <f t="shared" si="22"/>
        <v>360</v>
      </c>
      <c r="O233" s="24">
        <f t="shared" si="22"/>
        <v>10</v>
      </c>
      <c r="P233" s="23">
        <f t="shared" si="22"/>
        <v>585</v>
      </c>
      <c r="Q233" s="23">
        <f t="shared" si="22"/>
        <v>1000</v>
      </c>
      <c r="R233" s="23">
        <f t="shared" si="22"/>
        <v>604</v>
      </c>
      <c r="S233" s="23">
        <f t="shared" si="22"/>
        <v>100</v>
      </c>
      <c r="T233" s="23">
        <f t="shared" si="22"/>
        <v>4</v>
      </c>
      <c r="U233" s="24">
        <f t="shared" si="22"/>
        <v>50</v>
      </c>
      <c r="V233" s="23">
        <f t="shared" si="22"/>
        <v>1685</v>
      </c>
      <c r="W233" s="23">
        <f t="shared" si="22"/>
        <v>0</v>
      </c>
      <c r="X233" s="23">
        <f t="shared" si="22"/>
        <v>500</v>
      </c>
      <c r="Y233" s="23">
        <f t="shared" si="22"/>
        <v>300</v>
      </c>
      <c r="Z233" s="23">
        <f t="shared" si="22"/>
        <v>35</v>
      </c>
      <c r="AA233" s="24">
        <f t="shared" si="22"/>
        <v>1</v>
      </c>
      <c r="AB233" s="23">
        <f t="shared" si="22"/>
        <v>1015</v>
      </c>
      <c r="AC233" s="23">
        <f t="shared" si="22"/>
        <v>15</v>
      </c>
      <c r="AD233" s="23">
        <f t="shared" si="22"/>
        <v>0</v>
      </c>
      <c r="AE233" s="23">
        <f t="shared" si="22"/>
        <v>25</v>
      </c>
      <c r="AF233" s="23">
        <f t="shared" si="22"/>
        <v>0</v>
      </c>
      <c r="AG233" s="24">
        <f t="shared" si="22"/>
        <v>800</v>
      </c>
      <c r="AH233" s="23">
        <f t="shared" si="22"/>
        <v>5</v>
      </c>
      <c r="AI233" s="23">
        <f t="shared" si="22"/>
        <v>35</v>
      </c>
      <c r="AJ233" s="23">
        <f t="shared" si="22"/>
        <v>52</v>
      </c>
      <c r="AK233" s="23">
        <f t="shared" si="22"/>
        <v>10</v>
      </c>
      <c r="AL233" s="23">
        <f t="shared" si="22"/>
        <v>0</v>
      </c>
      <c r="AM233" s="24">
        <f t="shared" si="22"/>
        <v>4</v>
      </c>
      <c r="AN233" s="23">
        <f t="shared" si="22"/>
        <v>2</v>
      </c>
      <c r="AO233" s="23">
        <f t="shared" si="22"/>
        <v>340</v>
      </c>
      <c r="AP233" s="23">
        <f t="shared" si="22"/>
        <v>160</v>
      </c>
      <c r="AQ233" s="23">
        <f t="shared" si="22"/>
        <v>100</v>
      </c>
      <c r="AR233" s="23">
        <f t="shared" si="22"/>
        <v>350</v>
      </c>
      <c r="AS233" s="24">
        <f t="shared" si="22"/>
        <v>290</v>
      </c>
      <c r="AT233" s="23">
        <f>AT229+AT230+AT231+AT232</f>
        <v>35</v>
      </c>
      <c r="AU233" s="23">
        <f>AU229+AU230+AU231+AU232</f>
        <v>0</v>
      </c>
      <c r="AV233" s="23">
        <f>AV229+AV230+AV231+AV232</f>
        <v>0</v>
      </c>
      <c r="AW233" s="23">
        <f>AW229+AW230+AW231+AW232</f>
        <v>150</v>
      </c>
    </row>
    <row r="234" spans="1:49" ht="14.25" thickTop="1" thickBot="1" x14ac:dyDescent="0.25">
      <c r="A234" s="2">
        <v>2000</v>
      </c>
      <c r="B234" s="26" t="s">
        <v>118</v>
      </c>
      <c r="D234" s="27">
        <f t="shared" ref="D234:AS234" si="23">D220+D228+D233</f>
        <v>50</v>
      </c>
      <c r="E234" s="27">
        <f t="shared" si="23"/>
        <v>1340</v>
      </c>
      <c r="F234" s="27">
        <f t="shared" si="23"/>
        <v>10457</v>
      </c>
      <c r="G234" s="27">
        <f t="shared" si="23"/>
        <v>40</v>
      </c>
      <c r="H234" s="27">
        <f t="shared" si="23"/>
        <v>11585</v>
      </c>
      <c r="I234" s="28">
        <f t="shared" si="23"/>
        <v>5075</v>
      </c>
      <c r="J234" s="27">
        <f t="shared" si="23"/>
        <v>1950</v>
      </c>
      <c r="K234" s="27">
        <f t="shared" si="23"/>
        <v>0</v>
      </c>
      <c r="L234" s="27">
        <f t="shared" si="23"/>
        <v>12175</v>
      </c>
      <c r="M234" s="27">
        <f t="shared" si="23"/>
        <v>950</v>
      </c>
      <c r="N234" s="27">
        <f t="shared" si="23"/>
        <v>760</v>
      </c>
      <c r="O234" s="28">
        <f t="shared" si="23"/>
        <v>335</v>
      </c>
      <c r="P234" s="27">
        <f t="shared" si="23"/>
        <v>900</v>
      </c>
      <c r="Q234" s="27">
        <f t="shared" si="23"/>
        <v>7525</v>
      </c>
      <c r="R234" s="27">
        <f t="shared" si="23"/>
        <v>759</v>
      </c>
      <c r="S234" s="27">
        <f t="shared" si="23"/>
        <v>2525</v>
      </c>
      <c r="T234" s="27">
        <f t="shared" si="23"/>
        <v>304</v>
      </c>
      <c r="U234" s="28">
        <f t="shared" si="23"/>
        <v>230</v>
      </c>
      <c r="V234" s="27">
        <f t="shared" si="23"/>
        <v>6735</v>
      </c>
      <c r="W234" s="27">
        <f t="shared" si="23"/>
        <v>20</v>
      </c>
      <c r="X234" s="27">
        <f t="shared" si="23"/>
        <v>5100</v>
      </c>
      <c r="Y234" s="27">
        <f t="shared" si="23"/>
        <v>985</v>
      </c>
      <c r="Z234" s="27">
        <f t="shared" si="23"/>
        <v>102</v>
      </c>
      <c r="AA234" s="28">
        <f t="shared" si="23"/>
        <v>27</v>
      </c>
      <c r="AB234" s="27">
        <f t="shared" si="23"/>
        <v>4715</v>
      </c>
      <c r="AC234" s="27">
        <f t="shared" si="23"/>
        <v>5040</v>
      </c>
      <c r="AD234" s="27">
        <f t="shared" si="23"/>
        <v>1795</v>
      </c>
      <c r="AE234" s="27">
        <f t="shared" si="23"/>
        <v>1025</v>
      </c>
      <c r="AF234" s="27">
        <f t="shared" si="23"/>
        <v>0</v>
      </c>
      <c r="AG234" s="28">
        <f t="shared" si="23"/>
        <v>1325</v>
      </c>
      <c r="AH234" s="27">
        <f t="shared" si="23"/>
        <v>3515</v>
      </c>
      <c r="AI234" s="27">
        <f t="shared" si="23"/>
        <v>11835</v>
      </c>
      <c r="AJ234" s="27">
        <f t="shared" si="23"/>
        <v>10599</v>
      </c>
      <c r="AK234" s="27">
        <f t="shared" si="23"/>
        <v>1510</v>
      </c>
      <c r="AL234" s="27">
        <f t="shared" si="23"/>
        <v>405</v>
      </c>
      <c r="AM234" s="28">
        <f t="shared" si="23"/>
        <v>489</v>
      </c>
      <c r="AN234" s="27">
        <f t="shared" si="23"/>
        <v>2</v>
      </c>
      <c r="AO234" s="27">
        <f t="shared" si="23"/>
        <v>29490</v>
      </c>
      <c r="AP234" s="27">
        <f t="shared" si="23"/>
        <v>250</v>
      </c>
      <c r="AQ234" s="27">
        <f t="shared" si="23"/>
        <v>1010</v>
      </c>
      <c r="AR234" s="27">
        <f t="shared" si="23"/>
        <v>4450</v>
      </c>
      <c r="AS234" s="28">
        <f t="shared" si="23"/>
        <v>3030</v>
      </c>
      <c r="AT234" s="27">
        <f>AT220+AT228+AT233</f>
        <v>10135</v>
      </c>
      <c r="AU234" s="27">
        <f>AU220+AU228+AU233</f>
        <v>35</v>
      </c>
      <c r="AV234" s="27">
        <f>AV220+AV228+AV233</f>
        <v>200</v>
      </c>
      <c r="AW234" s="27">
        <f>AW220+AW228+AW233</f>
        <v>285</v>
      </c>
    </row>
    <row r="235" spans="1:49" ht="13.7" customHeight="1" thickTop="1" thickBot="1" x14ac:dyDescent="0.25">
      <c r="A235" s="2">
        <v>2000</v>
      </c>
      <c r="B235" s="41" t="s">
        <v>119</v>
      </c>
      <c r="C235" s="14" t="s">
        <v>120</v>
      </c>
      <c r="D235" s="29">
        <v>1</v>
      </c>
      <c r="E235" s="29">
        <v>0.66</v>
      </c>
      <c r="F235" s="29">
        <v>0.2</v>
      </c>
      <c r="G235" s="29">
        <v>0.15</v>
      </c>
      <c r="H235" s="29">
        <v>0.25</v>
      </c>
      <c r="I235" s="30">
        <v>0.25</v>
      </c>
      <c r="J235" s="29">
        <v>0.15</v>
      </c>
      <c r="K235" s="29"/>
      <c r="L235" s="29">
        <v>0.3</v>
      </c>
      <c r="M235" s="29"/>
      <c r="N235" s="29">
        <v>1</v>
      </c>
      <c r="O235" s="30">
        <v>0.8</v>
      </c>
      <c r="P235" s="29">
        <v>0.1</v>
      </c>
      <c r="Q235" s="29">
        <v>0.25</v>
      </c>
      <c r="R235" s="29">
        <v>0.5</v>
      </c>
      <c r="S235" s="29">
        <v>0.6</v>
      </c>
      <c r="T235" s="29">
        <v>0.5</v>
      </c>
      <c r="U235" s="30">
        <v>0.6</v>
      </c>
      <c r="V235" s="29"/>
      <c r="W235" s="29"/>
      <c r="X235" s="29">
        <v>0.3</v>
      </c>
      <c r="Y235" s="29">
        <v>0.25</v>
      </c>
      <c r="Z235" s="29">
        <v>0.6</v>
      </c>
      <c r="AA235" s="30"/>
      <c r="AB235" s="29">
        <v>0.3</v>
      </c>
      <c r="AC235" s="29">
        <v>0.75</v>
      </c>
      <c r="AD235" s="29">
        <v>0.5</v>
      </c>
      <c r="AE235" s="29">
        <v>0.75</v>
      </c>
      <c r="AF235" s="29"/>
      <c r="AG235" s="30">
        <v>0.2</v>
      </c>
      <c r="AH235" s="29"/>
      <c r="AI235" s="29">
        <v>0.25</v>
      </c>
      <c r="AJ235" s="29"/>
      <c r="AK235" s="29"/>
      <c r="AL235" s="29"/>
      <c r="AM235" s="30">
        <v>0.5</v>
      </c>
      <c r="AN235" s="29"/>
      <c r="AO235" s="29">
        <v>0.03</v>
      </c>
      <c r="AP235" s="29">
        <v>0.05</v>
      </c>
      <c r="AQ235" s="29">
        <v>0.5</v>
      </c>
      <c r="AR235" s="29">
        <v>0.8</v>
      </c>
      <c r="AS235" s="30">
        <v>0.85</v>
      </c>
      <c r="AT235" s="29">
        <v>0.15</v>
      </c>
      <c r="AU235" s="29"/>
      <c r="AV235" s="29">
        <v>1</v>
      </c>
      <c r="AW235" s="29">
        <v>0.7</v>
      </c>
    </row>
    <row r="236" spans="1:49" ht="14.25" thickTop="1" thickBot="1" x14ac:dyDescent="0.25">
      <c r="A236" s="2">
        <v>2000</v>
      </c>
      <c r="B236" s="41" t="s">
        <v>119</v>
      </c>
      <c r="C236" s="17" t="s">
        <v>121</v>
      </c>
      <c r="D236" s="20"/>
      <c r="E236" s="20"/>
      <c r="F236" s="20"/>
      <c r="G236" s="20">
        <v>0.7</v>
      </c>
      <c r="H236" s="20"/>
      <c r="I236" s="21"/>
      <c r="J236" s="20"/>
      <c r="K236" s="20"/>
      <c r="L236" s="20"/>
      <c r="M236" s="20">
        <v>0.1</v>
      </c>
      <c r="N236" s="20"/>
      <c r="O236" s="21"/>
      <c r="P236" s="20">
        <v>0.7</v>
      </c>
      <c r="Q236" s="20"/>
      <c r="R236" s="20"/>
      <c r="S236" s="20"/>
      <c r="T236" s="20"/>
      <c r="U236" s="21"/>
      <c r="V236" s="20"/>
      <c r="W236" s="20"/>
      <c r="X236" s="20">
        <v>0.3</v>
      </c>
      <c r="Y236" s="20">
        <v>0.25</v>
      </c>
      <c r="Z236" s="20">
        <v>0.2</v>
      </c>
      <c r="AA236" s="21"/>
      <c r="AB236" s="20"/>
      <c r="AC236" s="20">
        <v>0.25</v>
      </c>
      <c r="AD236" s="20"/>
      <c r="AE236" s="20">
        <v>0.25</v>
      </c>
      <c r="AF236" s="20"/>
      <c r="AG236" s="21"/>
      <c r="AH236" s="20"/>
      <c r="AI236" s="20"/>
      <c r="AJ236" s="20"/>
      <c r="AK236" s="20"/>
      <c r="AL236" s="20"/>
      <c r="AM236" s="21"/>
      <c r="AN236" s="20"/>
      <c r="AO236" s="20"/>
      <c r="AP236" s="20"/>
      <c r="AQ236" s="20"/>
      <c r="AR236" s="20"/>
      <c r="AS236" s="21">
        <v>0.05</v>
      </c>
      <c r="AT236" s="20"/>
      <c r="AU236" s="20">
        <v>0.5</v>
      </c>
      <c r="AV236" s="20"/>
      <c r="AW236" s="20">
        <v>0.15</v>
      </c>
    </row>
    <row r="237" spans="1:49" ht="14.25" thickTop="1" thickBot="1" x14ac:dyDescent="0.25">
      <c r="A237" s="2">
        <v>2000</v>
      </c>
      <c r="B237" s="41" t="s">
        <v>119</v>
      </c>
      <c r="C237" s="17" t="s">
        <v>122</v>
      </c>
      <c r="D237" s="20"/>
      <c r="E237" s="20">
        <v>0.34</v>
      </c>
      <c r="F237" s="20">
        <v>0.8</v>
      </c>
      <c r="G237" s="20">
        <v>0.15</v>
      </c>
      <c r="H237" s="20">
        <v>0.75</v>
      </c>
      <c r="I237" s="21">
        <v>0.75</v>
      </c>
      <c r="J237" s="20">
        <v>0.85</v>
      </c>
      <c r="K237" s="20"/>
      <c r="L237" s="20">
        <v>0.7</v>
      </c>
      <c r="M237" s="20">
        <v>0.9</v>
      </c>
      <c r="N237" s="20"/>
      <c r="O237" s="21">
        <v>0.2</v>
      </c>
      <c r="P237" s="20">
        <v>0.2</v>
      </c>
      <c r="Q237" s="20">
        <v>0.75</v>
      </c>
      <c r="R237" s="20">
        <v>0.5</v>
      </c>
      <c r="S237" s="20">
        <v>0.4</v>
      </c>
      <c r="T237" s="20">
        <v>0.5</v>
      </c>
      <c r="U237" s="21">
        <v>0.4</v>
      </c>
      <c r="V237" s="20"/>
      <c r="W237" s="20">
        <v>1</v>
      </c>
      <c r="X237" s="20">
        <v>0.4</v>
      </c>
      <c r="Y237" s="20">
        <v>0.5</v>
      </c>
      <c r="Z237" s="20">
        <v>0.2</v>
      </c>
      <c r="AA237" s="21">
        <v>1</v>
      </c>
      <c r="AB237" s="20">
        <v>0.7</v>
      </c>
      <c r="AC237" s="20"/>
      <c r="AD237" s="20">
        <v>0.5</v>
      </c>
      <c r="AE237" s="20">
        <v>0</v>
      </c>
      <c r="AF237" s="20"/>
      <c r="AG237" s="21">
        <v>0.8</v>
      </c>
      <c r="AH237" s="20"/>
      <c r="AI237" s="20">
        <v>0.75</v>
      </c>
      <c r="AJ237" s="20">
        <v>1</v>
      </c>
      <c r="AK237" s="20">
        <v>1</v>
      </c>
      <c r="AL237" s="20">
        <v>1</v>
      </c>
      <c r="AM237" s="21">
        <v>0.5</v>
      </c>
      <c r="AN237" s="20"/>
      <c r="AO237" s="20">
        <v>0.97</v>
      </c>
      <c r="AP237" s="20">
        <v>0.95</v>
      </c>
      <c r="AQ237" s="20">
        <v>0.5</v>
      </c>
      <c r="AR237" s="20">
        <v>0.2</v>
      </c>
      <c r="AS237" s="21">
        <v>0.08</v>
      </c>
      <c r="AT237" s="20">
        <v>0.85</v>
      </c>
      <c r="AU237" s="20">
        <v>0.5</v>
      </c>
      <c r="AV237" s="20"/>
      <c r="AW237" s="20">
        <v>0.15</v>
      </c>
    </row>
    <row r="238" spans="1:49" ht="14.25" thickTop="1" thickBot="1" x14ac:dyDescent="0.25">
      <c r="A238" s="2">
        <v>2000</v>
      </c>
      <c r="B238" s="41" t="s">
        <v>119</v>
      </c>
      <c r="C238" s="22" t="s">
        <v>123</v>
      </c>
      <c r="D238" s="31"/>
      <c r="E238" s="31"/>
      <c r="F238" s="31"/>
      <c r="G238" s="31"/>
      <c r="H238" s="31"/>
      <c r="I238" s="32"/>
      <c r="J238" s="31"/>
      <c r="K238" s="31"/>
      <c r="L238" s="31"/>
      <c r="M238" s="31"/>
      <c r="N238" s="31"/>
      <c r="O238" s="32"/>
      <c r="P238" s="31"/>
      <c r="Q238" s="31"/>
      <c r="R238" s="31"/>
      <c r="S238" s="31"/>
      <c r="T238" s="31"/>
      <c r="U238" s="32"/>
      <c r="V238" s="31"/>
      <c r="W238" s="31"/>
      <c r="X238" s="31"/>
      <c r="Y238" s="31"/>
      <c r="Z238" s="31"/>
      <c r="AA238" s="32"/>
      <c r="AB238" s="31"/>
      <c r="AC238" s="31"/>
      <c r="AD238" s="31"/>
      <c r="AE238" s="31"/>
      <c r="AF238" s="31"/>
      <c r="AG238" s="32"/>
      <c r="AH238" s="31"/>
      <c r="AI238" s="31"/>
      <c r="AJ238" s="31"/>
      <c r="AK238" s="31"/>
      <c r="AL238" s="31"/>
      <c r="AM238" s="32"/>
      <c r="AN238" s="31"/>
      <c r="AO238" s="31"/>
      <c r="AP238" s="31"/>
      <c r="AQ238" s="31"/>
      <c r="AR238" s="31"/>
      <c r="AS238" s="32">
        <v>0.02</v>
      </c>
      <c r="AT238" s="31"/>
      <c r="AU238" s="31"/>
      <c r="AV238" s="31"/>
      <c r="AW238" s="31"/>
    </row>
    <row r="239" spans="1:49" ht="13.7" customHeight="1" thickTop="1" thickBot="1" x14ac:dyDescent="0.25">
      <c r="A239" s="2">
        <v>2000</v>
      </c>
      <c r="B239" s="39" t="s">
        <v>124</v>
      </c>
      <c r="C239" s="14" t="s">
        <v>125</v>
      </c>
      <c r="D239" s="15"/>
      <c r="E239" s="15"/>
      <c r="F239" s="15"/>
      <c r="G239" s="15"/>
      <c r="H239" s="15"/>
      <c r="I239" s="16"/>
      <c r="J239" s="15"/>
      <c r="K239" s="15"/>
      <c r="L239" s="15"/>
      <c r="M239" s="15"/>
      <c r="N239" s="15"/>
      <c r="O239" s="16"/>
      <c r="P239" s="15"/>
      <c r="Q239" s="15"/>
      <c r="R239" s="15"/>
      <c r="S239" s="15"/>
      <c r="T239" s="15"/>
      <c r="U239" s="16"/>
      <c r="V239" s="15"/>
      <c r="W239" s="15"/>
      <c r="X239" s="15"/>
      <c r="Y239" s="15"/>
      <c r="Z239" s="15"/>
      <c r="AA239" s="16"/>
      <c r="AB239" s="15"/>
      <c r="AC239" s="15"/>
      <c r="AD239" s="15"/>
      <c r="AE239" s="15"/>
      <c r="AF239" s="15"/>
      <c r="AG239" s="16"/>
      <c r="AH239" s="15"/>
      <c r="AI239" s="15"/>
      <c r="AJ239" s="15"/>
      <c r="AK239" s="15"/>
      <c r="AL239" s="15"/>
      <c r="AM239" s="16"/>
      <c r="AN239" s="15"/>
      <c r="AO239" s="15"/>
      <c r="AP239" s="15"/>
      <c r="AQ239" s="15"/>
      <c r="AR239" s="15"/>
      <c r="AS239" s="16"/>
      <c r="AT239" s="15"/>
      <c r="AU239" s="15"/>
      <c r="AV239" s="15"/>
      <c r="AW239" s="15"/>
    </row>
    <row r="240" spans="1:49" ht="14.25" thickTop="1" thickBot="1" x14ac:dyDescent="0.25">
      <c r="A240" s="2">
        <v>2000</v>
      </c>
      <c r="B240" s="39" t="s">
        <v>124</v>
      </c>
      <c r="C240" s="17" t="s">
        <v>126</v>
      </c>
      <c r="D240" s="18"/>
      <c r="E240" s="18"/>
      <c r="F240" s="18"/>
      <c r="G240" s="18"/>
      <c r="H240" s="18"/>
      <c r="I240" s="19"/>
      <c r="J240" s="18"/>
      <c r="K240" s="18"/>
      <c r="L240" s="18"/>
      <c r="M240" s="18"/>
      <c r="N240" s="18"/>
      <c r="O240" s="19"/>
      <c r="P240" s="18"/>
      <c r="Q240" s="18"/>
      <c r="R240" s="18"/>
      <c r="S240" s="18"/>
      <c r="T240" s="18"/>
      <c r="U240" s="19"/>
      <c r="V240" s="18"/>
      <c r="W240" s="18"/>
      <c r="X240" s="18"/>
      <c r="Y240" s="18"/>
      <c r="Z240" s="18"/>
      <c r="AA240" s="19"/>
      <c r="AB240" s="18"/>
      <c r="AC240" s="18"/>
      <c r="AD240" s="18"/>
      <c r="AE240" s="18"/>
      <c r="AF240" s="18"/>
      <c r="AG240" s="19"/>
      <c r="AH240" s="18"/>
      <c r="AI240" s="18"/>
      <c r="AJ240" s="18"/>
      <c r="AK240" s="18"/>
      <c r="AL240" s="18"/>
      <c r="AM240" s="19"/>
      <c r="AN240" s="18"/>
      <c r="AO240" s="18"/>
      <c r="AP240" s="18"/>
      <c r="AQ240" s="18"/>
      <c r="AR240" s="18"/>
      <c r="AS240" s="19"/>
      <c r="AT240" s="18"/>
      <c r="AU240" s="18"/>
      <c r="AV240" s="18"/>
      <c r="AW240" s="18"/>
    </row>
    <row r="241" spans="1:49" ht="14.25" thickTop="1" thickBot="1" x14ac:dyDescent="0.25">
      <c r="A241" s="2">
        <v>2000</v>
      </c>
      <c r="B241" s="39" t="s">
        <v>124</v>
      </c>
      <c r="C241" s="17" t="s">
        <v>127</v>
      </c>
      <c r="D241" s="18"/>
      <c r="E241" s="18"/>
      <c r="F241" s="18"/>
      <c r="G241" s="18"/>
      <c r="H241" s="18"/>
      <c r="I241" s="19"/>
      <c r="J241" s="18"/>
      <c r="K241" s="18"/>
      <c r="L241" s="18"/>
      <c r="M241" s="18"/>
      <c r="N241" s="18"/>
      <c r="O241" s="19"/>
      <c r="P241" s="18"/>
      <c r="Q241" s="18"/>
      <c r="R241" s="18"/>
      <c r="S241" s="18"/>
      <c r="T241" s="18"/>
      <c r="U241" s="19"/>
      <c r="V241" s="18"/>
      <c r="W241" s="18"/>
      <c r="X241" s="18"/>
      <c r="Y241" s="18"/>
      <c r="Z241" s="18"/>
      <c r="AA241" s="19"/>
      <c r="AB241" s="18"/>
      <c r="AC241" s="18"/>
      <c r="AD241" s="18"/>
      <c r="AE241" s="18"/>
      <c r="AF241" s="18"/>
      <c r="AG241" s="19"/>
      <c r="AH241" s="18"/>
      <c r="AI241" s="18"/>
      <c r="AJ241" s="18"/>
      <c r="AK241" s="18"/>
      <c r="AL241" s="18"/>
      <c r="AM241" s="19"/>
      <c r="AN241" s="18"/>
      <c r="AO241" s="18"/>
      <c r="AP241" s="18"/>
      <c r="AQ241" s="18"/>
      <c r="AR241" s="18"/>
      <c r="AS241" s="19"/>
      <c r="AT241" s="18"/>
      <c r="AU241" s="18"/>
      <c r="AV241" s="18"/>
      <c r="AW241" s="18"/>
    </row>
    <row r="242" spans="1:49" ht="14.25" thickTop="1" thickBot="1" x14ac:dyDescent="0.25">
      <c r="A242" s="2">
        <v>2000</v>
      </c>
      <c r="B242" s="39" t="s">
        <v>124</v>
      </c>
      <c r="C242" s="17" t="s">
        <v>128</v>
      </c>
      <c r="D242" s="20"/>
      <c r="E242" s="20"/>
      <c r="F242" s="20"/>
      <c r="G242" s="20"/>
      <c r="H242" s="20"/>
      <c r="I242" s="21"/>
      <c r="J242" s="20"/>
      <c r="K242" s="20"/>
      <c r="L242" s="20"/>
      <c r="M242" s="20"/>
      <c r="N242" s="20"/>
      <c r="O242" s="21"/>
      <c r="P242" s="20"/>
      <c r="Q242" s="20"/>
      <c r="R242" s="20"/>
      <c r="S242" s="20"/>
      <c r="T242" s="20"/>
      <c r="U242" s="21"/>
      <c r="V242" s="20"/>
      <c r="W242" s="20"/>
      <c r="X242" s="20"/>
      <c r="Y242" s="20"/>
      <c r="Z242" s="20"/>
      <c r="AA242" s="21"/>
      <c r="AB242" s="20"/>
      <c r="AC242" s="20"/>
      <c r="AD242" s="20"/>
      <c r="AE242" s="20"/>
      <c r="AF242" s="20"/>
      <c r="AG242" s="21"/>
      <c r="AH242" s="20"/>
      <c r="AI242" s="20"/>
      <c r="AJ242" s="20"/>
      <c r="AK242" s="20"/>
      <c r="AL242" s="20"/>
      <c r="AM242" s="21"/>
      <c r="AN242" s="20"/>
      <c r="AO242" s="20"/>
      <c r="AP242" s="20"/>
      <c r="AQ242" s="20"/>
      <c r="AR242" s="20"/>
      <c r="AS242" s="21"/>
      <c r="AT242" s="20"/>
      <c r="AU242" s="20"/>
      <c r="AV242" s="20"/>
      <c r="AW242" s="20"/>
    </row>
    <row r="243" spans="1:49" ht="14.25" thickTop="1" thickBot="1" x14ac:dyDescent="0.25">
      <c r="A243" s="2">
        <v>2000</v>
      </c>
      <c r="B243" s="39" t="s">
        <v>124</v>
      </c>
      <c r="C243" s="17" t="s">
        <v>129</v>
      </c>
      <c r="D243" s="20"/>
      <c r="E243" s="20"/>
      <c r="F243" s="20"/>
      <c r="G243" s="20"/>
      <c r="H243" s="20"/>
      <c r="I243" s="21"/>
      <c r="J243" s="20"/>
      <c r="K243" s="20"/>
      <c r="L243" s="20"/>
      <c r="M243" s="20"/>
      <c r="N243" s="20"/>
      <c r="O243" s="21"/>
      <c r="P243" s="20"/>
      <c r="Q243" s="20"/>
      <c r="R243" s="20"/>
      <c r="S243" s="20"/>
      <c r="T243" s="20"/>
      <c r="U243" s="21"/>
      <c r="V243" s="20"/>
      <c r="W243" s="20"/>
      <c r="X243" s="20"/>
      <c r="Y243" s="20"/>
      <c r="Z243" s="20"/>
      <c r="AA243" s="21"/>
      <c r="AB243" s="20"/>
      <c r="AC243" s="20"/>
      <c r="AD243" s="20"/>
      <c r="AE243" s="20"/>
      <c r="AF243" s="20"/>
      <c r="AG243" s="21"/>
      <c r="AH243" s="20"/>
      <c r="AI243" s="20"/>
      <c r="AJ243" s="20"/>
      <c r="AK243" s="20"/>
      <c r="AL243" s="20"/>
      <c r="AM243" s="21"/>
      <c r="AN243" s="20"/>
      <c r="AO243" s="20"/>
      <c r="AP243" s="20"/>
      <c r="AQ243" s="20"/>
      <c r="AR243" s="20"/>
      <c r="AS243" s="21"/>
      <c r="AT243" s="20"/>
      <c r="AU243" s="20"/>
      <c r="AV243" s="20"/>
      <c r="AW243" s="20"/>
    </row>
    <row r="244" spans="1:49" ht="14.25" thickTop="1" thickBot="1" x14ac:dyDescent="0.25">
      <c r="A244" s="2">
        <v>2000</v>
      </c>
      <c r="B244" s="39" t="s">
        <v>124</v>
      </c>
      <c r="C244" s="17" t="s">
        <v>130</v>
      </c>
      <c r="D244" s="20"/>
      <c r="E244" s="20"/>
      <c r="F244" s="20"/>
      <c r="G244" s="20"/>
      <c r="H244" s="20"/>
      <c r="I244" s="21"/>
      <c r="J244" s="20"/>
      <c r="K244" s="20"/>
      <c r="L244" s="20"/>
      <c r="M244" s="20"/>
      <c r="N244" s="20"/>
      <c r="O244" s="21"/>
      <c r="P244" s="20"/>
      <c r="Q244" s="20"/>
      <c r="R244" s="20"/>
      <c r="S244" s="20"/>
      <c r="T244" s="20"/>
      <c r="U244" s="21"/>
      <c r="V244" s="20"/>
      <c r="W244" s="20"/>
      <c r="X244" s="20"/>
      <c r="Y244" s="20"/>
      <c r="Z244" s="20"/>
      <c r="AA244" s="21"/>
      <c r="AB244" s="20"/>
      <c r="AC244" s="20"/>
      <c r="AD244" s="20"/>
      <c r="AE244" s="20"/>
      <c r="AF244" s="20"/>
      <c r="AG244" s="21"/>
      <c r="AH244" s="20"/>
      <c r="AI244" s="20"/>
      <c r="AJ244" s="20"/>
      <c r="AK244" s="20"/>
      <c r="AL244" s="20"/>
      <c r="AM244" s="21"/>
      <c r="AN244" s="20"/>
      <c r="AO244" s="20"/>
      <c r="AP244" s="20"/>
      <c r="AQ244" s="20"/>
      <c r="AR244" s="20"/>
      <c r="AS244" s="21"/>
      <c r="AT244" s="20"/>
      <c r="AU244" s="20"/>
      <c r="AV244" s="20"/>
      <c r="AW244" s="20"/>
    </row>
    <row r="245" spans="1:49" ht="14.25" thickTop="1" thickBot="1" x14ac:dyDescent="0.25">
      <c r="A245" s="2">
        <v>2000</v>
      </c>
      <c r="B245" s="39" t="s">
        <v>124</v>
      </c>
      <c r="C245" s="22" t="s">
        <v>131</v>
      </c>
      <c r="D245" s="31"/>
      <c r="E245" s="31"/>
      <c r="F245" s="31"/>
      <c r="G245" s="31"/>
      <c r="H245" s="31"/>
      <c r="I245" s="32"/>
      <c r="J245" s="31"/>
      <c r="K245" s="31"/>
      <c r="L245" s="31"/>
      <c r="M245" s="31"/>
      <c r="N245" s="31"/>
      <c r="O245" s="32"/>
      <c r="P245" s="31"/>
      <c r="Q245" s="31"/>
      <c r="R245" s="31"/>
      <c r="S245" s="31"/>
      <c r="T245" s="31"/>
      <c r="U245" s="32"/>
      <c r="V245" s="31"/>
      <c r="W245" s="31"/>
      <c r="X245" s="31"/>
      <c r="Y245" s="31"/>
      <c r="Z245" s="31"/>
      <c r="AA245" s="32"/>
      <c r="AB245" s="31"/>
      <c r="AC245" s="31"/>
      <c r="AD245" s="31"/>
      <c r="AE245" s="31"/>
      <c r="AF245" s="31"/>
      <c r="AG245" s="32"/>
      <c r="AH245" s="31"/>
      <c r="AI245" s="31"/>
      <c r="AJ245" s="31"/>
      <c r="AK245" s="31"/>
      <c r="AL245" s="31"/>
      <c r="AM245" s="32"/>
      <c r="AN245" s="31"/>
      <c r="AO245" s="31"/>
      <c r="AP245" s="31"/>
      <c r="AQ245" s="31"/>
      <c r="AR245" s="31"/>
      <c r="AS245" s="32"/>
      <c r="AT245" s="31"/>
      <c r="AU245" s="31"/>
      <c r="AV245" s="31"/>
      <c r="AW245" s="31"/>
    </row>
    <row r="246" spans="1:49" ht="14.25" thickTop="1" thickBot="1" x14ac:dyDescent="0.25">
      <c r="A246" s="2">
        <v>2000</v>
      </c>
      <c r="B246" s="42" t="s">
        <v>132</v>
      </c>
      <c r="C246" s="14" t="s">
        <v>133</v>
      </c>
      <c r="D246" s="29"/>
      <c r="E246" s="29">
        <v>0.5</v>
      </c>
      <c r="F246" s="29">
        <v>0.9</v>
      </c>
      <c r="G246" s="29">
        <v>0.2</v>
      </c>
      <c r="H246" s="29">
        <v>0.8</v>
      </c>
      <c r="I246" s="30"/>
      <c r="J246" s="29">
        <v>1</v>
      </c>
      <c r="K246" s="29"/>
      <c r="L246" s="29">
        <v>0.7</v>
      </c>
      <c r="M246" s="29">
        <v>1</v>
      </c>
      <c r="N246" s="29">
        <v>1</v>
      </c>
      <c r="O246" s="30">
        <v>0.2</v>
      </c>
      <c r="P246" s="29">
        <v>0.2</v>
      </c>
      <c r="Q246" s="29">
        <v>0.9</v>
      </c>
      <c r="R246" s="29">
        <v>0.9</v>
      </c>
      <c r="S246" s="29">
        <v>0.2</v>
      </c>
      <c r="T246" s="29"/>
      <c r="U246" s="30">
        <v>1</v>
      </c>
      <c r="V246" s="29"/>
      <c r="W246" s="29">
        <v>1</v>
      </c>
      <c r="X246" s="29">
        <v>0.2</v>
      </c>
      <c r="Y246" s="29">
        <v>0.9</v>
      </c>
      <c r="Z246" s="29">
        <v>0.8</v>
      </c>
      <c r="AA246" s="30"/>
      <c r="AB246" s="29">
        <v>0.9</v>
      </c>
      <c r="AC246" s="29"/>
      <c r="AD246" s="29">
        <v>0.95</v>
      </c>
      <c r="AE246" s="29"/>
      <c r="AF246" s="29"/>
      <c r="AG246" s="30">
        <v>0.9</v>
      </c>
      <c r="AH246" s="29">
        <v>0.9</v>
      </c>
      <c r="AI246" s="29">
        <v>0.75</v>
      </c>
      <c r="AJ246" s="29"/>
      <c r="AK246" s="29">
        <v>1</v>
      </c>
      <c r="AL246" s="29">
        <v>1</v>
      </c>
      <c r="AM246" s="30">
        <v>0.5</v>
      </c>
      <c r="AN246" s="29">
        <v>0.99</v>
      </c>
      <c r="AO246" s="29">
        <v>0.99</v>
      </c>
      <c r="AP246" s="29"/>
      <c r="AQ246" s="29">
        <v>0.75</v>
      </c>
      <c r="AR246" s="29">
        <v>0.2</v>
      </c>
      <c r="AS246" s="30">
        <v>0.15</v>
      </c>
      <c r="AT246" s="29">
        <v>1</v>
      </c>
      <c r="AU246" s="29">
        <v>1</v>
      </c>
      <c r="AV246" s="29"/>
      <c r="AW246" s="29">
        <v>0.1</v>
      </c>
    </row>
    <row r="247" spans="1:49" ht="14.25" thickTop="1" thickBot="1" x14ac:dyDescent="0.25">
      <c r="A247" s="2">
        <v>2000</v>
      </c>
      <c r="B247" s="42" t="s">
        <v>132</v>
      </c>
      <c r="C247" s="22" t="s">
        <v>134</v>
      </c>
      <c r="D247" s="31">
        <v>1</v>
      </c>
      <c r="E247" s="31">
        <v>0.5</v>
      </c>
      <c r="F247" s="31">
        <v>0.1</v>
      </c>
      <c r="G247" s="31">
        <v>0.8</v>
      </c>
      <c r="H247" s="31">
        <v>0.2</v>
      </c>
      <c r="I247" s="32"/>
      <c r="J247" s="31"/>
      <c r="K247" s="31"/>
      <c r="L247" s="31">
        <v>0.3</v>
      </c>
      <c r="M247" s="31"/>
      <c r="N247" s="31"/>
      <c r="O247" s="32">
        <v>0.8</v>
      </c>
      <c r="P247" s="31">
        <v>0.8</v>
      </c>
      <c r="Q247" s="31">
        <v>0.1</v>
      </c>
      <c r="R247" s="31">
        <v>0.1</v>
      </c>
      <c r="S247" s="31">
        <v>0.8</v>
      </c>
      <c r="T247" s="31">
        <v>1</v>
      </c>
      <c r="U247" s="32"/>
      <c r="V247" s="31"/>
      <c r="W247" s="31"/>
      <c r="X247" s="31">
        <v>0.8</v>
      </c>
      <c r="Y247" s="31">
        <v>0.1</v>
      </c>
      <c r="Z247" s="31">
        <v>0.2</v>
      </c>
      <c r="AA247" s="32"/>
      <c r="AB247" s="31">
        <v>0.1</v>
      </c>
      <c r="AC247" s="31">
        <v>1</v>
      </c>
      <c r="AD247" s="31">
        <v>0.05</v>
      </c>
      <c r="AE247" s="31">
        <v>1</v>
      </c>
      <c r="AF247" s="31"/>
      <c r="AG247" s="32">
        <v>0.1</v>
      </c>
      <c r="AH247" s="31">
        <v>0.1</v>
      </c>
      <c r="AI247" s="31">
        <v>0.25</v>
      </c>
      <c r="AJ247" s="31">
        <v>1</v>
      </c>
      <c r="AK247" s="31"/>
      <c r="AL247" s="31"/>
      <c r="AM247" s="32">
        <v>0.5</v>
      </c>
      <c r="AN247" s="31">
        <v>0.01</v>
      </c>
      <c r="AO247" s="31">
        <v>0.01</v>
      </c>
      <c r="AP247" s="31"/>
      <c r="AQ247" s="31">
        <v>0.25</v>
      </c>
      <c r="AR247" s="31">
        <v>0.8</v>
      </c>
      <c r="AS247" s="32">
        <v>0.85</v>
      </c>
      <c r="AT247" s="31"/>
      <c r="AU247" s="31"/>
      <c r="AV247" s="31"/>
      <c r="AW247" s="31">
        <v>0.9</v>
      </c>
    </row>
    <row r="248" spans="1:49" ht="13.7" customHeight="1" thickTop="1" thickBot="1" x14ac:dyDescent="0.25">
      <c r="A248" s="2">
        <v>2000</v>
      </c>
      <c r="B248" s="39" t="s">
        <v>135</v>
      </c>
      <c r="C248" s="14" t="s">
        <v>136</v>
      </c>
      <c r="D248" s="15"/>
      <c r="E248" s="15"/>
      <c r="F248" s="15">
        <v>30</v>
      </c>
      <c r="G248" s="15"/>
      <c r="H248" s="15"/>
      <c r="I248" s="16"/>
      <c r="J248" s="15"/>
      <c r="K248" s="15"/>
      <c r="L248" s="15"/>
      <c r="M248" s="15"/>
      <c r="N248" s="15"/>
      <c r="O248" s="16"/>
      <c r="P248" s="15"/>
      <c r="Q248" s="15"/>
      <c r="R248" s="15"/>
      <c r="S248" s="15"/>
      <c r="T248" s="15"/>
      <c r="U248" s="16"/>
      <c r="V248" s="15"/>
      <c r="W248" s="15"/>
      <c r="X248" s="15"/>
      <c r="Y248" s="15"/>
      <c r="Z248" s="15"/>
      <c r="AA248" s="16"/>
      <c r="AB248" s="15"/>
      <c r="AC248" s="15"/>
      <c r="AD248" s="15"/>
      <c r="AE248" s="15"/>
      <c r="AF248" s="15"/>
      <c r="AG248" s="16"/>
      <c r="AH248" s="15"/>
      <c r="AI248" s="15"/>
      <c r="AJ248" s="15"/>
      <c r="AK248" s="15"/>
      <c r="AL248" s="15"/>
      <c r="AM248" s="16"/>
      <c r="AN248" s="15"/>
      <c r="AO248" s="15"/>
      <c r="AP248" s="15"/>
      <c r="AQ248" s="15"/>
      <c r="AR248" s="15">
        <v>50</v>
      </c>
      <c r="AS248" s="16"/>
      <c r="AT248" s="15"/>
      <c r="AU248" s="15"/>
      <c r="AV248" s="15"/>
      <c r="AW248" s="15"/>
    </row>
    <row r="249" spans="1:49" ht="14.25" thickTop="1" thickBot="1" x14ac:dyDescent="0.25">
      <c r="A249" s="2">
        <v>2000</v>
      </c>
      <c r="B249" s="39" t="s">
        <v>135</v>
      </c>
      <c r="C249" s="17" t="s">
        <v>188</v>
      </c>
      <c r="D249" s="18"/>
      <c r="E249" s="18"/>
      <c r="F249" s="18"/>
      <c r="G249" s="18"/>
      <c r="H249" s="18"/>
      <c r="I249" s="19"/>
      <c r="J249" s="18"/>
      <c r="K249" s="18"/>
      <c r="L249" s="18"/>
      <c r="M249" s="18"/>
      <c r="N249" s="18"/>
      <c r="O249" s="19">
        <v>2</v>
      </c>
      <c r="P249" s="18"/>
      <c r="Q249" s="18"/>
      <c r="R249" s="18"/>
      <c r="S249" s="18"/>
      <c r="T249" s="18"/>
      <c r="U249" s="19"/>
      <c r="V249" s="18"/>
      <c r="W249" s="18"/>
      <c r="X249" s="18"/>
      <c r="Y249" s="18"/>
      <c r="Z249" s="18"/>
      <c r="AA249" s="19"/>
      <c r="AB249" s="18"/>
      <c r="AC249" s="18"/>
      <c r="AD249" s="18"/>
      <c r="AE249" s="18"/>
      <c r="AF249" s="18"/>
      <c r="AG249" s="19"/>
      <c r="AH249" s="18"/>
      <c r="AI249" s="18"/>
      <c r="AJ249" s="18"/>
      <c r="AK249" s="18"/>
      <c r="AL249" s="18"/>
      <c r="AM249" s="19"/>
      <c r="AN249" s="18"/>
      <c r="AO249" s="18"/>
      <c r="AP249" s="18"/>
      <c r="AQ249" s="18"/>
      <c r="AR249" s="18"/>
      <c r="AS249" s="19">
        <v>60</v>
      </c>
      <c r="AT249" s="18"/>
      <c r="AU249" s="18"/>
      <c r="AV249" s="18"/>
      <c r="AW249" s="18">
        <v>2</v>
      </c>
    </row>
    <row r="250" spans="1:49" ht="14.25" thickTop="1" thickBot="1" x14ac:dyDescent="0.25">
      <c r="A250" s="2">
        <v>2000</v>
      </c>
      <c r="B250" s="39" t="s">
        <v>135</v>
      </c>
      <c r="C250" s="22" t="s">
        <v>137</v>
      </c>
      <c r="D250" s="23"/>
      <c r="E250" s="23"/>
      <c r="F250" s="23"/>
      <c r="G250" s="23"/>
      <c r="H250" s="23"/>
      <c r="I250" s="24"/>
      <c r="J250" s="23"/>
      <c r="K250" s="23"/>
      <c r="L250" s="23"/>
      <c r="M250" s="23"/>
      <c r="N250" s="23"/>
      <c r="O250" s="24"/>
      <c r="P250" s="23"/>
      <c r="Q250" s="23"/>
      <c r="R250" s="23"/>
      <c r="S250" s="23"/>
      <c r="T250" s="23"/>
      <c r="U250" s="24"/>
      <c r="V250" s="23"/>
      <c r="W250" s="23"/>
      <c r="X250" s="23"/>
      <c r="Y250" s="23"/>
      <c r="Z250" s="23"/>
      <c r="AA250" s="24"/>
      <c r="AB250" s="23"/>
      <c r="AC250" s="23"/>
      <c r="AD250" s="23"/>
      <c r="AE250" s="23"/>
      <c r="AF250" s="23"/>
      <c r="AG250" s="24"/>
      <c r="AH250" s="23"/>
      <c r="AI250" s="23"/>
      <c r="AJ250" s="23"/>
      <c r="AK250" s="23"/>
      <c r="AL250" s="23"/>
      <c r="AM250" s="24"/>
      <c r="AN250" s="23"/>
      <c r="AO250" s="23"/>
      <c r="AP250" s="23"/>
      <c r="AQ250" s="23"/>
      <c r="AR250" s="23"/>
      <c r="AS250" s="24"/>
      <c r="AT250" s="23"/>
      <c r="AU250" s="23"/>
      <c r="AV250" s="23"/>
      <c r="AW250" s="23"/>
    </row>
    <row r="251" spans="1:49" ht="14.25" thickTop="1" thickBot="1" x14ac:dyDescent="0.25">
      <c r="A251" s="2">
        <v>2000</v>
      </c>
      <c r="B251" s="39" t="s">
        <v>135</v>
      </c>
      <c r="C251" s="34" t="s">
        <v>138</v>
      </c>
      <c r="D251" s="35"/>
      <c r="E251" s="35"/>
      <c r="F251" s="35"/>
      <c r="G251" s="35"/>
      <c r="H251" s="35"/>
      <c r="I251" s="36"/>
      <c r="J251" s="35"/>
      <c r="K251" s="35"/>
      <c r="L251" s="35"/>
      <c r="M251" s="35"/>
      <c r="N251" s="35"/>
      <c r="O251" s="36"/>
      <c r="P251" s="35"/>
      <c r="Q251" s="35"/>
      <c r="R251" s="35"/>
      <c r="S251" s="35"/>
      <c r="T251" s="35"/>
      <c r="U251" s="36"/>
      <c r="V251" s="35"/>
      <c r="W251" s="35"/>
      <c r="X251" s="35"/>
      <c r="Y251" s="35"/>
      <c r="Z251" s="35"/>
      <c r="AA251" s="36"/>
      <c r="AB251" s="35"/>
      <c r="AC251" s="35"/>
      <c r="AD251" s="35"/>
      <c r="AE251" s="35"/>
      <c r="AF251" s="35"/>
      <c r="AG251" s="36"/>
      <c r="AH251" s="35"/>
      <c r="AI251" s="35"/>
      <c r="AJ251" s="35"/>
      <c r="AK251" s="35"/>
      <c r="AL251" s="35"/>
      <c r="AM251" s="36"/>
      <c r="AN251" s="35"/>
      <c r="AO251" s="35"/>
      <c r="AP251" s="35"/>
      <c r="AQ251" s="35"/>
      <c r="AR251" s="35"/>
      <c r="AS251" s="36"/>
      <c r="AT251" s="35"/>
      <c r="AU251" s="35"/>
      <c r="AV251" s="35"/>
      <c r="AW251" s="35"/>
    </row>
    <row r="252" spans="1:49" ht="14.25" thickTop="1" thickBot="1" x14ac:dyDescent="0.25">
      <c r="A252" s="2">
        <v>2000</v>
      </c>
      <c r="B252" s="39" t="s">
        <v>135</v>
      </c>
      <c r="C252" s="17" t="s">
        <v>189</v>
      </c>
      <c r="D252" s="18"/>
      <c r="E252" s="18"/>
      <c r="F252" s="18"/>
      <c r="G252" s="18"/>
      <c r="H252" s="18"/>
      <c r="I252" s="19"/>
      <c r="J252" s="18"/>
      <c r="K252" s="18"/>
      <c r="L252" s="18"/>
      <c r="M252" s="18"/>
      <c r="N252" s="18"/>
      <c r="O252" s="19"/>
      <c r="P252" s="18"/>
      <c r="Q252" s="18">
        <v>325</v>
      </c>
      <c r="R252" s="18"/>
      <c r="S252" s="18">
        <v>150</v>
      </c>
      <c r="T252" s="18"/>
      <c r="U252" s="19"/>
      <c r="V252" s="18"/>
      <c r="W252" s="18"/>
      <c r="X252" s="18">
        <v>300</v>
      </c>
      <c r="Y252" s="18"/>
      <c r="Z252" s="18">
        <v>25</v>
      </c>
      <c r="AA252" s="19"/>
      <c r="AB252" s="18"/>
      <c r="AC252" s="18">
        <v>5</v>
      </c>
      <c r="AD252" s="18"/>
      <c r="AE252" s="18"/>
      <c r="AF252" s="18"/>
      <c r="AG252" s="19"/>
      <c r="AH252" s="18"/>
      <c r="AI252" s="18">
        <v>25</v>
      </c>
      <c r="AJ252" s="18"/>
      <c r="AK252" s="18"/>
      <c r="AL252" s="18"/>
      <c r="AM252" s="19"/>
      <c r="AN252" s="18"/>
      <c r="AO252" s="18"/>
      <c r="AP252" s="18"/>
      <c r="AQ252" s="18"/>
      <c r="AR252" s="18"/>
      <c r="AS252" s="19"/>
      <c r="AT252" s="18"/>
      <c r="AU252" s="18"/>
      <c r="AV252" s="18"/>
      <c r="AW252" s="18">
        <v>6</v>
      </c>
    </row>
    <row r="253" spans="1:49" ht="14.25" thickTop="1" thickBot="1" x14ac:dyDescent="0.25">
      <c r="A253" s="2">
        <v>2000</v>
      </c>
      <c r="B253" s="39" t="s">
        <v>135</v>
      </c>
      <c r="C253" s="22" t="s">
        <v>190</v>
      </c>
      <c r="D253" s="23"/>
      <c r="E253" s="23"/>
      <c r="F253" s="23"/>
      <c r="G253" s="23">
        <v>8</v>
      </c>
      <c r="H253" s="23"/>
      <c r="I253" s="24"/>
      <c r="J253" s="23"/>
      <c r="K253" s="23"/>
      <c r="L253" s="23"/>
      <c r="M253" s="23"/>
      <c r="N253" s="23"/>
      <c r="O253" s="24"/>
      <c r="P253" s="23">
        <v>5</v>
      </c>
      <c r="Q253" s="23">
        <v>2.5</v>
      </c>
      <c r="R253" s="23"/>
      <c r="S253" s="23"/>
      <c r="T253" s="23"/>
      <c r="U253" s="24"/>
      <c r="V253" s="23">
        <v>30</v>
      </c>
      <c r="W253" s="23"/>
      <c r="X253" s="23"/>
      <c r="Y253" s="23"/>
      <c r="Z253" s="23"/>
      <c r="AA253" s="24"/>
      <c r="AB253" s="23"/>
      <c r="AC253" s="23">
        <v>30</v>
      </c>
      <c r="AD253" s="23"/>
      <c r="AE253" s="23"/>
      <c r="AF253" s="23"/>
      <c r="AG253" s="24"/>
      <c r="AH253" s="23"/>
      <c r="AI253" s="23">
        <v>12</v>
      </c>
      <c r="AJ253" s="23"/>
      <c r="AK253" s="23"/>
      <c r="AL253" s="23"/>
      <c r="AM253" s="24"/>
      <c r="AN253" s="23"/>
      <c r="AO253" s="23"/>
      <c r="AP253" s="23">
        <v>35</v>
      </c>
      <c r="AQ253" s="23">
        <v>25</v>
      </c>
      <c r="AR253" s="23"/>
      <c r="AS253" s="24">
        <v>65</v>
      </c>
      <c r="AT253" s="23">
        <v>5</v>
      </c>
      <c r="AU253" s="23"/>
      <c r="AV253" s="23"/>
      <c r="AW253" s="23">
        <v>35</v>
      </c>
    </row>
    <row r="254" spans="1:49" ht="14.25" thickTop="1" thickBot="1" x14ac:dyDescent="0.25">
      <c r="A254" s="2">
        <v>2000</v>
      </c>
      <c r="B254" s="39" t="s">
        <v>135</v>
      </c>
      <c r="C254" s="34" t="s">
        <v>140</v>
      </c>
      <c r="D254" s="35"/>
      <c r="E254" s="35"/>
      <c r="F254" s="35"/>
      <c r="G254" s="35"/>
      <c r="H254" s="35"/>
      <c r="I254" s="36"/>
      <c r="J254" s="35"/>
      <c r="K254" s="35"/>
      <c r="L254" s="35"/>
      <c r="M254" s="35"/>
      <c r="N254" s="35"/>
      <c r="O254" s="36"/>
      <c r="P254" s="35"/>
      <c r="Q254" s="35"/>
      <c r="R254" s="35"/>
      <c r="S254" s="35"/>
      <c r="T254" s="35"/>
      <c r="U254" s="36"/>
      <c r="V254" s="35"/>
      <c r="W254" s="35"/>
      <c r="X254" s="35"/>
      <c r="Y254" s="35"/>
      <c r="Z254" s="35"/>
      <c r="AA254" s="36"/>
      <c r="AB254" s="35"/>
      <c r="AC254" s="35"/>
      <c r="AD254" s="35"/>
      <c r="AE254" s="35"/>
      <c r="AF254" s="35"/>
      <c r="AG254" s="36"/>
      <c r="AH254" s="35"/>
      <c r="AI254" s="35"/>
      <c r="AJ254" s="35"/>
      <c r="AK254" s="35"/>
      <c r="AL254" s="35"/>
      <c r="AM254" s="36"/>
      <c r="AN254" s="35"/>
      <c r="AO254" s="35"/>
      <c r="AP254" s="35"/>
      <c r="AQ254" s="35"/>
      <c r="AR254" s="35"/>
      <c r="AS254" s="36"/>
      <c r="AT254" s="35"/>
      <c r="AU254" s="35"/>
      <c r="AV254" s="35"/>
      <c r="AW254" s="35"/>
    </row>
    <row r="255" spans="1:49" ht="14.25" thickTop="1" thickBot="1" x14ac:dyDescent="0.25">
      <c r="A255" s="2">
        <v>2000</v>
      </c>
      <c r="B255" s="39" t="s">
        <v>135</v>
      </c>
      <c r="C255" s="17" t="s">
        <v>141</v>
      </c>
      <c r="D255" s="18"/>
      <c r="E255" s="18"/>
      <c r="F255" s="18">
        <v>5000</v>
      </c>
      <c r="G255" s="18"/>
      <c r="H255" s="18">
        <v>1500</v>
      </c>
      <c r="I255" s="19">
        <v>2800</v>
      </c>
      <c r="J255" s="18"/>
      <c r="K255" s="18"/>
      <c r="L255" s="18">
        <v>3000</v>
      </c>
      <c r="M255" s="18"/>
      <c r="N255" s="18"/>
      <c r="O255" s="19">
        <v>100</v>
      </c>
      <c r="P255" s="18"/>
      <c r="Q255" s="18">
        <v>1000</v>
      </c>
      <c r="R255" s="18"/>
      <c r="S255" s="18">
        <v>600</v>
      </c>
      <c r="T255" s="18">
        <v>100</v>
      </c>
      <c r="U255" s="19">
        <v>80</v>
      </c>
      <c r="V255" s="18">
        <v>250</v>
      </c>
      <c r="W255" s="18"/>
      <c r="X255" s="18">
        <v>300</v>
      </c>
      <c r="Y255" s="18">
        <v>100</v>
      </c>
      <c r="Z255" s="18">
        <v>25</v>
      </c>
      <c r="AA255" s="19"/>
      <c r="AB255" s="18">
        <v>1000</v>
      </c>
      <c r="AC255" s="18">
        <v>250</v>
      </c>
      <c r="AD255" s="18">
        <v>10</v>
      </c>
      <c r="AE255" s="18"/>
      <c r="AF255" s="18"/>
      <c r="AG255" s="19">
        <v>400</v>
      </c>
      <c r="AH255" s="18"/>
      <c r="AI255" s="18">
        <v>3000</v>
      </c>
      <c r="AJ255" s="18">
        <v>1500</v>
      </c>
      <c r="AK255" s="18">
        <v>300</v>
      </c>
      <c r="AL255" s="18"/>
      <c r="AM255" s="19">
        <v>210</v>
      </c>
      <c r="AN255" s="18"/>
      <c r="AO255" s="18">
        <v>11000</v>
      </c>
      <c r="AP255" s="18"/>
      <c r="AQ255" s="18">
        <v>650</v>
      </c>
      <c r="AR255" s="18">
        <v>1000</v>
      </c>
      <c r="AS255" s="19">
        <v>70</v>
      </c>
      <c r="AT255" s="18">
        <v>5000</v>
      </c>
      <c r="AU255" s="18"/>
      <c r="AV255" s="18"/>
      <c r="AW255" s="18"/>
    </row>
    <row r="256" spans="1:49" ht="14.25" thickTop="1" thickBot="1" x14ac:dyDescent="0.25">
      <c r="A256" s="2">
        <v>2000</v>
      </c>
      <c r="B256" s="39" t="s">
        <v>135</v>
      </c>
      <c r="C256" s="22" t="s">
        <v>142</v>
      </c>
      <c r="D256" s="23"/>
      <c r="E256" s="23">
        <v>425</v>
      </c>
      <c r="F256" s="23">
        <v>3000</v>
      </c>
      <c r="G256" s="23"/>
      <c r="H256" s="23">
        <v>3500</v>
      </c>
      <c r="I256" s="24">
        <v>2800</v>
      </c>
      <c r="J256" s="23"/>
      <c r="K256" s="23"/>
      <c r="L256" s="23">
        <v>7000</v>
      </c>
      <c r="M256" s="23"/>
      <c r="N256" s="23"/>
      <c r="O256" s="24">
        <v>125</v>
      </c>
      <c r="P256" s="23"/>
      <c r="Q256" s="23">
        <v>1000</v>
      </c>
      <c r="R256" s="23"/>
      <c r="S256" s="23">
        <v>1200</v>
      </c>
      <c r="T256" s="23">
        <v>100</v>
      </c>
      <c r="U256" s="24">
        <v>70</v>
      </c>
      <c r="V256" s="23">
        <v>400</v>
      </c>
      <c r="W256" s="23"/>
      <c r="X256" s="23">
        <v>200</v>
      </c>
      <c r="Y256" s="23"/>
      <c r="Z256" s="23"/>
      <c r="AA256" s="24"/>
      <c r="AB256" s="23">
        <v>1900</v>
      </c>
      <c r="AC256" s="23"/>
      <c r="AD256" s="23"/>
      <c r="AE256" s="23">
        <v>200</v>
      </c>
      <c r="AF256" s="23"/>
      <c r="AG256" s="24"/>
      <c r="AH256" s="23">
        <v>2740</v>
      </c>
      <c r="AI256" s="23">
        <v>1500</v>
      </c>
      <c r="AJ256" s="23">
        <v>500</v>
      </c>
      <c r="AK256" s="23">
        <v>600</v>
      </c>
      <c r="AL256" s="23"/>
      <c r="AM256" s="24">
        <v>140</v>
      </c>
      <c r="AN256" s="23"/>
      <c r="AO256" s="23">
        <v>14000</v>
      </c>
      <c r="AP256" s="23"/>
      <c r="AQ256" s="23"/>
      <c r="AR256" s="23">
        <v>500</v>
      </c>
      <c r="AS256" s="24"/>
      <c r="AT256" s="23">
        <v>2500</v>
      </c>
      <c r="AU256" s="23"/>
      <c r="AV256" s="23"/>
      <c r="AW256" s="23"/>
    </row>
    <row r="257" spans="1:49" ht="14.25" thickTop="1" thickBot="1" x14ac:dyDescent="0.25">
      <c r="A257" s="2">
        <v>2000</v>
      </c>
      <c r="B257" s="39" t="s">
        <v>135</v>
      </c>
      <c r="C257" s="34" t="s">
        <v>144</v>
      </c>
      <c r="D257" s="35"/>
      <c r="E257" s="35"/>
      <c r="F257" s="35"/>
      <c r="G257" s="35"/>
      <c r="H257" s="35"/>
      <c r="I257" s="36"/>
      <c r="J257" s="35"/>
      <c r="K257" s="35"/>
      <c r="L257" s="35"/>
      <c r="M257" s="35"/>
      <c r="N257" s="35"/>
      <c r="O257" s="36"/>
      <c r="P257" s="35"/>
      <c r="Q257" s="35"/>
      <c r="R257" s="35"/>
      <c r="S257" s="35"/>
      <c r="T257" s="35"/>
      <c r="U257" s="36"/>
      <c r="V257" s="35"/>
      <c r="W257" s="35"/>
      <c r="X257" s="35"/>
      <c r="Y257" s="35"/>
      <c r="Z257" s="35"/>
      <c r="AA257" s="36"/>
      <c r="AB257" s="35"/>
      <c r="AC257" s="35"/>
      <c r="AD257" s="35"/>
      <c r="AE257" s="35"/>
      <c r="AF257" s="35"/>
      <c r="AG257" s="36"/>
      <c r="AH257" s="35"/>
      <c r="AI257" s="35"/>
      <c r="AJ257" s="35"/>
      <c r="AK257" s="35"/>
      <c r="AL257" s="35"/>
      <c r="AM257" s="36"/>
      <c r="AN257" s="35"/>
      <c r="AO257" s="35"/>
      <c r="AP257" s="35"/>
      <c r="AQ257" s="35"/>
      <c r="AR257" s="35"/>
      <c r="AS257" s="36"/>
      <c r="AT257" s="35"/>
      <c r="AU257" s="35"/>
      <c r="AV257" s="35"/>
      <c r="AW257" s="35"/>
    </row>
    <row r="258" spans="1:49" ht="14.25" thickTop="1" thickBot="1" x14ac:dyDescent="0.25">
      <c r="A258" s="2">
        <v>2000</v>
      </c>
      <c r="B258" s="39" t="s">
        <v>135</v>
      </c>
      <c r="C258" s="17" t="s">
        <v>191</v>
      </c>
      <c r="D258" s="18"/>
      <c r="E258" s="18"/>
      <c r="F258" s="18"/>
      <c r="G258" s="18"/>
      <c r="H258" s="18"/>
      <c r="I258" s="19">
        <v>1000</v>
      </c>
      <c r="J258" s="18"/>
      <c r="K258" s="18"/>
      <c r="L258" s="18"/>
      <c r="M258" s="18"/>
      <c r="N258" s="18"/>
      <c r="O258" s="19"/>
      <c r="P258" s="18"/>
      <c r="Q258" s="18"/>
      <c r="R258" s="18"/>
      <c r="S258" s="18"/>
      <c r="T258" s="18"/>
      <c r="U258" s="19"/>
      <c r="V258" s="18"/>
      <c r="W258" s="18"/>
      <c r="X258" s="18"/>
      <c r="Y258" s="18"/>
      <c r="Z258" s="18"/>
      <c r="AA258" s="19"/>
      <c r="AB258" s="18"/>
      <c r="AC258" s="18"/>
      <c r="AD258" s="18"/>
      <c r="AE258" s="18"/>
      <c r="AF258" s="18"/>
      <c r="AG258" s="19"/>
      <c r="AH258" s="18"/>
      <c r="AI258" s="18"/>
      <c r="AJ258" s="18"/>
      <c r="AK258" s="18"/>
      <c r="AL258" s="18"/>
      <c r="AM258" s="19"/>
      <c r="AN258" s="18"/>
      <c r="AO258" s="18"/>
      <c r="AP258" s="18"/>
      <c r="AQ258" s="18"/>
      <c r="AR258" s="18"/>
      <c r="AS258" s="19"/>
      <c r="AT258" s="18"/>
      <c r="AU258" s="18"/>
      <c r="AV258" s="18"/>
      <c r="AW258" s="18"/>
    </row>
    <row r="259" spans="1:49" ht="14.25" thickTop="1" thickBot="1" x14ac:dyDescent="0.25">
      <c r="A259" s="2">
        <v>2000</v>
      </c>
      <c r="B259" s="39" t="s">
        <v>135</v>
      </c>
      <c r="C259" s="22" t="s">
        <v>192</v>
      </c>
      <c r="D259" s="23"/>
      <c r="E259" s="23"/>
      <c r="F259" s="23"/>
      <c r="G259" s="23"/>
      <c r="H259" s="23"/>
      <c r="I259" s="24"/>
      <c r="J259" s="23"/>
      <c r="K259" s="23"/>
      <c r="L259" s="23"/>
      <c r="M259" s="23"/>
      <c r="N259" s="23"/>
      <c r="O259" s="24"/>
      <c r="P259" s="23"/>
      <c r="Q259" s="23"/>
      <c r="R259" s="23"/>
      <c r="S259" s="23"/>
      <c r="T259" s="23"/>
      <c r="U259" s="24"/>
      <c r="V259" s="23"/>
      <c r="W259" s="23"/>
      <c r="X259" s="23"/>
      <c r="Y259" s="23">
        <v>50</v>
      </c>
      <c r="Z259" s="23"/>
      <c r="AA259" s="24"/>
      <c r="AB259" s="23"/>
      <c r="AC259" s="23">
        <v>250</v>
      </c>
      <c r="AD259" s="23"/>
      <c r="AE259" s="23"/>
      <c r="AF259" s="23"/>
      <c r="AG259" s="24"/>
      <c r="AH259" s="23"/>
      <c r="AI259" s="23"/>
      <c r="AJ259" s="23"/>
      <c r="AK259" s="23"/>
      <c r="AL259" s="23"/>
      <c r="AM259" s="24"/>
      <c r="AN259" s="23"/>
      <c r="AO259" s="23"/>
      <c r="AP259" s="23"/>
      <c r="AQ259" s="23">
        <v>500</v>
      </c>
      <c r="AR259" s="23"/>
      <c r="AS259" s="24"/>
      <c r="AT259" s="23"/>
      <c r="AU259" s="23"/>
      <c r="AV259" s="23"/>
      <c r="AW259" s="23"/>
    </row>
    <row r="260" spans="1:49" ht="14.25" thickTop="1" thickBot="1" x14ac:dyDescent="0.25">
      <c r="A260" s="2">
        <v>2000</v>
      </c>
      <c r="B260" s="39" t="s">
        <v>135</v>
      </c>
      <c r="C260" s="34" t="s">
        <v>145</v>
      </c>
      <c r="D260" s="35"/>
      <c r="E260" s="35">
        <v>15</v>
      </c>
      <c r="F260" s="35"/>
      <c r="G260" s="35"/>
      <c r="H260" s="35"/>
      <c r="I260" s="36"/>
      <c r="J260" s="35"/>
      <c r="K260" s="35"/>
      <c r="L260" s="35"/>
      <c r="M260" s="35"/>
      <c r="N260" s="35"/>
      <c r="O260" s="36"/>
      <c r="P260" s="35"/>
      <c r="Q260" s="35">
        <v>1.2</v>
      </c>
      <c r="R260" s="35"/>
      <c r="S260" s="35"/>
      <c r="T260" s="35"/>
      <c r="U260" s="36"/>
      <c r="V260" s="35">
        <v>55</v>
      </c>
      <c r="W260" s="35"/>
      <c r="X260" s="35"/>
      <c r="Y260" s="35"/>
      <c r="Z260" s="35"/>
      <c r="AA260" s="36"/>
      <c r="AB260" s="35"/>
      <c r="AC260" s="35">
        <v>1</v>
      </c>
      <c r="AD260" s="35"/>
      <c r="AE260" s="35"/>
      <c r="AF260" s="35"/>
      <c r="AG260" s="36"/>
      <c r="AH260" s="35"/>
      <c r="AI260" s="35">
        <v>5</v>
      </c>
      <c r="AJ260" s="35"/>
      <c r="AK260" s="35"/>
      <c r="AL260" s="35"/>
      <c r="AM260" s="36"/>
      <c r="AN260" s="35"/>
      <c r="AO260" s="35"/>
      <c r="AP260" s="35">
        <v>5</v>
      </c>
      <c r="AQ260" s="35"/>
      <c r="AR260" s="35"/>
      <c r="AS260" s="36">
        <v>20</v>
      </c>
      <c r="AT260" s="35">
        <v>5</v>
      </c>
      <c r="AU260" s="35"/>
      <c r="AV260" s="35"/>
      <c r="AW260" s="35">
        <v>2</v>
      </c>
    </row>
    <row r="261" spans="1:49" ht="14.25" thickTop="1" thickBot="1" x14ac:dyDescent="0.25">
      <c r="A261" s="2">
        <v>2000</v>
      </c>
      <c r="B261" s="39" t="s">
        <v>135</v>
      </c>
      <c r="C261" s="17" t="s">
        <v>146</v>
      </c>
      <c r="D261" s="18"/>
      <c r="E261" s="18"/>
      <c r="F261" s="18"/>
      <c r="G261" s="18"/>
      <c r="H261" s="18"/>
      <c r="I261" s="19"/>
      <c r="J261" s="18"/>
      <c r="K261" s="18"/>
      <c r="L261" s="18"/>
      <c r="M261" s="18"/>
      <c r="N261" s="18"/>
      <c r="O261" s="19"/>
      <c r="P261" s="18"/>
      <c r="Q261" s="18"/>
      <c r="R261" s="18"/>
      <c r="S261" s="18"/>
      <c r="T261" s="18"/>
      <c r="U261" s="19"/>
      <c r="V261" s="18"/>
      <c r="W261" s="18"/>
      <c r="X261" s="18"/>
      <c r="Y261" s="18"/>
      <c r="Z261" s="18"/>
      <c r="AA261" s="19"/>
      <c r="AB261" s="18"/>
      <c r="AC261" s="18"/>
      <c r="AD261" s="18"/>
      <c r="AE261" s="18"/>
      <c r="AF261" s="18"/>
      <c r="AG261" s="19"/>
      <c r="AH261" s="18"/>
      <c r="AI261" s="18"/>
      <c r="AJ261" s="18"/>
      <c r="AK261" s="18"/>
      <c r="AL261" s="18"/>
      <c r="AM261" s="19"/>
      <c r="AN261" s="18"/>
      <c r="AO261" s="18"/>
      <c r="AP261" s="18"/>
      <c r="AQ261" s="18"/>
      <c r="AR261" s="18"/>
      <c r="AS261" s="19"/>
      <c r="AT261" s="18"/>
      <c r="AU261" s="18"/>
      <c r="AV261" s="18"/>
      <c r="AW261" s="18"/>
    </row>
    <row r="262" spans="1:49" ht="14.25" thickTop="1" thickBot="1" x14ac:dyDescent="0.25">
      <c r="A262" s="2">
        <v>2000</v>
      </c>
      <c r="B262" s="39" t="s">
        <v>135</v>
      </c>
      <c r="C262" s="22" t="s">
        <v>193</v>
      </c>
      <c r="D262" s="23"/>
      <c r="E262" s="23"/>
      <c r="F262" s="23"/>
      <c r="G262" s="23"/>
      <c r="H262" s="23"/>
      <c r="I262" s="24"/>
      <c r="J262" s="23"/>
      <c r="K262" s="23"/>
      <c r="L262" s="23"/>
      <c r="M262" s="23"/>
      <c r="N262" s="23"/>
      <c r="O262" s="24"/>
      <c r="P262" s="23"/>
      <c r="Q262" s="23"/>
      <c r="R262" s="23"/>
      <c r="S262" s="23"/>
      <c r="T262" s="23"/>
      <c r="U262" s="24"/>
      <c r="V262" s="23"/>
      <c r="W262" s="23"/>
      <c r="X262" s="23"/>
      <c r="Y262" s="23"/>
      <c r="Z262" s="23"/>
      <c r="AA262" s="24"/>
      <c r="AB262" s="23"/>
      <c r="AC262" s="23">
        <v>1</v>
      </c>
      <c r="AD262" s="23"/>
      <c r="AE262" s="23"/>
      <c r="AF262" s="23"/>
      <c r="AG262" s="24"/>
      <c r="AH262" s="23"/>
      <c r="AI262" s="23">
        <v>15</v>
      </c>
      <c r="AJ262" s="23"/>
      <c r="AK262" s="23"/>
      <c r="AL262" s="23"/>
      <c r="AM262" s="24"/>
      <c r="AN262" s="23"/>
      <c r="AO262" s="23"/>
      <c r="AP262" s="23"/>
      <c r="AQ262" s="23"/>
      <c r="AR262" s="23"/>
      <c r="AS262" s="24"/>
      <c r="AT262" s="23"/>
      <c r="AU262" s="23"/>
      <c r="AV262" s="23"/>
      <c r="AW262" s="23"/>
    </row>
    <row r="263" spans="1:49" ht="14.25" thickTop="1" thickBot="1" x14ac:dyDescent="0.25">
      <c r="A263" s="2">
        <v>2000</v>
      </c>
      <c r="B263" s="39" t="s">
        <v>135</v>
      </c>
      <c r="C263" s="34" t="s">
        <v>147</v>
      </c>
      <c r="D263" s="35"/>
      <c r="E263" s="35"/>
      <c r="F263" s="35">
        <v>300</v>
      </c>
      <c r="G263" s="35">
        <v>4</v>
      </c>
      <c r="H263" s="35">
        <v>2700</v>
      </c>
      <c r="I263" s="36">
        <v>2500</v>
      </c>
      <c r="J263" s="35">
        <v>50</v>
      </c>
      <c r="K263" s="35"/>
      <c r="L263" s="35">
        <v>400</v>
      </c>
      <c r="M263" s="35"/>
      <c r="N263" s="35"/>
      <c r="O263" s="36">
        <v>2</v>
      </c>
      <c r="P263" s="35">
        <v>130</v>
      </c>
      <c r="Q263" s="35">
        <v>132</v>
      </c>
      <c r="R263" s="35">
        <v>400</v>
      </c>
      <c r="S263" s="35"/>
      <c r="T263" s="35"/>
      <c r="U263" s="36"/>
      <c r="V263" s="35"/>
      <c r="W263" s="35"/>
      <c r="X263" s="35"/>
      <c r="Y263" s="35"/>
      <c r="Z263" s="35">
        <v>10</v>
      </c>
      <c r="AA263" s="36"/>
      <c r="AB263" s="35">
        <v>1000</v>
      </c>
      <c r="AC263" s="35">
        <v>50</v>
      </c>
      <c r="AD263" s="35">
        <v>250</v>
      </c>
      <c r="AE263" s="35">
        <v>5</v>
      </c>
      <c r="AF263" s="35"/>
      <c r="AG263" s="36"/>
      <c r="AH263" s="35"/>
      <c r="AI263" s="35"/>
      <c r="AJ263" s="35"/>
      <c r="AK263" s="35"/>
      <c r="AL263" s="35"/>
      <c r="AM263" s="36"/>
      <c r="AN263" s="35"/>
      <c r="AO263" s="35"/>
      <c r="AP263" s="35"/>
      <c r="AQ263" s="35"/>
      <c r="AR263" s="35">
        <v>200</v>
      </c>
      <c r="AS263" s="36">
        <v>150</v>
      </c>
      <c r="AT263" s="35">
        <v>5</v>
      </c>
      <c r="AU263" s="35"/>
      <c r="AV263" s="35"/>
      <c r="AW263" s="35">
        <v>10</v>
      </c>
    </row>
    <row r="264" spans="1:49" ht="14.25" thickTop="1" thickBot="1" x14ac:dyDescent="0.25">
      <c r="A264" s="2">
        <v>2000</v>
      </c>
      <c r="B264" s="39" t="s">
        <v>135</v>
      </c>
      <c r="C264" s="17" t="s">
        <v>194</v>
      </c>
      <c r="D264" s="18"/>
      <c r="E264" s="18"/>
      <c r="F264" s="18"/>
      <c r="G264" s="18"/>
      <c r="H264" s="18"/>
      <c r="I264" s="19"/>
      <c r="J264" s="18"/>
      <c r="K264" s="18"/>
      <c r="L264" s="18"/>
      <c r="M264" s="18"/>
      <c r="N264" s="18"/>
      <c r="O264" s="19"/>
      <c r="P264" s="18"/>
      <c r="Q264" s="18"/>
      <c r="R264" s="18"/>
      <c r="S264" s="18"/>
      <c r="T264" s="18"/>
      <c r="U264" s="19"/>
      <c r="V264" s="18"/>
      <c r="W264" s="18"/>
      <c r="X264" s="18"/>
      <c r="Y264" s="18"/>
      <c r="Z264" s="18"/>
      <c r="AA264" s="19"/>
      <c r="AB264" s="18"/>
      <c r="AC264" s="18"/>
      <c r="AD264" s="18"/>
      <c r="AE264" s="18"/>
      <c r="AF264" s="18"/>
      <c r="AG264" s="19"/>
      <c r="AH264" s="18"/>
      <c r="AI264" s="18"/>
      <c r="AJ264" s="18"/>
      <c r="AK264" s="18"/>
      <c r="AL264" s="18"/>
      <c r="AM264" s="19"/>
      <c r="AN264" s="18"/>
      <c r="AO264" s="18"/>
      <c r="AP264" s="18"/>
      <c r="AQ264" s="18"/>
      <c r="AR264" s="18"/>
      <c r="AS264" s="19"/>
      <c r="AT264" s="18"/>
      <c r="AU264" s="18"/>
      <c r="AV264" s="18"/>
      <c r="AW264" s="18"/>
    </row>
    <row r="265" spans="1:49" ht="14.25" thickTop="1" thickBot="1" x14ac:dyDescent="0.25">
      <c r="A265" s="2">
        <v>2000</v>
      </c>
      <c r="B265" s="39" t="s">
        <v>135</v>
      </c>
      <c r="C265" s="22" t="s">
        <v>148</v>
      </c>
      <c r="D265" s="23"/>
      <c r="E265" s="23"/>
      <c r="F265" s="23"/>
      <c r="G265" s="23">
        <v>6</v>
      </c>
      <c r="H265" s="23">
        <v>100</v>
      </c>
      <c r="I265" s="24"/>
      <c r="J265" s="23"/>
      <c r="K265" s="23"/>
      <c r="L265" s="23">
        <v>200</v>
      </c>
      <c r="M265" s="23"/>
      <c r="N265" s="23"/>
      <c r="O265" s="24"/>
      <c r="P265" s="23">
        <v>5</v>
      </c>
      <c r="Q265" s="23"/>
      <c r="R265" s="23"/>
      <c r="S265" s="23"/>
      <c r="T265" s="23"/>
      <c r="U265" s="24">
        <v>15</v>
      </c>
      <c r="V265" s="23">
        <v>600</v>
      </c>
      <c r="W265" s="23">
        <v>15</v>
      </c>
      <c r="X265" s="23"/>
      <c r="Y265" s="23">
        <v>300</v>
      </c>
      <c r="Z265" s="23"/>
      <c r="AA265" s="24">
        <v>5</v>
      </c>
      <c r="AB265" s="23"/>
      <c r="AC265" s="23">
        <v>50</v>
      </c>
      <c r="AD265" s="23"/>
      <c r="AE265" s="23">
        <v>15</v>
      </c>
      <c r="AF265" s="23"/>
      <c r="AG265" s="24">
        <v>30</v>
      </c>
      <c r="AH265" s="23">
        <v>55</v>
      </c>
      <c r="AI265" s="23">
        <v>350</v>
      </c>
      <c r="AJ265" s="23"/>
      <c r="AK265" s="23"/>
      <c r="AL265" s="23"/>
      <c r="AM265" s="24"/>
      <c r="AN265" s="23"/>
      <c r="AO265" s="23">
        <v>320</v>
      </c>
      <c r="AP265" s="23">
        <v>130</v>
      </c>
      <c r="AQ265" s="23">
        <v>100</v>
      </c>
      <c r="AR265" s="23"/>
      <c r="AS265" s="24">
        <v>200</v>
      </c>
      <c r="AT265" s="23">
        <v>10</v>
      </c>
      <c r="AU265" s="23"/>
      <c r="AV265" s="23"/>
      <c r="AW265" s="23">
        <v>170</v>
      </c>
    </row>
    <row r="266" spans="1:49" ht="14.25" thickTop="1" thickBot="1" x14ac:dyDescent="0.25">
      <c r="A266" s="2">
        <v>2000</v>
      </c>
      <c r="B266" s="39" t="s">
        <v>135</v>
      </c>
      <c r="C266" s="34" t="s">
        <v>195</v>
      </c>
      <c r="D266" s="35"/>
      <c r="E266" s="35"/>
      <c r="F266" s="35"/>
      <c r="G266" s="35"/>
      <c r="H266" s="35">
        <v>10</v>
      </c>
      <c r="I266" s="36"/>
      <c r="J266" s="35"/>
      <c r="K266" s="35"/>
      <c r="L266" s="35"/>
      <c r="M266" s="35"/>
      <c r="N266" s="35"/>
      <c r="O266" s="36"/>
      <c r="P266" s="35"/>
      <c r="Q266" s="35"/>
      <c r="R266" s="35"/>
      <c r="S266" s="35"/>
      <c r="T266" s="35"/>
      <c r="U266" s="36"/>
      <c r="V266" s="35"/>
      <c r="W266" s="35"/>
      <c r="X266" s="35"/>
      <c r="Y266" s="35"/>
      <c r="Z266" s="35"/>
      <c r="AA266" s="36"/>
      <c r="AB266" s="35"/>
      <c r="AC266" s="35"/>
      <c r="AD266" s="35"/>
      <c r="AE266" s="35"/>
      <c r="AF266" s="35"/>
      <c r="AG266" s="36"/>
      <c r="AH266" s="35"/>
      <c r="AI266" s="35"/>
      <c r="AJ266" s="35"/>
      <c r="AK266" s="35"/>
      <c r="AL266" s="35"/>
      <c r="AM266" s="36"/>
      <c r="AN266" s="35"/>
      <c r="AO266" s="35">
        <v>280</v>
      </c>
      <c r="AP266" s="35"/>
      <c r="AQ266" s="35"/>
      <c r="AR266" s="35"/>
      <c r="AS266" s="36"/>
      <c r="AT266" s="35"/>
      <c r="AU266" s="35"/>
      <c r="AV266" s="35"/>
      <c r="AW266" s="35"/>
    </row>
    <row r="267" spans="1:49" ht="14.25" thickTop="1" thickBot="1" x14ac:dyDescent="0.25">
      <c r="A267" s="2">
        <v>2000</v>
      </c>
      <c r="B267" s="39" t="s">
        <v>135</v>
      </c>
      <c r="C267" s="17" t="s">
        <v>149</v>
      </c>
      <c r="D267" s="18"/>
      <c r="E267" s="18"/>
      <c r="F267" s="18"/>
      <c r="G267" s="18"/>
      <c r="H267" s="18"/>
      <c r="I267" s="19"/>
      <c r="J267" s="18"/>
      <c r="K267" s="18"/>
      <c r="L267" s="18"/>
      <c r="M267" s="18"/>
      <c r="N267" s="18"/>
      <c r="O267" s="19"/>
      <c r="P267" s="18"/>
      <c r="Q267" s="18"/>
      <c r="R267" s="18"/>
      <c r="S267" s="18"/>
      <c r="T267" s="18"/>
      <c r="U267" s="19"/>
      <c r="V267" s="18"/>
      <c r="W267" s="18"/>
      <c r="X267" s="18"/>
      <c r="Y267" s="18"/>
      <c r="Z267" s="18"/>
      <c r="AA267" s="19"/>
      <c r="AB267" s="18"/>
      <c r="AC267" s="18"/>
      <c r="AD267" s="18"/>
      <c r="AE267" s="18"/>
      <c r="AF267" s="18"/>
      <c r="AG267" s="19"/>
      <c r="AH267" s="18"/>
      <c r="AI267" s="18"/>
      <c r="AJ267" s="18"/>
      <c r="AK267" s="18"/>
      <c r="AL267" s="18"/>
      <c r="AM267" s="19"/>
      <c r="AN267" s="18"/>
      <c r="AO267" s="18"/>
      <c r="AP267" s="18"/>
      <c r="AQ267" s="18"/>
      <c r="AR267" s="18"/>
      <c r="AS267" s="19"/>
      <c r="AT267" s="18"/>
      <c r="AU267" s="18"/>
      <c r="AV267" s="18"/>
      <c r="AW267" s="18"/>
    </row>
    <row r="268" spans="1:49" ht="14.25" thickTop="1" thickBot="1" x14ac:dyDescent="0.25">
      <c r="A268" s="2">
        <v>2000</v>
      </c>
      <c r="B268" s="39" t="s">
        <v>135</v>
      </c>
      <c r="C268" s="22" t="s">
        <v>196</v>
      </c>
      <c r="D268" s="23"/>
      <c r="E268" s="23"/>
      <c r="F268" s="23"/>
      <c r="G268" s="23"/>
      <c r="H268" s="23"/>
      <c r="I268" s="24"/>
      <c r="J268" s="23"/>
      <c r="K268" s="23"/>
      <c r="L268" s="23"/>
      <c r="M268" s="23"/>
      <c r="N268" s="23"/>
      <c r="O268" s="24"/>
      <c r="P268" s="23"/>
      <c r="Q268" s="23"/>
      <c r="R268" s="23"/>
      <c r="S268" s="23"/>
      <c r="T268" s="23"/>
      <c r="U268" s="24"/>
      <c r="V268" s="23"/>
      <c r="W268" s="23"/>
      <c r="X268" s="23"/>
      <c r="Y268" s="23"/>
      <c r="Z268" s="23"/>
      <c r="AA268" s="24"/>
      <c r="AB268" s="23"/>
      <c r="AC268" s="23"/>
      <c r="AD268" s="23"/>
      <c r="AE268" s="23"/>
      <c r="AF268" s="23"/>
      <c r="AG268" s="24"/>
      <c r="AH268" s="23"/>
      <c r="AI268" s="23"/>
      <c r="AJ268" s="23"/>
      <c r="AK268" s="23"/>
      <c r="AL268" s="23"/>
      <c r="AM268" s="24"/>
      <c r="AN268" s="23"/>
      <c r="AO268" s="23"/>
      <c r="AP268" s="23"/>
      <c r="AQ268" s="23"/>
      <c r="AR268" s="23"/>
      <c r="AS268" s="24"/>
      <c r="AT268" s="23"/>
      <c r="AU268" s="23"/>
      <c r="AV268" s="23"/>
      <c r="AW268" s="23"/>
    </row>
    <row r="269" spans="1:49" ht="14.25" thickTop="1" thickBot="1" x14ac:dyDescent="0.25">
      <c r="A269" s="2">
        <v>2000</v>
      </c>
      <c r="B269" s="39" t="s">
        <v>135</v>
      </c>
      <c r="C269" s="34" t="s">
        <v>197</v>
      </c>
      <c r="D269" s="35">
        <v>50</v>
      </c>
      <c r="E269" s="35">
        <v>50</v>
      </c>
      <c r="F269" s="35">
        <v>1200</v>
      </c>
      <c r="G269" s="35">
        <v>15</v>
      </c>
      <c r="H269" s="35">
        <v>1000</v>
      </c>
      <c r="I269" s="36">
        <v>1000</v>
      </c>
      <c r="J269" s="35"/>
      <c r="K269" s="35"/>
      <c r="L269" s="35"/>
      <c r="M269" s="35"/>
      <c r="N269" s="35"/>
      <c r="O269" s="36">
        <v>20</v>
      </c>
      <c r="P269" s="35"/>
      <c r="Q269" s="35"/>
      <c r="R269" s="35"/>
      <c r="S269" s="35"/>
      <c r="T269" s="35"/>
      <c r="U269" s="36"/>
      <c r="V269" s="35">
        <v>300</v>
      </c>
      <c r="W269" s="35"/>
      <c r="X269" s="35"/>
      <c r="Y269" s="35">
        <v>200</v>
      </c>
      <c r="Z269" s="35"/>
      <c r="AA269" s="36"/>
      <c r="AB269" s="35"/>
      <c r="AC269" s="35">
        <v>50</v>
      </c>
      <c r="AD269" s="35"/>
      <c r="AE269" s="35"/>
      <c r="AF269" s="35"/>
      <c r="AG269" s="36"/>
      <c r="AH269" s="35"/>
      <c r="AI269" s="35"/>
      <c r="AJ269" s="35">
        <v>414</v>
      </c>
      <c r="AK269" s="35"/>
      <c r="AL269" s="35"/>
      <c r="AM269" s="36">
        <v>35</v>
      </c>
      <c r="AN269" s="35"/>
      <c r="AO269" s="35"/>
      <c r="AP269" s="35">
        <v>25</v>
      </c>
      <c r="AQ269" s="35"/>
      <c r="AR269" s="35">
        <v>200</v>
      </c>
      <c r="AS269" s="36"/>
      <c r="AT269" s="35"/>
      <c r="AU269" s="35">
        <v>30</v>
      </c>
      <c r="AV269" s="35"/>
      <c r="AW269" s="35"/>
    </row>
    <row r="270" spans="1:49" ht="14.25" thickTop="1" thickBot="1" x14ac:dyDescent="0.25">
      <c r="A270" s="2">
        <v>2000</v>
      </c>
      <c r="B270" s="39" t="s">
        <v>135</v>
      </c>
      <c r="C270" s="17" t="s">
        <v>154</v>
      </c>
      <c r="D270" s="18"/>
      <c r="E270" s="18"/>
      <c r="F270" s="18"/>
      <c r="G270" s="18"/>
      <c r="H270" s="18"/>
      <c r="I270" s="19"/>
      <c r="J270" s="18"/>
      <c r="K270" s="18"/>
      <c r="L270" s="18"/>
      <c r="M270" s="18"/>
      <c r="N270" s="18"/>
      <c r="O270" s="19"/>
      <c r="P270" s="18"/>
      <c r="Q270" s="18"/>
      <c r="R270" s="18"/>
      <c r="S270" s="18"/>
      <c r="T270" s="18"/>
      <c r="U270" s="19"/>
      <c r="V270" s="18"/>
      <c r="W270" s="18"/>
      <c r="X270" s="18"/>
      <c r="Y270" s="18"/>
      <c r="Z270" s="18"/>
      <c r="AA270" s="19"/>
      <c r="AB270" s="18"/>
      <c r="AC270" s="18"/>
      <c r="AD270" s="18"/>
      <c r="AE270" s="18"/>
      <c r="AF270" s="18"/>
      <c r="AG270" s="19"/>
      <c r="AH270" s="18"/>
      <c r="AI270" s="18"/>
      <c r="AJ270" s="18"/>
      <c r="AK270" s="18"/>
      <c r="AL270" s="18"/>
      <c r="AM270" s="19"/>
      <c r="AN270" s="18"/>
      <c r="AO270" s="18"/>
      <c r="AP270" s="18"/>
      <c r="AQ270" s="18"/>
      <c r="AR270" s="18"/>
      <c r="AS270" s="19"/>
      <c r="AT270" s="18"/>
      <c r="AU270" s="18"/>
      <c r="AV270" s="18"/>
      <c r="AW270" s="18"/>
    </row>
    <row r="271" spans="1:49" ht="14.25" thickTop="1" thickBot="1" x14ac:dyDescent="0.25">
      <c r="A271" s="2">
        <v>2000</v>
      </c>
      <c r="B271" s="39" t="s">
        <v>135</v>
      </c>
      <c r="C271" s="22" t="s">
        <v>155</v>
      </c>
      <c r="D271" s="23"/>
      <c r="E271" s="23"/>
      <c r="F271" s="23"/>
      <c r="G271" s="23"/>
      <c r="H271" s="23"/>
      <c r="I271" s="24"/>
      <c r="J271" s="23"/>
      <c r="K271" s="23"/>
      <c r="L271" s="23"/>
      <c r="M271" s="23"/>
      <c r="N271" s="23"/>
      <c r="O271" s="24"/>
      <c r="P271" s="23"/>
      <c r="Q271" s="23"/>
      <c r="R271" s="23"/>
      <c r="S271" s="23"/>
      <c r="T271" s="23"/>
      <c r="U271" s="24"/>
      <c r="V271" s="23"/>
      <c r="W271" s="23"/>
      <c r="X271" s="23"/>
      <c r="Y271" s="23"/>
      <c r="Z271" s="23"/>
      <c r="AA271" s="24"/>
      <c r="AB271" s="23"/>
      <c r="AC271" s="23"/>
      <c r="AD271" s="23"/>
      <c r="AE271" s="23"/>
      <c r="AF271" s="23"/>
      <c r="AG271" s="24"/>
      <c r="AH271" s="23"/>
      <c r="AI271" s="23"/>
      <c r="AJ271" s="23"/>
      <c r="AK271" s="23"/>
      <c r="AL271" s="23"/>
      <c r="AM271" s="24"/>
      <c r="AN271" s="23"/>
      <c r="AO271" s="23"/>
      <c r="AP271" s="23"/>
      <c r="AQ271" s="23">
        <v>50</v>
      </c>
      <c r="AR271" s="23"/>
      <c r="AS271" s="24"/>
      <c r="AT271" s="23"/>
      <c r="AU271" s="23"/>
      <c r="AV271" s="23"/>
      <c r="AW271" s="23"/>
    </row>
    <row r="272" spans="1:49" ht="14.25" thickTop="1" thickBot="1" x14ac:dyDescent="0.25">
      <c r="A272" s="2">
        <v>2000</v>
      </c>
      <c r="B272" s="39" t="s">
        <v>135</v>
      </c>
      <c r="C272" s="34" t="s">
        <v>156</v>
      </c>
      <c r="D272" s="35"/>
      <c r="E272" s="35"/>
      <c r="F272" s="35"/>
      <c r="G272" s="35"/>
      <c r="H272" s="35"/>
      <c r="I272" s="36"/>
      <c r="J272" s="35"/>
      <c r="K272" s="35"/>
      <c r="L272" s="35"/>
      <c r="M272" s="35"/>
      <c r="N272" s="35"/>
      <c r="O272" s="36"/>
      <c r="P272" s="35"/>
      <c r="Q272" s="35"/>
      <c r="R272" s="35"/>
      <c r="S272" s="35">
        <v>40</v>
      </c>
      <c r="T272" s="35"/>
      <c r="U272" s="36"/>
      <c r="V272" s="35"/>
      <c r="W272" s="35"/>
      <c r="X272" s="35"/>
      <c r="Y272" s="35"/>
      <c r="Z272" s="35"/>
      <c r="AA272" s="36"/>
      <c r="AB272" s="35"/>
      <c r="AC272" s="35"/>
      <c r="AD272" s="35">
        <v>50</v>
      </c>
      <c r="AE272" s="35"/>
      <c r="AF272" s="35"/>
      <c r="AG272" s="36"/>
      <c r="AH272" s="35"/>
      <c r="AI272" s="35"/>
      <c r="AJ272" s="35"/>
      <c r="AK272" s="35"/>
      <c r="AL272" s="35"/>
      <c r="AM272" s="36"/>
      <c r="AN272" s="35"/>
      <c r="AO272" s="35"/>
      <c r="AP272" s="35"/>
      <c r="AQ272" s="35"/>
      <c r="AR272" s="35"/>
      <c r="AS272" s="36"/>
      <c r="AT272" s="35"/>
      <c r="AU272" s="35"/>
      <c r="AV272" s="35"/>
      <c r="AW272" s="35"/>
    </row>
    <row r="273" spans="1:49" ht="14.25" thickTop="1" thickBot="1" x14ac:dyDescent="0.25">
      <c r="A273" s="2">
        <v>2000</v>
      </c>
      <c r="B273" s="39" t="s">
        <v>135</v>
      </c>
      <c r="C273" s="17" t="s">
        <v>157</v>
      </c>
      <c r="D273" s="18"/>
      <c r="E273" s="18"/>
      <c r="F273" s="18"/>
      <c r="G273" s="18">
        <v>2</v>
      </c>
      <c r="H273" s="18"/>
      <c r="I273" s="19"/>
      <c r="J273" s="18"/>
      <c r="K273" s="18"/>
      <c r="L273" s="18"/>
      <c r="M273" s="18">
        <v>60</v>
      </c>
      <c r="N273" s="18">
        <v>5</v>
      </c>
      <c r="O273" s="19">
        <v>3</v>
      </c>
      <c r="P273" s="18"/>
      <c r="Q273" s="18"/>
      <c r="R273" s="18">
        <v>5</v>
      </c>
      <c r="S273" s="18"/>
      <c r="T273" s="18"/>
      <c r="U273" s="19">
        <v>10</v>
      </c>
      <c r="V273" s="18"/>
      <c r="W273" s="18"/>
      <c r="X273" s="18"/>
      <c r="Y273" s="18"/>
      <c r="Z273" s="18">
        <v>30</v>
      </c>
      <c r="AA273" s="19"/>
      <c r="AB273" s="18"/>
      <c r="AC273" s="18">
        <v>15</v>
      </c>
      <c r="AD273" s="18"/>
      <c r="AE273" s="18">
        <v>2</v>
      </c>
      <c r="AF273" s="18"/>
      <c r="AG273" s="19">
        <v>75</v>
      </c>
      <c r="AH273" s="18"/>
      <c r="AI273" s="18">
        <v>30</v>
      </c>
      <c r="AJ273" s="18"/>
      <c r="AK273" s="18"/>
      <c r="AL273" s="18"/>
      <c r="AM273" s="19">
        <v>4</v>
      </c>
      <c r="AN273" s="18"/>
      <c r="AO273" s="18">
        <v>30</v>
      </c>
      <c r="AP273" s="18"/>
      <c r="AQ273" s="18">
        <v>25</v>
      </c>
      <c r="AR273" s="18">
        <v>10</v>
      </c>
      <c r="AS273" s="19">
        <v>10</v>
      </c>
      <c r="AT273" s="18">
        <v>15</v>
      </c>
      <c r="AU273" s="18"/>
      <c r="AV273" s="18"/>
      <c r="AW273" s="18"/>
    </row>
    <row r="274" spans="1:49" ht="14.25" thickTop="1" thickBot="1" x14ac:dyDescent="0.25">
      <c r="A274" s="2">
        <v>2000</v>
      </c>
      <c r="B274" s="39" t="s">
        <v>135</v>
      </c>
      <c r="C274" s="22" t="s">
        <v>198</v>
      </c>
      <c r="D274" s="23"/>
      <c r="E274" s="23"/>
      <c r="F274" s="23"/>
      <c r="G274" s="23"/>
      <c r="H274" s="23"/>
      <c r="I274" s="24"/>
      <c r="J274" s="23"/>
      <c r="K274" s="23"/>
      <c r="L274" s="23"/>
      <c r="M274" s="23"/>
      <c r="N274" s="23"/>
      <c r="O274" s="24"/>
      <c r="P274" s="23"/>
      <c r="Q274" s="23"/>
      <c r="R274" s="23"/>
      <c r="S274" s="23"/>
      <c r="T274" s="23"/>
      <c r="U274" s="24"/>
      <c r="V274" s="23"/>
      <c r="W274" s="23"/>
      <c r="X274" s="23"/>
      <c r="Y274" s="23"/>
      <c r="Z274" s="23"/>
      <c r="AA274" s="24"/>
      <c r="AB274" s="23"/>
      <c r="AC274" s="23"/>
      <c r="AD274" s="23"/>
      <c r="AE274" s="23"/>
      <c r="AF274" s="23"/>
      <c r="AG274" s="24"/>
      <c r="AH274" s="23"/>
      <c r="AI274" s="23"/>
      <c r="AJ274" s="23"/>
      <c r="AK274" s="23"/>
      <c r="AL274" s="23"/>
      <c r="AM274" s="24"/>
      <c r="AN274" s="23"/>
      <c r="AO274" s="23"/>
      <c r="AP274" s="23"/>
      <c r="AQ274" s="23"/>
      <c r="AR274" s="23"/>
      <c r="AS274" s="24"/>
      <c r="AT274" s="23"/>
      <c r="AU274" s="23"/>
      <c r="AV274" s="23"/>
      <c r="AW274" s="23"/>
    </row>
    <row r="275" spans="1:49" ht="14.25" thickTop="1" thickBot="1" x14ac:dyDescent="0.25">
      <c r="A275" s="2">
        <v>2000</v>
      </c>
      <c r="B275" s="39" t="s">
        <v>135</v>
      </c>
      <c r="C275" s="34" t="s">
        <v>159</v>
      </c>
      <c r="D275" s="35"/>
      <c r="E275" s="35"/>
      <c r="F275" s="35"/>
      <c r="G275" s="35"/>
      <c r="H275" s="35"/>
      <c r="I275" s="36"/>
      <c r="J275" s="35"/>
      <c r="K275" s="35"/>
      <c r="L275" s="35"/>
      <c r="M275" s="35"/>
      <c r="N275" s="35"/>
      <c r="O275" s="36"/>
      <c r="P275" s="35"/>
      <c r="Q275" s="35"/>
      <c r="R275" s="35"/>
      <c r="S275" s="35"/>
      <c r="T275" s="35"/>
      <c r="U275" s="36"/>
      <c r="V275" s="35"/>
      <c r="W275" s="35"/>
      <c r="X275" s="35"/>
      <c r="Y275" s="35"/>
      <c r="Z275" s="35"/>
      <c r="AA275" s="36"/>
      <c r="AB275" s="35"/>
      <c r="AC275" s="35"/>
      <c r="AD275" s="35"/>
      <c r="AE275" s="35"/>
      <c r="AF275" s="35"/>
      <c r="AG275" s="36"/>
      <c r="AH275" s="35"/>
      <c r="AI275" s="35"/>
      <c r="AJ275" s="35"/>
      <c r="AK275" s="35"/>
      <c r="AL275" s="35"/>
      <c r="AM275" s="36">
        <v>100</v>
      </c>
      <c r="AN275" s="35"/>
      <c r="AO275" s="35"/>
      <c r="AP275" s="35"/>
      <c r="AQ275" s="35"/>
      <c r="AR275" s="35"/>
      <c r="AS275" s="36"/>
      <c r="AT275" s="35"/>
      <c r="AU275" s="35"/>
      <c r="AV275" s="35"/>
      <c r="AW275" s="35"/>
    </row>
    <row r="276" spans="1:49" ht="14.25" thickTop="1" thickBot="1" x14ac:dyDescent="0.25">
      <c r="A276" s="2">
        <v>2000</v>
      </c>
      <c r="B276" s="39" t="s">
        <v>135</v>
      </c>
      <c r="C276" s="17" t="s">
        <v>160</v>
      </c>
      <c r="D276" s="18"/>
      <c r="E276" s="18"/>
      <c r="F276" s="18">
        <v>1000</v>
      </c>
      <c r="G276" s="18"/>
      <c r="H276" s="18">
        <v>250</v>
      </c>
      <c r="I276" s="19"/>
      <c r="J276" s="18"/>
      <c r="K276" s="18"/>
      <c r="L276" s="18">
        <v>1500</v>
      </c>
      <c r="M276" s="18"/>
      <c r="N276" s="18"/>
      <c r="O276" s="19"/>
      <c r="P276" s="18"/>
      <c r="Q276" s="18">
        <v>1000</v>
      </c>
      <c r="R276" s="18"/>
      <c r="S276" s="18">
        <v>200</v>
      </c>
      <c r="T276" s="18">
        <v>100</v>
      </c>
      <c r="U276" s="19"/>
      <c r="V276" s="18"/>
      <c r="W276" s="18"/>
      <c r="X276" s="18"/>
      <c r="Y276" s="18"/>
      <c r="Z276" s="18"/>
      <c r="AA276" s="19"/>
      <c r="AB276" s="18"/>
      <c r="AC276" s="18">
        <v>250</v>
      </c>
      <c r="AD276" s="18"/>
      <c r="AE276" s="18"/>
      <c r="AF276" s="18"/>
      <c r="AG276" s="19"/>
      <c r="AH276" s="18"/>
      <c r="AI276" s="18">
        <v>1000</v>
      </c>
      <c r="AJ276" s="18">
        <v>150</v>
      </c>
      <c r="AK276" s="18">
        <v>400</v>
      </c>
      <c r="AL276" s="18"/>
      <c r="AM276" s="19"/>
      <c r="AN276" s="18"/>
      <c r="AO276" s="18">
        <v>2400</v>
      </c>
      <c r="AP276" s="18"/>
      <c r="AQ276" s="18">
        <v>200</v>
      </c>
      <c r="AR276" s="18"/>
      <c r="AS276" s="19"/>
      <c r="AT276" s="18">
        <v>200</v>
      </c>
      <c r="AU276" s="18"/>
      <c r="AV276" s="18"/>
      <c r="AW276" s="18"/>
    </row>
    <row r="277" spans="1:49" ht="14.25" thickTop="1" thickBot="1" x14ac:dyDescent="0.25">
      <c r="A277" s="2">
        <v>2000</v>
      </c>
      <c r="B277" s="39" t="s">
        <v>135</v>
      </c>
      <c r="C277" s="22" t="s">
        <v>161</v>
      </c>
      <c r="D277" s="23"/>
      <c r="E277" s="23"/>
      <c r="F277" s="23"/>
      <c r="G277" s="23"/>
      <c r="H277" s="23"/>
      <c r="I277" s="24"/>
      <c r="J277" s="23"/>
      <c r="K277" s="23"/>
      <c r="L277" s="23"/>
      <c r="M277" s="23"/>
      <c r="N277" s="23"/>
      <c r="O277" s="24"/>
      <c r="P277" s="23"/>
      <c r="Q277" s="23"/>
      <c r="R277" s="23"/>
      <c r="S277" s="23"/>
      <c r="T277" s="23"/>
      <c r="U277" s="24"/>
      <c r="V277" s="23"/>
      <c r="W277" s="23"/>
      <c r="X277" s="23"/>
      <c r="Y277" s="23"/>
      <c r="Z277" s="23"/>
      <c r="AA277" s="24"/>
      <c r="AB277" s="23"/>
      <c r="AC277" s="23"/>
      <c r="AD277" s="23"/>
      <c r="AE277" s="23"/>
      <c r="AF277" s="23"/>
      <c r="AG277" s="24"/>
      <c r="AH277" s="23"/>
      <c r="AI277" s="23"/>
      <c r="AJ277" s="23"/>
      <c r="AK277" s="23"/>
      <c r="AL277" s="23"/>
      <c r="AM277" s="24"/>
      <c r="AN277" s="23"/>
      <c r="AO277" s="23"/>
      <c r="AP277" s="23"/>
      <c r="AQ277" s="23"/>
      <c r="AR277" s="23"/>
      <c r="AS277" s="24"/>
      <c r="AT277" s="23"/>
      <c r="AU277" s="23"/>
      <c r="AV277" s="23"/>
      <c r="AW277" s="23"/>
    </row>
    <row r="278" spans="1:49" ht="14.25" thickTop="1" thickBot="1" x14ac:dyDescent="0.25">
      <c r="A278" s="2">
        <v>2000</v>
      </c>
      <c r="B278" s="39" t="s">
        <v>135</v>
      </c>
      <c r="C278" s="34" t="s">
        <v>164</v>
      </c>
      <c r="D278" s="35"/>
      <c r="E278" s="35"/>
      <c r="F278" s="35"/>
      <c r="G278" s="35"/>
      <c r="H278" s="35"/>
      <c r="I278" s="36"/>
      <c r="J278" s="35"/>
      <c r="K278" s="35"/>
      <c r="L278" s="35"/>
      <c r="M278" s="35"/>
      <c r="N278" s="35"/>
      <c r="O278" s="36"/>
      <c r="P278" s="35"/>
      <c r="Q278" s="35">
        <v>400</v>
      </c>
      <c r="R278" s="35"/>
      <c r="S278" s="35">
        <v>300</v>
      </c>
      <c r="T278" s="35">
        <v>250</v>
      </c>
      <c r="U278" s="36">
        <v>35</v>
      </c>
      <c r="V278" s="35"/>
      <c r="W278" s="35"/>
      <c r="X278" s="35">
        <v>250</v>
      </c>
      <c r="Y278" s="35">
        <v>60</v>
      </c>
      <c r="Z278" s="35"/>
      <c r="AA278" s="36"/>
      <c r="AB278" s="35"/>
      <c r="AC278" s="35">
        <v>750</v>
      </c>
      <c r="AD278" s="35"/>
      <c r="AE278" s="35"/>
      <c r="AF278" s="35"/>
      <c r="AG278" s="36"/>
      <c r="AH278" s="35">
        <v>200</v>
      </c>
      <c r="AI278" s="35"/>
      <c r="AJ278" s="35">
        <v>2500</v>
      </c>
      <c r="AK278" s="35">
        <v>200</v>
      </c>
      <c r="AL278" s="35"/>
      <c r="AM278" s="36"/>
      <c r="AN278" s="35"/>
      <c r="AO278" s="35"/>
      <c r="AP278" s="35"/>
      <c r="AQ278" s="35"/>
      <c r="AR278" s="35"/>
      <c r="AS278" s="36"/>
      <c r="AT278" s="35">
        <v>100</v>
      </c>
      <c r="AU278" s="35"/>
      <c r="AV278" s="35">
        <v>150</v>
      </c>
      <c r="AW278" s="35"/>
    </row>
    <row r="279" spans="1:49" ht="14.25" thickTop="1" thickBot="1" x14ac:dyDescent="0.25">
      <c r="A279" s="2">
        <v>2000</v>
      </c>
      <c r="B279" s="39" t="s">
        <v>135</v>
      </c>
      <c r="C279" s="17" t="s">
        <v>165</v>
      </c>
      <c r="D279" s="18"/>
      <c r="E279" s="18">
        <v>200</v>
      </c>
      <c r="F279" s="18"/>
      <c r="G279" s="18"/>
      <c r="H279" s="18"/>
      <c r="I279" s="19"/>
      <c r="J279" s="18"/>
      <c r="K279" s="18"/>
      <c r="L279" s="18"/>
      <c r="M279" s="18"/>
      <c r="N279" s="18">
        <v>750</v>
      </c>
      <c r="O279" s="19">
        <v>3</v>
      </c>
      <c r="P279" s="18">
        <v>750</v>
      </c>
      <c r="Q279" s="18"/>
      <c r="R279" s="18"/>
      <c r="S279" s="18"/>
      <c r="T279" s="18"/>
      <c r="U279" s="19">
        <v>20</v>
      </c>
      <c r="V279" s="18">
        <v>4600</v>
      </c>
      <c r="W279" s="18"/>
      <c r="X279" s="18"/>
      <c r="Y279" s="18"/>
      <c r="Z279" s="18">
        <v>15</v>
      </c>
      <c r="AA279" s="19"/>
      <c r="AB279" s="18"/>
      <c r="AC279" s="18"/>
      <c r="AD279" s="18"/>
      <c r="AE279" s="18">
        <v>4</v>
      </c>
      <c r="AF279" s="18"/>
      <c r="AG279" s="19">
        <v>700</v>
      </c>
      <c r="AH279" s="18"/>
      <c r="AI279" s="18">
        <v>250</v>
      </c>
      <c r="AJ279" s="18"/>
      <c r="AK279" s="18"/>
      <c r="AL279" s="18"/>
      <c r="AM279" s="19"/>
      <c r="AN279" s="18"/>
      <c r="AO279" s="18"/>
      <c r="AP279" s="18"/>
      <c r="AQ279" s="18"/>
      <c r="AR279" s="18">
        <v>2800</v>
      </c>
      <c r="AS279" s="19">
        <v>2000</v>
      </c>
      <c r="AT279" s="18"/>
      <c r="AU279" s="18"/>
      <c r="AV279" s="18"/>
      <c r="AW279" s="18">
        <v>130</v>
      </c>
    </row>
    <row r="280" spans="1:49" ht="14.25" thickTop="1" thickBot="1" x14ac:dyDescent="0.25">
      <c r="A280" s="2">
        <v>2000</v>
      </c>
      <c r="B280" s="39" t="s">
        <v>135</v>
      </c>
      <c r="C280" s="22" t="s">
        <v>158</v>
      </c>
      <c r="D280" s="23"/>
      <c r="E280" s="23">
        <v>480</v>
      </c>
      <c r="F280" s="23"/>
      <c r="G280" s="23"/>
      <c r="H280" s="23"/>
      <c r="I280" s="24">
        <v>250</v>
      </c>
      <c r="J280" s="23">
        <v>400</v>
      </c>
      <c r="K280" s="23"/>
      <c r="L280" s="23"/>
      <c r="M280" s="23"/>
      <c r="N280" s="23"/>
      <c r="O280" s="24"/>
      <c r="P280" s="23"/>
      <c r="Q280" s="23">
        <v>2000</v>
      </c>
      <c r="R280" s="23"/>
      <c r="S280" s="23"/>
      <c r="T280" s="23"/>
      <c r="U280" s="24"/>
      <c r="V280" s="23"/>
      <c r="W280" s="23"/>
      <c r="X280" s="23"/>
      <c r="Y280" s="23">
        <v>450</v>
      </c>
      <c r="Z280" s="23"/>
      <c r="AA280" s="24"/>
      <c r="AB280" s="23">
        <v>300</v>
      </c>
      <c r="AC280" s="23">
        <v>300</v>
      </c>
      <c r="AD280" s="23">
        <v>1185</v>
      </c>
      <c r="AE280" s="23"/>
      <c r="AF280" s="23"/>
      <c r="AG280" s="24"/>
      <c r="AH280" s="23"/>
      <c r="AI280" s="23">
        <v>25</v>
      </c>
      <c r="AJ280" s="23"/>
      <c r="AK280" s="23"/>
      <c r="AL280" s="23"/>
      <c r="AM280" s="24"/>
      <c r="AN280" s="23"/>
      <c r="AO280" s="23">
        <v>5200</v>
      </c>
      <c r="AP280" s="23"/>
      <c r="AQ280" s="23"/>
      <c r="AR280" s="23"/>
      <c r="AS280" s="24">
        <v>70</v>
      </c>
      <c r="AT280" s="23">
        <v>150</v>
      </c>
      <c r="AU280" s="23"/>
      <c r="AV280" s="23">
        <v>50</v>
      </c>
      <c r="AW280" s="23"/>
    </row>
    <row r="281" spans="1:49" ht="14.25" thickTop="1" thickBot="1" x14ac:dyDescent="0.25">
      <c r="A281" s="2">
        <v>2000</v>
      </c>
      <c r="B281" s="39" t="s">
        <v>135</v>
      </c>
      <c r="C281" s="34" t="s">
        <v>166</v>
      </c>
      <c r="D281" s="35"/>
      <c r="E281" s="35"/>
      <c r="F281" s="35">
        <v>50</v>
      </c>
      <c r="G281" s="35">
        <v>6</v>
      </c>
      <c r="H281" s="35">
        <v>250</v>
      </c>
      <c r="I281" s="36">
        <v>175</v>
      </c>
      <c r="J281" s="35">
        <v>1500</v>
      </c>
      <c r="K281" s="35"/>
      <c r="L281" s="35"/>
      <c r="M281" s="35">
        <v>850</v>
      </c>
      <c r="N281" s="35">
        <v>5</v>
      </c>
      <c r="O281" s="36">
        <v>5</v>
      </c>
      <c r="P281" s="35">
        <v>15</v>
      </c>
      <c r="Q281" s="35">
        <v>1644.3</v>
      </c>
      <c r="R281" s="35">
        <v>200</v>
      </c>
      <c r="S281" s="35">
        <v>150</v>
      </c>
      <c r="T281" s="35">
        <v>4</v>
      </c>
      <c r="U281" s="36"/>
      <c r="V281" s="35">
        <v>150</v>
      </c>
      <c r="W281" s="35">
        <v>5</v>
      </c>
      <c r="X281" s="35">
        <v>500</v>
      </c>
      <c r="Y281" s="35"/>
      <c r="Z281" s="35">
        <v>30</v>
      </c>
      <c r="AA281" s="36">
        <v>15</v>
      </c>
      <c r="AB281" s="35">
        <v>60</v>
      </c>
      <c r="AC281" s="35">
        <v>50</v>
      </c>
      <c r="AD281" s="35"/>
      <c r="AE281" s="35">
        <v>3</v>
      </c>
      <c r="AF281" s="35"/>
      <c r="AG281" s="36"/>
      <c r="AH281" s="35"/>
      <c r="AI281" s="35">
        <v>4500</v>
      </c>
      <c r="AJ281" s="35">
        <v>44</v>
      </c>
      <c r="AK281" s="35">
        <v>5</v>
      </c>
      <c r="AL281" s="35">
        <v>5</v>
      </c>
      <c r="AM281" s="36"/>
      <c r="AN281" s="35"/>
      <c r="AO281" s="35">
        <v>130</v>
      </c>
      <c r="AP281" s="35">
        <v>50</v>
      </c>
      <c r="AQ281" s="35">
        <v>50</v>
      </c>
      <c r="AR281" s="35">
        <v>260</v>
      </c>
      <c r="AS281" s="36">
        <v>50</v>
      </c>
      <c r="AT281" s="35">
        <v>300</v>
      </c>
      <c r="AU281" s="35"/>
      <c r="AV281" s="35"/>
      <c r="AW281" s="35">
        <v>80</v>
      </c>
    </row>
    <row r="282" spans="1:49" ht="14.25" thickTop="1" thickBot="1" x14ac:dyDescent="0.25">
      <c r="A282" s="2">
        <v>2000</v>
      </c>
      <c r="B282" s="39" t="s">
        <v>135</v>
      </c>
      <c r="C282" s="17" t="s">
        <v>167</v>
      </c>
      <c r="D282" s="18"/>
      <c r="E282" s="18"/>
      <c r="F282" s="18"/>
      <c r="G282" s="18"/>
      <c r="H282" s="18">
        <v>100</v>
      </c>
      <c r="I282" s="19"/>
      <c r="J282" s="18"/>
      <c r="K282" s="18"/>
      <c r="L282" s="18">
        <v>800</v>
      </c>
      <c r="M282" s="18"/>
      <c r="N282" s="18"/>
      <c r="O282" s="19"/>
      <c r="P282" s="18"/>
      <c r="Q282" s="18"/>
      <c r="R282" s="18"/>
      <c r="S282" s="18"/>
      <c r="T282" s="18"/>
      <c r="U282" s="19"/>
      <c r="V282" s="18"/>
      <c r="W282" s="18"/>
      <c r="X282" s="18"/>
      <c r="Y282" s="18">
        <v>50</v>
      </c>
      <c r="Z282" s="18"/>
      <c r="AA282" s="19"/>
      <c r="AB282" s="18"/>
      <c r="AC282" s="18">
        <v>100</v>
      </c>
      <c r="AD282" s="18"/>
      <c r="AE282" s="18"/>
      <c r="AF282" s="18"/>
      <c r="AG282" s="19"/>
      <c r="AH282" s="18"/>
      <c r="AI282" s="18">
        <v>800</v>
      </c>
      <c r="AJ282" s="18">
        <v>50</v>
      </c>
      <c r="AK282" s="18"/>
      <c r="AL282" s="18"/>
      <c r="AM282" s="19"/>
      <c r="AN282" s="18"/>
      <c r="AO282" s="18">
        <v>2000</v>
      </c>
      <c r="AP282" s="18"/>
      <c r="AQ282" s="18">
        <v>300</v>
      </c>
      <c r="AR282" s="18"/>
      <c r="AS282" s="19"/>
      <c r="AT282" s="18">
        <v>100</v>
      </c>
      <c r="AU282" s="18"/>
      <c r="AV282" s="18"/>
      <c r="AW282" s="18"/>
    </row>
    <row r="283" spans="1:49" ht="14.25" thickTop="1" thickBot="1" x14ac:dyDescent="0.25">
      <c r="A283" s="2">
        <v>2000</v>
      </c>
      <c r="B283" s="39" t="s">
        <v>135</v>
      </c>
      <c r="C283" s="22" t="s">
        <v>168</v>
      </c>
      <c r="D283" s="23"/>
      <c r="E283" s="23">
        <v>170</v>
      </c>
      <c r="F283" s="23"/>
      <c r="G283" s="23"/>
      <c r="H283" s="23"/>
      <c r="I283" s="24"/>
      <c r="J283" s="23"/>
      <c r="K283" s="23"/>
      <c r="L283" s="23"/>
      <c r="M283" s="23"/>
      <c r="N283" s="23"/>
      <c r="O283" s="24">
        <v>4</v>
      </c>
      <c r="P283" s="23"/>
      <c r="Q283" s="23"/>
      <c r="R283" s="23">
        <v>15</v>
      </c>
      <c r="S283" s="23"/>
      <c r="T283" s="23"/>
      <c r="U283" s="24"/>
      <c r="V283" s="23"/>
      <c r="W283" s="23"/>
      <c r="X283" s="23"/>
      <c r="Y283" s="23"/>
      <c r="Z283" s="23"/>
      <c r="AA283" s="24"/>
      <c r="AB283" s="23"/>
      <c r="AC283" s="23"/>
      <c r="AD283" s="23"/>
      <c r="AE283" s="23"/>
      <c r="AF283" s="23"/>
      <c r="AG283" s="24"/>
      <c r="AH283" s="23"/>
      <c r="AI283" s="23"/>
      <c r="AJ283" s="23"/>
      <c r="AK283" s="23"/>
      <c r="AL283" s="23">
        <v>400</v>
      </c>
      <c r="AM283" s="24"/>
      <c r="AN283" s="23"/>
      <c r="AO283" s="23"/>
      <c r="AP283" s="23"/>
      <c r="AQ283" s="23"/>
      <c r="AR283" s="23"/>
      <c r="AS283" s="24"/>
      <c r="AT283" s="23"/>
      <c r="AU283" s="23">
        <v>5</v>
      </c>
      <c r="AV283" s="23"/>
      <c r="AW283" s="23"/>
    </row>
    <row r="284" spans="1:49" ht="13.5" thickTop="1" x14ac:dyDescent="0.2"/>
  </sheetData>
  <printOptions horizontalCentered="1"/>
  <pageMargins left="0.5" right="0.5" top="1" bottom="1" header="0.5" footer="0.5"/>
  <pageSetup orientation="portrait" horizontalDpi="300" verticalDpi="300" r:id="rId1"/>
  <headerFooter alignWithMargins="0">
    <oddHeader>&amp;C&amp;"Arial,Bold"&amp;14 1997 South Carolina Irrigation Survey
&amp;10State Irrigation totals are on pages 15 and 16&amp;14
&amp;"Arial,Italic"&amp;10(Counties in italics did not report information in 1997)</oddHeader>
    <oddFooter>&amp;LClemson University
Cooperative Extension Service
Clemson, SC  29634-0310&amp;RPage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84"/>
  <sheetViews>
    <sheetView workbookViewId="0">
      <pane xSplit="3" ySplit="1" topLeftCell="D138" activePane="bottomRight" state="frozen"/>
      <selection pane="topRight" activeCell="D1" sqref="D1"/>
      <selection pane="bottomLeft" activeCell="A2" sqref="A2"/>
      <selection pane="bottomRight" activeCell="AX2" sqref="AX2"/>
    </sheetView>
  </sheetViews>
  <sheetFormatPr defaultRowHeight="12.75" x14ac:dyDescent="0.2"/>
  <cols>
    <col min="1" max="1" width="8.85546875" style="2"/>
    <col min="2" max="2" width="30.140625" style="2" customWidth="1"/>
    <col min="3" max="3" width="20.7109375" style="2" customWidth="1"/>
    <col min="4" max="49" width="11.28515625" style="2" customWidth="1"/>
    <col min="50" max="241" width="8.85546875" style="2"/>
    <col min="242" max="242" width="20.7109375" style="2" customWidth="1"/>
    <col min="243" max="248" width="11.28515625" style="2" customWidth="1"/>
    <col min="249" max="249" width="8.85546875" style="2"/>
    <col min="250" max="250" width="20.7109375" style="2" customWidth="1"/>
    <col min="251" max="256" width="11.28515625" style="2" customWidth="1"/>
    <col min="257" max="257" width="8.85546875" style="2"/>
    <col min="258" max="258" width="20.7109375" style="2" customWidth="1"/>
    <col min="259" max="264" width="11.28515625" style="2" customWidth="1"/>
    <col min="265" max="265" width="8.85546875" style="2"/>
    <col min="266" max="266" width="20.7109375" style="2" customWidth="1"/>
    <col min="267" max="272" width="11.28515625" style="2" customWidth="1"/>
    <col min="273" max="273" width="8.85546875" style="2"/>
    <col min="274" max="274" width="20.7109375" style="2" customWidth="1"/>
    <col min="275" max="280" width="11.28515625" style="2" customWidth="1"/>
    <col min="281" max="281" width="8.85546875" style="2"/>
    <col min="282" max="282" width="20.7109375" style="2" customWidth="1"/>
    <col min="283" max="288" width="11.28515625" style="2" customWidth="1"/>
    <col min="289" max="289" width="8.85546875" style="2"/>
    <col min="290" max="290" width="20.7109375" style="2" customWidth="1"/>
    <col min="291" max="296" width="11.28515625" style="2" customWidth="1"/>
    <col min="297" max="297" width="8.85546875" style="2"/>
    <col min="298" max="298" width="20.7109375" style="2" customWidth="1"/>
    <col min="299" max="302" width="11.28515625" style="2" customWidth="1"/>
    <col min="303" max="303" width="9.28515625" style="2" customWidth="1"/>
    <col min="304" max="304" width="12.7109375" style="2" customWidth="1"/>
    <col min="305" max="305" width="9.28515625" style="2" bestFit="1" customWidth="1"/>
    <col min="306" max="497" width="8.85546875" style="2"/>
    <col min="498" max="498" width="20.7109375" style="2" customWidth="1"/>
    <col min="499" max="504" width="11.28515625" style="2" customWidth="1"/>
    <col min="505" max="505" width="8.85546875" style="2"/>
    <col min="506" max="506" width="20.7109375" style="2" customWidth="1"/>
    <col min="507" max="512" width="11.28515625" style="2" customWidth="1"/>
    <col min="513" max="513" width="8.85546875" style="2"/>
    <col min="514" max="514" width="20.7109375" style="2" customWidth="1"/>
    <col min="515" max="520" width="11.28515625" style="2" customWidth="1"/>
    <col min="521" max="521" width="8.85546875" style="2"/>
    <col min="522" max="522" width="20.7109375" style="2" customWidth="1"/>
    <col min="523" max="528" width="11.28515625" style="2" customWidth="1"/>
    <col min="529" max="529" width="8.85546875" style="2"/>
    <col min="530" max="530" width="20.7109375" style="2" customWidth="1"/>
    <col min="531" max="536" width="11.28515625" style="2" customWidth="1"/>
    <col min="537" max="537" width="8.85546875" style="2"/>
    <col min="538" max="538" width="20.7109375" style="2" customWidth="1"/>
    <col min="539" max="544" width="11.28515625" style="2" customWidth="1"/>
    <col min="545" max="545" width="8.85546875" style="2"/>
    <col min="546" max="546" width="20.7109375" style="2" customWidth="1"/>
    <col min="547" max="552" width="11.28515625" style="2" customWidth="1"/>
    <col min="553" max="553" width="8.85546875" style="2"/>
    <col min="554" max="554" width="20.7109375" style="2" customWidth="1"/>
    <col min="555" max="558" width="11.28515625" style="2" customWidth="1"/>
    <col min="559" max="559" width="9.28515625" style="2" customWidth="1"/>
    <col min="560" max="560" width="12.7109375" style="2" customWidth="1"/>
    <col min="561" max="561" width="9.28515625" style="2" bestFit="1" customWidth="1"/>
    <col min="562" max="753" width="8.85546875" style="2"/>
    <col min="754" max="754" width="20.7109375" style="2" customWidth="1"/>
    <col min="755" max="760" width="11.28515625" style="2" customWidth="1"/>
    <col min="761" max="761" width="8.85546875" style="2"/>
    <col min="762" max="762" width="20.7109375" style="2" customWidth="1"/>
    <col min="763" max="768" width="11.28515625" style="2" customWidth="1"/>
    <col min="769" max="769" width="8.85546875" style="2"/>
    <col min="770" max="770" width="20.7109375" style="2" customWidth="1"/>
    <col min="771" max="776" width="11.28515625" style="2" customWidth="1"/>
    <col min="777" max="777" width="8.85546875" style="2"/>
    <col min="778" max="778" width="20.7109375" style="2" customWidth="1"/>
    <col min="779" max="784" width="11.28515625" style="2" customWidth="1"/>
    <col min="785" max="785" width="8.85546875" style="2"/>
    <col min="786" max="786" width="20.7109375" style="2" customWidth="1"/>
    <col min="787" max="792" width="11.28515625" style="2" customWidth="1"/>
    <col min="793" max="793" width="8.85546875" style="2"/>
    <col min="794" max="794" width="20.7109375" style="2" customWidth="1"/>
    <col min="795" max="800" width="11.28515625" style="2" customWidth="1"/>
    <col min="801" max="801" width="8.85546875" style="2"/>
    <col min="802" max="802" width="20.7109375" style="2" customWidth="1"/>
    <col min="803" max="808" width="11.28515625" style="2" customWidth="1"/>
    <col min="809" max="809" width="8.85546875" style="2"/>
    <col min="810" max="810" width="20.7109375" style="2" customWidth="1"/>
    <col min="811" max="814" width="11.28515625" style="2" customWidth="1"/>
    <col min="815" max="815" width="9.28515625" style="2" customWidth="1"/>
    <col min="816" max="816" width="12.7109375" style="2" customWidth="1"/>
    <col min="817" max="817" width="9.28515625" style="2" bestFit="1" customWidth="1"/>
    <col min="818" max="1009" width="8.85546875" style="2"/>
    <col min="1010" max="1010" width="20.7109375" style="2" customWidth="1"/>
    <col min="1011" max="1016" width="11.28515625" style="2" customWidth="1"/>
    <col min="1017" max="1017" width="8.85546875" style="2"/>
    <col min="1018" max="1018" width="20.7109375" style="2" customWidth="1"/>
    <col min="1019" max="1024" width="11.28515625" style="2" customWidth="1"/>
    <col min="1025" max="1025" width="8.85546875" style="2"/>
    <col min="1026" max="1026" width="20.7109375" style="2" customWidth="1"/>
    <col min="1027" max="1032" width="11.28515625" style="2" customWidth="1"/>
    <col min="1033" max="1033" width="8.85546875" style="2"/>
    <col min="1034" max="1034" width="20.7109375" style="2" customWidth="1"/>
    <col min="1035" max="1040" width="11.28515625" style="2" customWidth="1"/>
    <col min="1041" max="1041" width="8.85546875" style="2"/>
    <col min="1042" max="1042" width="20.7109375" style="2" customWidth="1"/>
    <col min="1043" max="1048" width="11.28515625" style="2" customWidth="1"/>
    <col min="1049" max="1049" width="8.85546875" style="2"/>
    <col min="1050" max="1050" width="20.7109375" style="2" customWidth="1"/>
    <col min="1051" max="1056" width="11.28515625" style="2" customWidth="1"/>
    <col min="1057" max="1057" width="8.85546875" style="2"/>
    <col min="1058" max="1058" width="20.7109375" style="2" customWidth="1"/>
    <col min="1059" max="1064" width="11.28515625" style="2" customWidth="1"/>
    <col min="1065" max="1065" width="8.85546875" style="2"/>
    <col min="1066" max="1066" width="20.7109375" style="2" customWidth="1"/>
    <col min="1067" max="1070" width="11.28515625" style="2" customWidth="1"/>
    <col min="1071" max="1071" width="9.28515625" style="2" customWidth="1"/>
    <col min="1072" max="1072" width="12.7109375" style="2" customWidth="1"/>
    <col min="1073" max="1073" width="9.28515625" style="2" bestFit="1" customWidth="1"/>
    <col min="1074" max="1265" width="8.85546875" style="2"/>
    <col min="1266" max="1266" width="20.7109375" style="2" customWidth="1"/>
    <col min="1267" max="1272" width="11.28515625" style="2" customWidth="1"/>
    <col min="1273" max="1273" width="8.85546875" style="2"/>
    <col min="1274" max="1274" width="20.7109375" style="2" customWidth="1"/>
    <col min="1275" max="1280" width="11.28515625" style="2" customWidth="1"/>
    <col min="1281" max="1281" width="8.85546875" style="2"/>
    <col min="1282" max="1282" width="20.7109375" style="2" customWidth="1"/>
    <col min="1283" max="1288" width="11.28515625" style="2" customWidth="1"/>
    <col min="1289" max="1289" width="8.85546875" style="2"/>
    <col min="1290" max="1290" width="20.7109375" style="2" customWidth="1"/>
    <col min="1291" max="1296" width="11.28515625" style="2" customWidth="1"/>
    <col min="1297" max="1297" width="8.85546875" style="2"/>
    <col min="1298" max="1298" width="20.7109375" style="2" customWidth="1"/>
    <col min="1299" max="1304" width="11.28515625" style="2" customWidth="1"/>
    <col min="1305" max="1305" width="8.85546875" style="2"/>
    <col min="1306" max="1306" width="20.7109375" style="2" customWidth="1"/>
    <col min="1307" max="1312" width="11.28515625" style="2" customWidth="1"/>
    <col min="1313" max="1313" width="8.85546875" style="2"/>
    <col min="1314" max="1314" width="20.7109375" style="2" customWidth="1"/>
    <col min="1315" max="1320" width="11.28515625" style="2" customWidth="1"/>
    <col min="1321" max="1321" width="8.85546875" style="2"/>
    <col min="1322" max="1322" width="20.7109375" style="2" customWidth="1"/>
    <col min="1323" max="1326" width="11.28515625" style="2" customWidth="1"/>
    <col min="1327" max="1327" width="9.28515625" style="2" customWidth="1"/>
    <col min="1328" max="1328" width="12.7109375" style="2" customWidth="1"/>
    <col min="1329" max="1329" width="9.28515625" style="2" bestFit="1" customWidth="1"/>
    <col min="1330" max="1521" width="8.85546875" style="2"/>
    <col min="1522" max="1522" width="20.7109375" style="2" customWidth="1"/>
    <col min="1523" max="1528" width="11.28515625" style="2" customWidth="1"/>
    <col min="1529" max="1529" width="8.85546875" style="2"/>
    <col min="1530" max="1530" width="20.7109375" style="2" customWidth="1"/>
    <col min="1531" max="1536" width="11.28515625" style="2" customWidth="1"/>
    <col min="1537" max="1537" width="8.85546875" style="2"/>
    <col min="1538" max="1538" width="20.7109375" style="2" customWidth="1"/>
    <col min="1539" max="1544" width="11.28515625" style="2" customWidth="1"/>
    <col min="1545" max="1545" width="8.85546875" style="2"/>
    <col min="1546" max="1546" width="20.7109375" style="2" customWidth="1"/>
    <col min="1547" max="1552" width="11.28515625" style="2" customWidth="1"/>
    <col min="1553" max="1553" width="8.85546875" style="2"/>
    <col min="1554" max="1554" width="20.7109375" style="2" customWidth="1"/>
    <col min="1555" max="1560" width="11.28515625" style="2" customWidth="1"/>
    <col min="1561" max="1561" width="8.85546875" style="2"/>
    <col min="1562" max="1562" width="20.7109375" style="2" customWidth="1"/>
    <col min="1563" max="1568" width="11.28515625" style="2" customWidth="1"/>
    <col min="1569" max="1569" width="8.85546875" style="2"/>
    <col min="1570" max="1570" width="20.7109375" style="2" customWidth="1"/>
    <col min="1571" max="1576" width="11.28515625" style="2" customWidth="1"/>
    <col min="1577" max="1577" width="8.85546875" style="2"/>
    <col min="1578" max="1578" width="20.7109375" style="2" customWidth="1"/>
    <col min="1579" max="1582" width="11.28515625" style="2" customWidth="1"/>
    <col min="1583" max="1583" width="9.28515625" style="2" customWidth="1"/>
    <col min="1584" max="1584" width="12.7109375" style="2" customWidth="1"/>
    <col min="1585" max="1585" width="9.28515625" style="2" bestFit="1" customWidth="1"/>
    <col min="1586" max="1777" width="8.85546875" style="2"/>
    <col min="1778" max="1778" width="20.7109375" style="2" customWidth="1"/>
    <col min="1779" max="1784" width="11.28515625" style="2" customWidth="1"/>
    <col min="1785" max="1785" width="8.85546875" style="2"/>
    <col min="1786" max="1786" width="20.7109375" style="2" customWidth="1"/>
    <col min="1787" max="1792" width="11.28515625" style="2" customWidth="1"/>
    <col min="1793" max="1793" width="8.85546875" style="2"/>
    <col min="1794" max="1794" width="20.7109375" style="2" customWidth="1"/>
    <col min="1795" max="1800" width="11.28515625" style="2" customWidth="1"/>
    <col min="1801" max="1801" width="8.85546875" style="2"/>
    <col min="1802" max="1802" width="20.7109375" style="2" customWidth="1"/>
    <col min="1803" max="1808" width="11.28515625" style="2" customWidth="1"/>
    <col min="1809" max="1809" width="8.85546875" style="2"/>
    <col min="1810" max="1810" width="20.7109375" style="2" customWidth="1"/>
    <col min="1811" max="1816" width="11.28515625" style="2" customWidth="1"/>
    <col min="1817" max="1817" width="8.85546875" style="2"/>
    <col min="1818" max="1818" width="20.7109375" style="2" customWidth="1"/>
    <col min="1819" max="1824" width="11.28515625" style="2" customWidth="1"/>
    <col min="1825" max="1825" width="8.85546875" style="2"/>
    <col min="1826" max="1826" width="20.7109375" style="2" customWidth="1"/>
    <col min="1827" max="1832" width="11.28515625" style="2" customWidth="1"/>
    <col min="1833" max="1833" width="8.85546875" style="2"/>
    <col min="1834" max="1834" width="20.7109375" style="2" customWidth="1"/>
    <col min="1835" max="1838" width="11.28515625" style="2" customWidth="1"/>
    <col min="1839" max="1839" width="9.28515625" style="2" customWidth="1"/>
    <col min="1840" max="1840" width="12.7109375" style="2" customWidth="1"/>
    <col min="1841" max="1841" width="9.28515625" style="2" bestFit="1" customWidth="1"/>
    <col min="1842" max="2033" width="8.85546875" style="2"/>
    <col min="2034" max="2034" width="20.7109375" style="2" customWidth="1"/>
    <col min="2035" max="2040" width="11.28515625" style="2" customWidth="1"/>
    <col min="2041" max="2041" width="8.85546875" style="2"/>
    <col min="2042" max="2042" width="20.7109375" style="2" customWidth="1"/>
    <col min="2043" max="2048" width="11.28515625" style="2" customWidth="1"/>
    <col min="2049" max="2049" width="8.85546875" style="2"/>
    <col min="2050" max="2050" width="20.7109375" style="2" customWidth="1"/>
    <col min="2051" max="2056" width="11.28515625" style="2" customWidth="1"/>
    <col min="2057" max="2057" width="8.85546875" style="2"/>
    <col min="2058" max="2058" width="20.7109375" style="2" customWidth="1"/>
    <col min="2059" max="2064" width="11.28515625" style="2" customWidth="1"/>
    <col min="2065" max="2065" width="8.85546875" style="2"/>
    <col min="2066" max="2066" width="20.7109375" style="2" customWidth="1"/>
    <col min="2067" max="2072" width="11.28515625" style="2" customWidth="1"/>
    <col min="2073" max="2073" width="8.85546875" style="2"/>
    <col min="2074" max="2074" width="20.7109375" style="2" customWidth="1"/>
    <col min="2075" max="2080" width="11.28515625" style="2" customWidth="1"/>
    <col min="2081" max="2081" width="8.85546875" style="2"/>
    <col min="2082" max="2082" width="20.7109375" style="2" customWidth="1"/>
    <col min="2083" max="2088" width="11.28515625" style="2" customWidth="1"/>
    <col min="2089" max="2089" width="8.85546875" style="2"/>
    <col min="2090" max="2090" width="20.7109375" style="2" customWidth="1"/>
    <col min="2091" max="2094" width="11.28515625" style="2" customWidth="1"/>
    <col min="2095" max="2095" width="9.28515625" style="2" customWidth="1"/>
    <col min="2096" max="2096" width="12.7109375" style="2" customWidth="1"/>
    <col min="2097" max="2097" width="9.28515625" style="2" bestFit="1" customWidth="1"/>
    <col min="2098" max="2289" width="8.85546875" style="2"/>
    <col min="2290" max="2290" width="20.7109375" style="2" customWidth="1"/>
    <col min="2291" max="2296" width="11.28515625" style="2" customWidth="1"/>
    <col min="2297" max="2297" width="8.85546875" style="2"/>
    <col min="2298" max="2298" width="20.7109375" style="2" customWidth="1"/>
    <col min="2299" max="2304" width="11.28515625" style="2" customWidth="1"/>
    <col min="2305" max="2305" width="8.85546875" style="2"/>
    <col min="2306" max="2306" width="20.7109375" style="2" customWidth="1"/>
    <col min="2307" max="2312" width="11.28515625" style="2" customWidth="1"/>
    <col min="2313" max="2313" width="8.85546875" style="2"/>
    <col min="2314" max="2314" width="20.7109375" style="2" customWidth="1"/>
    <col min="2315" max="2320" width="11.28515625" style="2" customWidth="1"/>
    <col min="2321" max="2321" width="8.85546875" style="2"/>
    <col min="2322" max="2322" width="20.7109375" style="2" customWidth="1"/>
    <col min="2323" max="2328" width="11.28515625" style="2" customWidth="1"/>
    <col min="2329" max="2329" width="8.85546875" style="2"/>
    <col min="2330" max="2330" width="20.7109375" style="2" customWidth="1"/>
    <col min="2331" max="2336" width="11.28515625" style="2" customWidth="1"/>
    <col min="2337" max="2337" width="8.85546875" style="2"/>
    <col min="2338" max="2338" width="20.7109375" style="2" customWidth="1"/>
    <col min="2339" max="2344" width="11.28515625" style="2" customWidth="1"/>
    <col min="2345" max="2345" width="8.85546875" style="2"/>
    <col min="2346" max="2346" width="20.7109375" style="2" customWidth="1"/>
    <col min="2347" max="2350" width="11.28515625" style="2" customWidth="1"/>
    <col min="2351" max="2351" width="9.28515625" style="2" customWidth="1"/>
    <col min="2352" max="2352" width="12.7109375" style="2" customWidth="1"/>
    <col min="2353" max="2353" width="9.28515625" style="2" bestFit="1" customWidth="1"/>
    <col min="2354" max="2545" width="8.85546875" style="2"/>
    <col min="2546" max="2546" width="20.7109375" style="2" customWidth="1"/>
    <col min="2547" max="2552" width="11.28515625" style="2" customWidth="1"/>
    <col min="2553" max="2553" width="8.85546875" style="2"/>
    <col min="2554" max="2554" width="20.7109375" style="2" customWidth="1"/>
    <col min="2555" max="2560" width="11.28515625" style="2" customWidth="1"/>
    <col min="2561" max="2561" width="8.85546875" style="2"/>
    <col min="2562" max="2562" width="20.7109375" style="2" customWidth="1"/>
    <col min="2563" max="2568" width="11.28515625" style="2" customWidth="1"/>
    <col min="2569" max="2569" width="8.85546875" style="2"/>
    <col min="2570" max="2570" width="20.7109375" style="2" customWidth="1"/>
    <col min="2571" max="2576" width="11.28515625" style="2" customWidth="1"/>
    <col min="2577" max="2577" width="8.85546875" style="2"/>
    <col min="2578" max="2578" width="20.7109375" style="2" customWidth="1"/>
    <col min="2579" max="2584" width="11.28515625" style="2" customWidth="1"/>
    <col min="2585" max="2585" width="8.85546875" style="2"/>
    <col min="2586" max="2586" width="20.7109375" style="2" customWidth="1"/>
    <col min="2587" max="2592" width="11.28515625" style="2" customWidth="1"/>
    <col min="2593" max="2593" width="8.85546875" style="2"/>
    <col min="2594" max="2594" width="20.7109375" style="2" customWidth="1"/>
    <col min="2595" max="2600" width="11.28515625" style="2" customWidth="1"/>
    <col min="2601" max="2601" width="8.85546875" style="2"/>
    <col min="2602" max="2602" width="20.7109375" style="2" customWidth="1"/>
    <col min="2603" max="2606" width="11.28515625" style="2" customWidth="1"/>
    <col min="2607" max="2607" width="9.28515625" style="2" customWidth="1"/>
    <col min="2608" max="2608" width="12.7109375" style="2" customWidth="1"/>
    <col min="2609" max="2609" width="9.28515625" style="2" bestFit="1" customWidth="1"/>
    <col min="2610" max="2801" width="8.85546875" style="2"/>
    <col min="2802" max="2802" width="20.7109375" style="2" customWidth="1"/>
    <col min="2803" max="2808" width="11.28515625" style="2" customWidth="1"/>
    <col min="2809" max="2809" width="8.85546875" style="2"/>
    <col min="2810" max="2810" width="20.7109375" style="2" customWidth="1"/>
    <col min="2811" max="2816" width="11.28515625" style="2" customWidth="1"/>
    <col min="2817" max="2817" width="8.85546875" style="2"/>
    <col min="2818" max="2818" width="20.7109375" style="2" customWidth="1"/>
    <col min="2819" max="2824" width="11.28515625" style="2" customWidth="1"/>
    <col min="2825" max="2825" width="8.85546875" style="2"/>
    <col min="2826" max="2826" width="20.7109375" style="2" customWidth="1"/>
    <col min="2827" max="2832" width="11.28515625" style="2" customWidth="1"/>
    <col min="2833" max="2833" width="8.85546875" style="2"/>
    <col min="2834" max="2834" width="20.7109375" style="2" customWidth="1"/>
    <col min="2835" max="2840" width="11.28515625" style="2" customWidth="1"/>
    <col min="2841" max="2841" width="8.85546875" style="2"/>
    <col min="2842" max="2842" width="20.7109375" style="2" customWidth="1"/>
    <col min="2843" max="2848" width="11.28515625" style="2" customWidth="1"/>
    <col min="2849" max="2849" width="8.85546875" style="2"/>
    <col min="2850" max="2850" width="20.7109375" style="2" customWidth="1"/>
    <col min="2851" max="2856" width="11.28515625" style="2" customWidth="1"/>
    <col min="2857" max="2857" width="8.85546875" style="2"/>
    <col min="2858" max="2858" width="20.7109375" style="2" customWidth="1"/>
    <col min="2859" max="2862" width="11.28515625" style="2" customWidth="1"/>
    <col min="2863" max="2863" width="9.28515625" style="2" customWidth="1"/>
    <col min="2864" max="2864" width="12.7109375" style="2" customWidth="1"/>
    <col min="2865" max="2865" width="9.28515625" style="2" bestFit="1" customWidth="1"/>
    <col min="2866" max="3057" width="8.85546875" style="2"/>
    <col min="3058" max="3058" width="20.7109375" style="2" customWidth="1"/>
    <col min="3059" max="3064" width="11.28515625" style="2" customWidth="1"/>
    <col min="3065" max="3065" width="8.85546875" style="2"/>
    <col min="3066" max="3066" width="20.7109375" style="2" customWidth="1"/>
    <col min="3067" max="3072" width="11.28515625" style="2" customWidth="1"/>
    <col min="3073" max="3073" width="8.85546875" style="2"/>
    <col min="3074" max="3074" width="20.7109375" style="2" customWidth="1"/>
    <col min="3075" max="3080" width="11.28515625" style="2" customWidth="1"/>
    <col min="3081" max="3081" width="8.85546875" style="2"/>
    <col min="3082" max="3082" width="20.7109375" style="2" customWidth="1"/>
    <col min="3083" max="3088" width="11.28515625" style="2" customWidth="1"/>
    <col min="3089" max="3089" width="8.85546875" style="2"/>
    <col min="3090" max="3090" width="20.7109375" style="2" customWidth="1"/>
    <col min="3091" max="3096" width="11.28515625" style="2" customWidth="1"/>
    <col min="3097" max="3097" width="8.85546875" style="2"/>
    <col min="3098" max="3098" width="20.7109375" style="2" customWidth="1"/>
    <col min="3099" max="3104" width="11.28515625" style="2" customWidth="1"/>
    <col min="3105" max="3105" width="8.85546875" style="2"/>
    <col min="3106" max="3106" width="20.7109375" style="2" customWidth="1"/>
    <col min="3107" max="3112" width="11.28515625" style="2" customWidth="1"/>
    <col min="3113" max="3113" width="8.85546875" style="2"/>
    <col min="3114" max="3114" width="20.7109375" style="2" customWidth="1"/>
    <col min="3115" max="3118" width="11.28515625" style="2" customWidth="1"/>
    <col min="3119" max="3119" width="9.28515625" style="2" customWidth="1"/>
    <col min="3120" max="3120" width="12.7109375" style="2" customWidth="1"/>
    <col min="3121" max="3121" width="9.28515625" style="2" bestFit="1" customWidth="1"/>
    <col min="3122" max="3313" width="8.85546875" style="2"/>
    <col min="3314" max="3314" width="20.7109375" style="2" customWidth="1"/>
    <col min="3315" max="3320" width="11.28515625" style="2" customWidth="1"/>
    <col min="3321" max="3321" width="8.85546875" style="2"/>
    <col min="3322" max="3322" width="20.7109375" style="2" customWidth="1"/>
    <col min="3323" max="3328" width="11.28515625" style="2" customWidth="1"/>
    <col min="3329" max="3329" width="8.85546875" style="2"/>
    <col min="3330" max="3330" width="20.7109375" style="2" customWidth="1"/>
    <col min="3331" max="3336" width="11.28515625" style="2" customWidth="1"/>
    <col min="3337" max="3337" width="8.85546875" style="2"/>
    <col min="3338" max="3338" width="20.7109375" style="2" customWidth="1"/>
    <col min="3339" max="3344" width="11.28515625" style="2" customWidth="1"/>
    <col min="3345" max="3345" width="8.85546875" style="2"/>
    <col min="3346" max="3346" width="20.7109375" style="2" customWidth="1"/>
    <col min="3347" max="3352" width="11.28515625" style="2" customWidth="1"/>
    <col min="3353" max="3353" width="8.85546875" style="2"/>
    <col min="3354" max="3354" width="20.7109375" style="2" customWidth="1"/>
    <col min="3355" max="3360" width="11.28515625" style="2" customWidth="1"/>
    <col min="3361" max="3361" width="8.85546875" style="2"/>
    <col min="3362" max="3362" width="20.7109375" style="2" customWidth="1"/>
    <col min="3363" max="3368" width="11.28515625" style="2" customWidth="1"/>
    <col min="3369" max="3369" width="8.85546875" style="2"/>
    <col min="3370" max="3370" width="20.7109375" style="2" customWidth="1"/>
    <col min="3371" max="3374" width="11.28515625" style="2" customWidth="1"/>
    <col min="3375" max="3375" width="9.28515625" style="2" customWidth="1"/>
    <col min="3376" max="3376" width="12.7109375" style="2" customWidth="1"/>
    <col min="3377" max="3377" width="9.28515625" style="2" bestFit="1" customWidth="1"/>
    <col min="3378" max="3569" width="8.85546875" style="2"/>
    <col min="3570" max="3570" width="20.7109375" style="2" customWidth="1"/>
    <col min="3571" max="3576" width="11.28515625" style="2" customWidth="1"/>
    <col min="3577" max="3577" width="8.85546875" style="2"/>
    <col min="3578" max="3578" width="20.7109375" style="2" customWidth="1"/>
    <col min="3579" max="3584" width="11.28515625" style="2" customWidth="1"/>
    <col min="3585" max="3585" width="8.85546875" style="2"/>
    <col min="3586" max="3586" width="20.7109375" style="2" customWidth="1"/>
    <col min="3587" max="3592" width="11.28515625" style="2" customWidth="1"/>
    <col min="3593" max="3593" width="8.85546875" style="2"/>
    <col min="3594" max="3594" width="20.7109375" style="2" customWidth="1"/>
    <col min="3595" max="3600" width="11.28515625" style="2" customWidth="1"/>
    <col min="3601" max="3601" width="8.85546875" style="2"/>
    <col min="3602" max="3602" width="20.7109375" style="2" customWidth="1"/>
    <col min="3603" max="3608" width="11.28515625" style="2" customWidth="1"/>
    <col min="3609" max="3609" width="8.85546875" style="2"/>
    <col min="3610" max="3610" width="20.7109375" style="2" customWidth="1"/>
    <col min="3611" max="3616" width="11.28515625" style="2" customWidth="1"/>
    <col min="3617" max="3617" width="8.85546875" style="2"/>
    <col min="3618" max="3618" width="20.7109375" style="2" customWidth="1"/>
    <col min="3619" max="3624" width="11.28515625" style="2" customWidth="1"/>
    <col min="3625" max="3625" width="8.85546875" style="2"/>
    <col min="3626" max="3626" width="20.7109375" style="2" customWidth="1"/>
    <col min="3627" max="3630" width="11.28515625" style="2" customWidth="1"/>
    <col min="3631" max="3631" width="9.28515625" style="2" customWidth="1"/>
    <col min="3632" max="3632" width="12.7109375" style="2" customWidth="1"/>
    <col min="3633" max="3633" width="9.28515625" style="2" bestFit="1" customWidth="1"/>
    <col min="3634" max="3825" width="8.85546875" style="2"/>
    <col min="3826" max="3826" width="20.7109375" style="2" customWidth="1"/>
    <col min="3827" max="3832" width="11.28515625" style="2" customWidth="1"/>
    <col min="3833" max="3833" width="8.85546875" style="2"/>
    <col min="3834" max="3834" width="20.7109375" style="2" customWidth="1"/>
    <col min="3835" max="3840" width="11.28515625" style="2" customWidth="1"/>
    <col min="3841" max="3841" width="8.85546875" style="2"/>
    <col min="3842" max="3842" width="20.7109375" style="2" customWidth="1"/>
    <col min="3843" max="3848" width="11.28515625" style="2" customWidth="1"/>
    <col min="3849" max="3849" width="8.85546875" style="2"/>
    <col min="3850" max="3850" width="20.7109375" style="2" customWidth="1"/>
    <col min="3851" max="3856" width="11.28515625" style="2" customWidth="1"/>
    <col min="3857" max="3857" width="8.85546875" style="2"/>
    <col min="3858" max="3858" width="20.7109375" style="2" customWidth="1"/>
    <col min="3859" max="3864" width="11.28515625" style="2" customWidth="1"/>
    <col min="3865" max="3865" width="8.85546875" style="2"/>
    <col min="3866" max="3866" width="20.7109375" style="2" customWidth="1"/>
    <col min="3867" max="3872" width="11.28515625" style="2" customWidth="1"/>
    <col min="3873" max="3873" width="8.85546875" style="2"/>
    <col min="3874" max="3874" width="20.7109375" style="2" customWidth="1"/>
    <col min="3875" max="3880" width="11.28515625" style="2" customWidth="1"/>
    <col min="3881" max="3881" width="8.85546875" style="2"/>
    <col min="3882" max="3882" width="20.7109375" style="2" customWidth="1"/>
    <col min="3883" max="3886" width="11.28515625" style="2" customWidth="1"/>
    <col min="3887" max="3887" width="9.28515625" style="2" customWidth="1"/>
    <col min="3888" max="3888" width="12.7109375" style="2" customWidth="1"/>
    <col min="3889" max="3889" width="9.28515625" style="2" bestFit="1" customWidth="1"/>
    <col min="3890" max="4081" width="8.85546875" style="2"/>
    <col min="4082" max="4082" width="20.7109375" style="2" customWidth="1"/>
    <col min="4083" max="4088" width="11.28515625" style="2" customWidth="1"/>
    <col min="4089" max="4089" width="8.85546875" style="2"/>
    <col min="4090" max="4090" width="20.7109375" style="2" customWidth="1"/>
    <col min="4091" max="4096" width="11.28515625" style="2" customWidth="1"/>
    <col min="4097" max="4097" width="8.85546875" style="2"/>
    <col min="4098" max="4098" width="20.7109375" style="2" customWidth="1"/>
    <col min="4099" max="4104" width="11.28515625" style="2" customWidth="1"/>
    <col min="4105" max="4105" width="8.85546875" style="2"/>
    <col min="4106" max="4106" width="20.7109375" style="2" customWidth="1"/>
    <col min="4107" max="4112" width="11.28515625" style="2" customWidth="1"/>
    <col min="4113" max="4113" width="8.85546875" style="2"/>
    <col min="4114" max="4114" width="20.7109375" style="2" customWidth="1"/>
    <col min="4115" max="4120" width="11.28515625" style="2" customWidth="1"/>
    <col min="4121" max="4121" width="8.85546875" style="2"/>
    <col min="4122" max="4122" width="20.7109375" style="2" customWidth="1"/>
    <col min="4123" max="4128" width="11.28515625" style="2" customWidth="1"/>
    <col min="4129" max="4129" width="8.85546875" style="2"/>
    <col min="4130" max="4130" width="20.7109375" style="2" customWidth="1"/>
    <col min="4131" max="4136" width="11.28515625" style="2" customWidth="1"/>
    <col min="4137" max="4137" width="8.85546875" style="2"/>
    <col min="4138" max="4138" width="20.7109375" style="2" customWidth="1"/>
    <col min="4139" max="4142" width="11.28515625" style="2" customWidth="1"/>
    <col min="4143" max="4143" width="9.28515625" style="2" customWidth="1"/>
    <col min="4144" max="4144" width="12.7109375" style="2" customWidth="1"/>
    <col min="4145" max="4145" width="9.28515625" style="2" bestFit="1" customWidth="1"/>
    <col min="4146" max="4337" width="8.85546875" style="2"/>
    <col min="4338" max="4338" width="20.7109375" style="2" customWidth="1"/>
    <col min="4339" max="4344" width="11.28515625" style="2" customWidth="1"/>
    <col min="4345" max="4345" width="8.85546875" style="2"/>
    <col min="4346" max="4346" width="20.7109375" style="2" customWidth="1"/>
    <col min="4347" max="4352" width="11.28515625" style="2" customWidth="1"/>
    <col min="4353" max="4353" width="8.85546875" style="2"/>
    <col min="4354" max="4354" width="20.7109375" style="2" customWidth="1"/>
    <col min="4355" max="4360" width="11.28515625" style="2" customWidth="1"/>
    <col min="4361" max="4361" width="8.85546875" style="2"/>
    <col min="4362" max="4362" width="20.7109375" style="2" customWidth="1"/>
    <col min="4363" max="4368" width="11.28515625" style="2" customWidth="1"/>
    <col min="4369" max="4369" width="8.85546875" style="2"/>
    <col min="4370" max="4370" width="20.7109375" style="2" customWidth="1"/>
    <col min="4371" max="4376" width="11.28515625" style="2" customWidth="1"/>
    <col min="4377" max="4377" width="8.85546875" style="2"/>
    <col min="4378" max="4378" width="20.7109375" style="2" customWidth="1"/>
    <col min="4379" max="4384" width="11.28515625" style="2" customWidth="1"/>
    <col min="4385" max="4385" width="8.85546875" style="2"/>
    <col min="4386" max="4386" width="20.7109375" style="2" customWidth="1"/>
    <col min="4387" max="4392" width="11.28515625" style="2" customWidth="1"/>
    <col min="4393" max="4393" width="8.85546875" style="2"/>
    <col min="4394" max="4394" width="20.7109375" style="2" customWidth="1"/>
    <col min="4395" max="4398" width="11.28515625" style="2" customWidth="1"/>
    <col min="4399" max="4399" width="9.28515625" style="2" customWidth="1"/>
    <col min="4400" max="4400" width="12.7109375" style="2" customWidth="1"/>
    <col min="4401" max="4401" width="9.28515625" style="2" bestFit="1" customWidth="1"/>
    <col min="4402" max="4593" width="8.85546875" style="2"/>
    <col min="4594" max="4594" width="20.7109375" style="2" customWidth="1"/>
    <col min="4595" max="4600" width="11.28515625" style="2" customWidth="1"/>
    <col min="4601" max="4601" width="8.85546875" style="2"/>
    <col min="4602" max="4602" width="20.7109375" style="2" customWidth="1"/>
    <col min="4603" max="4608" width="11.28515625" style="2" customWidth="1"/>
    <col min="4609" max="4609" width="8.85546875" style="2"/>
    <col min="4610" max="4610" width="20.7109375" style="2" customWidth="1"/>
    <col min="4611" max="4616" width="11.28515625" style="2" customWidth="1"/>
    <col min="4617" max="4617" width="8.85546875" style="2"/>
    <col min="4618" max="4618" width="20.7109375" style="2" customWidth="1"/>
    <col min="4619" max="4624" width="11.28515625" style="2" customWidth="1"/>
    <col min="4625" max="4625" width="8.85546875" style="2"/>
    <col min="4626" max="4626" width="20.7109375" style="2" customWidth="1"/>
    <col min="4627" max="4632" width="11.28515625" style="2" customWidth="1"/>
    <col min="4633" max="4633" width="8.85546875" style="2"/>
    <col min="4634" max="4634" width="20.7109375" style="2" customWidth="1"/>
    <col min="4635" max="4640" width="11.28515625" style="2" customWidth="1"/>
    <col min="4641" max="4641" width="8.85546875" style="2"/>
    <col min="4642" max="4642" width="20.7109375" style="2" customWidth="1"/>
    <col min="4643" max="4648" width="11.28515625" style="2" customWidth="1"/>
    <col min="4649" max="4649" width="8.85546875" style="2"/>
    <col min="4650" max="4650" width="20.7109375" style="2" customWidth="1"/>
    <col min="4651" max="4654" width="11.28515625" style="2" customWidth="1"/>
    <col min="4655" max="4655" width="9.28515625" style="2" customWidth="1"/>
    <col min="4656" max="4656" width="12.7109375" style="2" customWidth="1"/>
    <col min="4657" max="4657" width="9.28515625" style="2" bestFit="1" customWidth="1"/>
    <col min="4658" max="4849" width="8.85546875" style="2"/>
    <col min="4850" max="4850" width="20.7109375" style="2" customWidth="1"/>
    <col min="4851" max="4856" width="11.28515625" style="2" customWidth="1"/>
    <col min="4857" max="4857" width="8.85546875" style="2"/>
    <col min="4858" max="4858" width="20.7109375" style="2" customWidth="1"/>
    <col min="4859" max="4864" width="11.28515625" style="2" customWidth="1"/>
    <col min="4865" max="4865" width="8.85546875" style="2"/>
    <col min="4866" max="4866" width="20.7109375" style="2" customWidth="1"/>
    <col min="4867" max="4872" width="11.28515625" style="2" customWidth="1"/>
    <col min="4873" max="4873" width="8.85546875" style="2"/>
    <col min="4874" max="4874" width="20.7109375" style="2" customWidth="1"/>
    <col min="4875" max="4880" width="11.28515625" style="2" customWidth="1"/>
    <col min="4881" max="4881" width="8.85546875" style="2"/>
    <col min="4882" max="4882" width="20.7109375" style="2" customWidth="1"/>
    <col min="4883" max="4888" width="11.28515625" style="2" customWidth="1"/>
    <col min="4889" max="4889" width="8.85546875" style="2"/>
    <col min="4890" max="4890" width="20.7109375" style="2" customWidth="1"/>
    <col min="4891" max="4896" width="11.28515625" style="2" customWidth="1"/>
    <col min="4897" max="4897" width="8.85546875" style="2"/>
    <col min="4898" max="4898" width="20.7109375" style="2" customWidth="1"/>
    <col min="4899" max="4904" width="11.28515625" style="2" customWidth="1"/>
    <col min="4905" max="4905" width="8.85546875" style="2"/>
    <col min="4906" max="4906" width="20.7109375" style="2" customWidth="1"/>
    <col min="4907" max="4910" width="11.28515625" style="2" customWidth="1"/>
    <col min="4911" max="4911" width="9.28515625" style="2" customWidth="1"/>
    <col min="4912" max="4912" width="12.7109375" style="2" customWidth="1"/>
    <col min="4913" max="4913" width="9.28515625" style="2" bestFit="1" customWidth="1"/>
    <col min="4914" max="5105" width="8.85546875" style="2"/>
    <col min="5106" max="5106" width="20.7109375" style="2" customWidth="1"/>
    <col min="5107" max="5112" width="11.28515625" style="2" customWidth="1"/>
    <col min="5113" max="5113" width="8.85546875" style="2"/>
    <col min="5114" max="5114" width="20.7109375" style="2" customWidth="1"/>
    <col min="5115" max="5120" width="11.28515625" style="2" customWidth="1"/>
    <col min="5121" max="5121" width="8.85546875" style="2"/>
    <col min="5122" max="5122" width="20.7109375" style="2" customWidth="1"/>
    <col min="5123" max="5128" width="11.28515625" style="2" customWidth="1"/>
    <col min="5129" max="5129" width="8.85546875" style="2"/>
    <col min="5130" max="5130" width="20.7109375" style="2" customWidth="1"/>
    <col min="5131" max="5136" width="11.28515625" style="2" customWidth="1"/>
    <col min="5137" max="5137" width="8.85546875" style="2"/>
    <col min="5138" max="5138" width="20.7109375" style="2" customWidth="1"/>
    <col min="5139" max="5144" width="11.28515625" style="2" customWidth="1"/>
    <col min="5145" max="5145" width="8.85546875" style="2"/>
    <col min="5146" max="5146" width="20.7109375" style="2" customWidth="1"/>
    <col min="5147" max="5152" width="11.28515625" style="2" customWidth="1"/>
    <col min="5153" max="5153" width="8.85546875" style="2"/>
    <col min="5154" max="5154" width="20.7109375" style="2" customWidth="1"/>
    <col min="5155" max="5160" width="11.28515625" style="2" customWidth="1"/>
    <col min="5161" max="5161" width="8.85546875" style="2"/>
    <col min="5162" max="5162" width="20.7109375" style="2" customWidth="1"/>
    <col min="5163" max="5166" width="11.28515625" style="2" customWidth="1"/>
    <col min="5167" max="5167" width="9.28515625" style="2" customWidth="1"/>
    <col min="5168" max="5168" width="12.7109375" style="2" customWidth="1"/>
    <col min="5169" max="5169" width="9.28515625" style="2" bestFit="1" customWidth="1"/>
    <col min="5170" max="5361" width="8.85546875" style="2"/>
    <col min="5362" max="5362" width="20.7109375" style="2" customWidth="1"/>
    <col min="5363" max="5368" width="11.28515625" style="2" customWidth="1"/>
    <col min="5369" max="5369" width="8.85546875" style="2"/>
    <col min="5370" max="5370" width="20.7109375" style="2" customWidth="1"/>
    <col min="5371" max="5376" width="11.28515625" style="2" customWidth="1"/>
    <col min="5377" max="5377" width="8.85546875" style="2"/>
    <col min="5378" max="5378" width="20.7109375" style="2" customWidth="1"/>
    <col min="5379" max="5384" width="11.28515625" style="2" customWidth="1"/>
    <col min="5385" max="5385" width="8.85546875" style="2"/>
    <col min="5386" max="5386" width="20.7109375" style="2" customWidth="1"/>
    <col min="5387" max="5392" width="11.28515625" style="2" customWidth="1"/>
    <col min="5393" max="5393" width="8.85546875" style="2"/>
    <col min="5394" max="5394" width="20.7109375" style="2" customWidth="1"/>
    <col min="5395" max="5400" width="11.28515625" style="2" customWidth="1"/>
    <col min="5401" max="5401" width="8.85546875" style="2"/>
    <col min="5402" max="5402" width="20.7109375" style="2" customWidth="1"/>
    <col min="5403" max="5408" width="11.28515625" style="2" customWidth="1"/>
    <col min="5409" max="5409" width="8.85546875" style="2"/>
    <col min="5410" max="5410" width="20.7109375" style="2" customWidth="1"/>
    <col min="5411" max="5416" width="11.28515625" style="2" customWidth="1"/>
    <col min="5417" max="5417" width="8.85546875" style="2"/>
    <col min="5418" max="5418" width="20.7109375" style="2" customWidth="1"/>
    <col min="5419" max="5422" width="11.28515625" style="2" customWidth="1"/>
    <col min="5423" max="5423" width="9.28515625" style="2" customWidth="1"/>
    <col min="5424" max="5424" width="12.7109375" style="2" customWidth="1"/>
    <col min="5425" max="5425" width="9.28515625" style="2" bestFit="1" customWidth="1"/>
    <col min="5426" max="5617" width="8.85546875" style="2"/>
    <col min="5618" max="5618" width="20.7109375" style="2" customWidth="1"/>
    <col min="5619" max="5624" width="11.28515625" style="2" customWidth="1"/>
    <col min="5625" max="5625" width="8.85546875" style="2"/>
    <col min="5626" max="5626" width="20.7109375" style="2" customWidth="1"/>
    <col min="5627" max="5632" width="11.28515625" style="2" customWidth="1"/>
    <col min="5633" max="5633" width="8.85546875" style="2"/>
    <col min="5634" max="5634" width="20.7109375" style="2" customWidth="1"/>
    <col min="5635" max="5640" width="11.28515625" style="2" customWidth="1"/>
    <col min="5641" max="5641" width="8.85546875" style="2"/>
    <col min="5642" max="5642" width="20.7109375" style="2" customWidth="1"/>
    <col min="5643" max="5648" width="11.28515625" style="2" customWidth="1"/>
    <col min="5649" max="5649" width="8.85546875" style="2"/>
    <col min="5650" max="5650" width="20.7109375" style="2" customWidth="1"/>
    <col min="5651" max="5656" width="11.28515625" style="2" customWidth="1"/>
    <col min="5657" max="5657" width="8.85546875" style="2"/>
    <col min="5658" max="5658" width="20.7109375" style="2" customWidth="1"/>
    <col min="5659" max="5664" width="11.28515625" style="2" customWidth="1"/>
    <col min="5665" max="5665" width="8.85546875" style="2"/>
    <col min="5666" max="5666" width="20.7109375" style="2" customWidth="1"/>
    <col min="5667" max="5672" width="11.28515625" style="2" customWidth="1"/>
    <col min="5673" max="5673" width="8.85546875" style="2"/>
    <col min="5674" max="5674" width="20.7109375" style="2" customWidth="1"/>
    <col min="5675" max="5678" width="11.28515625" style="2" customWidth="1"/>
    <col min="5679" max="5679" width="9.28515625" style="2" customWidth="1"/>
    <col min="5680" max="5680" width="12.7109375" style="2" customWidth="1"/>
    <col min="5681" max="5681" width="9.28515625" style="2" bestFit="1" customWidth="1"/>
    <col min="5682" max="5873" width="8.85546875" style="2"/>
    <col min="5874" max="5874" width="20.7109375" style="2" customWidth="1"/>
    <col min="5875" max="5880" width="11.28515625" style="2" customWidth="1"/>
    <col min="5881" max="5881" width="8.85546875" style="2"/>
    <col min="5882" max="5882" width="20.7109375" style="2" customWidth="1"/>
    <col min="5883" max="5888" width="11.28515625" style="2" customWidth="1"/>
    <col min="5889" max="5889" width="8.85546875" style="2"/>
    <col min="5890" max="5890" width="20.7109375" style="2" customWidth="1"/>
    <col min="5891" max="5896" width="11.28515625" style="2" customWidth="1"/>
    <col min="5897" max="5897" width="8.85546875" style="2"/>
    <col min="5898" max="5898" width="20.7109375" style="2" customWidth="1"/>
    <col min="5899" max="5904" width="11.28515625" style="2" customWidth="1"/>
    <col min="5905" max="5905" width="8.85546875" style="2"/>
    <col min="5906" max="5906" width="20.7109375" style="2" customWidth="1"/>
    <col min="5907" max="5912" width="11.28515625" style="2" customWidth="1"/>
    <col min="5913" max="5913" width="8.85546875" style="2"/>
    <col min="5914" max="5914" width="20.7109375" style="2" customWidth="1"/>
    <col min="5915" max="5920" width="11.28515625" style="2" customWidth="1"/>
    <col min="5921" max="5921" width="8.85546875" style="2"/>
    <col min="5922" max="5922" width="20.7109375" style="2" customWidth="1"/>
    <col min="5923" max="5928" width="11.28515625" style="2" customWidth="1"/>
    <col min="5929" max="5929" width="8.85546875" style="2"/>
    <col min="5930" max="5930" width="20.7109375" style="2" customWidth="1"/>
    <col min="5931" max="5934" width="11.28515625" style="2" customWidth="1"/>
    <col min="5935" max="5935" width="9.28515625" style="2" customWidth="1"/>
    <col min="5936" max="5936" width="12.7109375" style="2" customWidth="1"/>
    <col min="5937" max="5937" width="9.28515625" style="2" bestFit="1" customWidth="1"/>
    <col min="5938" max="6129" width="8.85546875" style="2"/>
    <col min="6130" max="6130" width="20.7109375" style="2" customWidth="1"/>
    <col min="6131" max="6136" width="11.28515625" style="2" customWidth="1"/>
    <col min="6137" max="6137" width="8.85546875" style="2"/>
    <col min="6138" max="6138" width="20.7109375" style="2" customWidth="1"/>
    <col min="6139" max="6144" width="11.28515625" style="2" customWidth="1"/>
    <col min="6145" max="6145" width="8.85546875" style="2"/>
    <col min="6146" max="6146" width="20.7109375" style="2" customWidth="1"/>
    <col min="6147" max="6152" width="11.28515625" style="2" customWidth="1"/>
    <col min="6153" max="6153" width="8.85546875" style="2"/>
    <col min="6154" max="6154" width="20.7109375" style="2" customWidth="1"/>
    <col min="6155" max="6160" width="11.28515625" style="2" customWidth="1"/>
    <col min="6161" max="6161" width="8.85546875" style="2"/>
    <col min="6162" max="6162" width="20.7109375" style="2" customWidth="1"/>
    <col min="6163" max="6168" width="11.28515625" style="2" customWidth="1"/>
    <col min="6169" max="6169" width="8.85546875" style="2"/>
    <col min="6170" max="6170" width="20.7109375" style="2" customWidth="1"/>
    <col min="6171" max="6176" width="11.28515625" style="2" customWidth="1"/>
    <col min="6177" max="6177" width="8.85546875" style="2"/>
    <col min="6178" max="6178" width="20.7109375" style="2" customWidth="1"/>
    <col min="6179" max="6184" width="11.28515625" style="2" customWidth="1"/>
    <col min="6185" max="6185" width="8.85546875" style="2"/>
    <col min="6186" max="6186" width="20.7109375" style="2" customWidth="1"/>
    <col min="6187" max="6190" width="11.28515625" style="2" customWidth="1"/>
    <col min="6191" max="6191" width="9.28515625" style="2" customWidth="1"/>
    <col min="6192" max="6192" width="12.7109375" style="2" customWidth="1"/>
    <col min="6193" max="6193" width="9.28515625" style="2" bestFit="1" customWidth="1"/>
    <col min="6194" max="6385" width="8.85546875" style="2"/>
    <col min="6386" max="6386" width="20.7109375" style="2" customWidth="1"/>
    <col min="6387" max="6392" width="11.28515625" style="2" customWidth="1"/>
    <col min="6393" max="6393" width="8.85546875" style="2"/>
    <col min="6394" max="6394" width="20.7109375" style="2" customWidth="1"/>
    <col min="6395" max="6400" width="11.28515625" style="2" customWidth="1"/>
    <col min="6401" max="6401" width="8.85546875" style="2"/>
    <col min="6402" max="6402" width="20.7109375" style="2" customWidth="1"/>
    <col min="6403" max="6408" width="11.28515625" style="2" customWidth="1"/>
    <col min="6409" max="6409" width="8.85546875" style="2"/>
    <col min="6410" max="6410" width="20.7109375" style="2" customWidth="1"/>
    <col min="6411" max="6416" width="11.28515625" style="2" customWidth="1"/>
    <col min="6417" max="6417" width="8.85546875" style="2"/>
    <col min="6418" max="6418" width="20.7109375" style="2" customWidth="1"/>
    <col min="6419" max="6424" width="11.28515625" style="2" customWidth="1"/>
    <col min="6425" max="6425" width="8.85546875" style="2"/>
    <col min="6426" max="6426" width="20.7109375" style="2" customWidth="1"/>
    <col min="6427" max="6432" width="11.28515625" style="2" customWidth="1"/>
    <col min="6433" max="6433" width="8.85546875" style="2"/>
    <col min="6434" max="6434" width="20.7109375" style="2" customWidth="1"/>
    <col min="6435" max="6440" width="11.28515625" style="2" customWidth="1"/>
    <col min="6441" max="6441" width="8.85546875" style="2"/>
    <col min="6442" max="6442" width="20.7109375" style="2" customWidth="1"/>
    <col min="6443" max="6446" width="11.28515625" style="2" customWidth="1"/>
    <col min="6447" max="6447" width="9.28515625" style="2" customWidth="1"/>
    <col min="6448" max="6448" width="12.7109375" style="2" customWidth="1"/>
    <col min="6449" max="6449" width="9.28515625" style="2" bestFit="1" customWidth="1"/>
    <col min="6450" max="6641" width="8.85546875" style="2"/>
    <col min="6642" max="6642" width="20.7109375" style="2" customWidth="1"/>
    <col min="6643" max="6648" width="11.28515625" style="2" customWidth="1"/>
    <col min="6649" max="6649" width="8.85546875" style="2"/>
    <col min="6650" max="6650" width="20.7109375" style="2" customWidth="1"/>
    <col min="6651" max="6656" width="11.28515625" style="2" customWidth="1"/>
    <col min="6657" max="6657" width="8.85546875" style="2"/>
    <col min="6658" max="6658" width="20.7109375" style="2" customWidth="1"/>
    <col min="6659" max="6664" width="11.28515625" style="2" customWidth="1"/>
    <col min="6665" max="6665" width="8.85546875" style="2"/>
    <col min="6666" max="6666" width="20.7109375" style="2" customWidth="1"/>
    <col min="6667" max="6672" width="11.28515625" style="2" customWidth="1"/>
    <col min="6673" max="6673" width="8.85546875" style="2"/>
    <col min="6674" max="6674" width="20.7109375" style="2" customWidth="1"/>
    <col min="6675" max="6680" width="11.28515625" style="2" customWidth="1"/>
    <col min="6681" max="6681" width="8.85546875" style="2"/>
    <col min="6682" max="6682" width="20.7109375" style="2" customWidth="1"/>
    <col min="6683" max="6688" width="11.28515625" style="2" customWidth="1"/>
    <col min="6689" max="6689" width="8.85546875" style="2"/>
    <col min="6690" max="6690" width="20.7109375" style="2" customWidth="1"/>
    <col min="6691" max="6696" width="11.28515625" style="2" customWidth="1"/>
    <col min="6697" max="6697" width="8.85546875" style="2"/>
    <col min="6698" max="6698" width="20.7109375" style="2" customWidth="1"/>
    <col min="6699" max="6702" width="11.28515625" style="2" customWidth="1"/>
    <col min="6703" max="6703" width="9.28515625" style="2" customWidth="1"/>
    <col min="6704" max="6704" width="12.7109375" style="2" customWidth="1"/>
    <col min="6705" max="6705" width="9.28515625" style="2" bestFit="1" customWidth="1"/>
    <col min="6706" max="6897" width="8.85546875" style="2"/>
    <col min="6898" max="6898" width="20.7109375" style="2" customWidth="1"/>
    <col min="6899" max="6904" width="11.28515625" style="2" customWidth="1"/>
    <col min="6905" max="6905" width="8.85546875" style="2"/>
    <col min="6906" max="6906" width="20.7109375" style="2" customWidth="1"/>
    <col min="6907" max="6912" width="11.28515625" style="2" customWidth="1"/>
    <col min="6913" max="6913" width="8.85546875" style="2"/>
    <col min="6914" max="6914" width="20.7109375" style="2" customWidth="1"/>
    <col min="6915" max="6920" width="11.28515625" style="2" customWidth="1"/>
    <col min="6921" max="6921" width="8.85546875" style="2"/>
    <col min="6922" max="6922" width="20.7109375" style="2" customWidth="1"/>
    <col min="6923" max="6928" width="11.28515625" style="2" customWidth="1"/>
    <col min="6929" max="6929" width="8.85546875" style="2"/>
    <col min="6930" max="6930" width="20.7109375" style="2" customWidth="1"/>
    <col min="6931" max="6936" width="11.28515625" style="2" customWidth="1"/>
    <col min="6937" max="6937" width="8.85546875" style="2"/>
    <col min="6938" max="6938" width="20.7109375" style="2" customWidth="1"/>
    <col min="6939" max="6944" width="11.28515625" style="2" customWidth="1"/>
    <col min="6945" max="6945" width="8.85546875" style="2"/>
    <col min="6946" max="6946" width="20.7109375" style="2" customWidth="1"/>
    <col min="6947" max="6952" width="11.28515625" style="2" customWidth="1"/>
    <col min="6953" max="6953" width="8.85546875" style="2"/>
    <col min="6954" max="6954" width="20.7109375" style="2" customWidth="1"/>
    <col min="6955" max="6958" width="11.28515625" style="2" customWidth="1"/>
    <col min="6959" max="6959" width="9.28515625" style="2" customWidth="1"/>
    <col min="6960" max="6960" width="12.7109375" style="2" customWidth="1"/>
    <col min="6961" max="6961" width="9.28515625" style="2" bestFit="1" customWidth="1"/>
    <col min="6962" max="7153" width="8.85546875" style="2"/>
    <col min="7154" max="7154" width="20.7109375" style="2" customWidth="1"/>
    <col min="7155" max="7160" width="11.28515625" style="2" customWidth="1"/>
    <col min="7161" max="7161" width="8.85546875" style="2"/>
    <col min="7162" max="7162" width="20.7109375" style="2" customWidth="1"/>
    <col min="7163" max="7168" width="11.28515625" style="2" customWidth="1"/>
    <col min="7169" max="7169" width="8.85546875" style="2"/>
    <col min="7170" max="7170" width="20.7109375" style="2" customWidth="1"/>
    <col min="7171" max="7176" width="11.28515625" style="2" customWidth="1"/>
    <col min="7177" max="7177" width="8.85546875" style="2"/>
    <col min="7178" max="7178" width="20.7109375" style="2" customWidth="1"/>
    <col min="7179" max="7184" width="11.28515625" style="2" customWidth="1"/>
    <col min="7185" max="7185" width="8.85546875" style="2"/>
    <col min="7186" max="7186" width="20.7109375" style="2" customWidth="1"/>
    <col min="7187" max="7192" width="11.28515625" style="2" customWidth="1"/>
    <col min="7193" max="7193" width="8.85546875" style="2"/>
    <col min="7194" max="7194" width="20.7109375" style="2" customWidth="1"/>
    <col min="7195" max="7200" width="11.28515625" style="2" customWidth="1"/>
    <col min="7201" max="7201" width="8.85546875" style="2"/>
    <col min="7202" max="7202" width="20.7109375" style="2" customWidth="1"/>
    <col min="7203" max="7208" width="11.28515625" style="2" customWidth="1"/>
    <col min="7209" max="7209" width="8.85546875" style="2"/>
    <col min="7210" max="7210" width="20.7109375" style="2" customWidth="1"/>
    <col min="7211" max="7214" width="11.28515625" style="2" customWidth="1"/>
    <col min="7215" max="7215" width="9.28515625" style="2" customWidth="1"/>
    <col min="7216" max="7216" width="12.7109375" style="2" customWidth="1"/>
    <col min="7217" max="7217" width="9.28515625" style="2" bestFit="1" customWidth="1"/>
    <col min="7218" max="7409" width="8.85546875" style="2"/>
    <col min="7410" max="7410" width="20.7109375" style="2" customWidth="1"/>
    <col min="7411" max="7416" width="11.28515625" style="2" customWidth="1"/>
    <col min="7417" max="7417" width="8.85546875" style="2"/>
    <col min="7418" max="7418" width="20.7109375" style="2" customWidth="1"/>
    <col min="7419" max="7424" width="11.28515625" style="2" customWidth="1"/>
    <col min="7425" max="7425" width="8.85546875" style="2"/>
    <col min="7426" max="7426" width="20.7109375" style="2" customWidth="1"/>
    <col min="7427" max="7432" width="11.28515625" style="2" customWidth="1"/>
    <col min="7433" max="7433" width="8.85546875" style="2"/>
    <col min="7434" max="7434" width="20.7109375" style="2" customWidth="1"/>
    <col min="7435" max="7440" width="11.28515625" style="2" customWidth="1"/>
    <col min="7441" max="7441" width="8.85546875" style="2"/>
    <col min="7442" max="7442" width="20.7109375" style="2" customWidth="1"/>
    <col min="7443" max="7448" width="11.28515625" style="2" customWidth="1"/>
    <col min="7449" max="7449" width="8.85546875" style="2"/>
    <col min="7450" max="7450" width="20.7109375" style="2" customWidth="1"/>
    <col min="7451" max="7456" width="11.28515625" style="2" customWidth="1"/>
    <col min="7457" max="7457" width="8.85546875" style="2"/>
    <col min="7458" max="7458" width="20.7109375" style="2" customWidth="1"/>
    <col min="7459" max="7464" width="11.28515625" style="2" customWidth="1"/>
    <col min="7465" max="7465" width="8.85546875" style="2"/>
    <col min="7466" max="7466" width="20.7109375" style="2" customWidth="1"/>
    <col min="7467" max="7470" width="11.28515625" style="2" customWidth="1"/>
    <col min="7471" max="7471" width="9.28515625" style="2" customWidth="1"/>
    <col min="7472" max="7472" width="12.7109375" style="2" customWidth="1"/>
    <col min="7473" max="7473" width="9.28515625" style="2" bestFit="1" customWidth="1"/>
    <col min="7474" max="7665" width="8.85546875" style="2"/>
    <col min="7666" max="7666" width="20.7109375" style="2" customWidth="1"/>
    <col min="7667" max="7672" width="11.28515625" style="2" customWidth="1"/>
    <col min="7673" max="7673" width="8.85546875" style="2"/>
    <col min="7674" max="7674" width="20.7109375" style="2" customWidth="1"/>
    <col min="7675" max="7680" width="11.28515625" style="2" customWidth="1"/>
    <col min="7681" max="7681" width="8.85546875" style="2"/>
    <col min="7682" max="7682" width="20.7109375" style="2" customWidth="1"/>
    <col min="7683" max="7688" width="11.28515625" style="2" customWidth="1"/>
    <col min="7689" max="7689" width="8.85546875" style="2"/>
    <col min="7690" max="7690" width="20.7109375" style="2" customWidth="1"/>
    <col min="7691" max="7696" width="11.28515625" style="2" customWidth="1"/>
    <col min="7697" max="7697" width="8.85546875" style="2"/>
    <col min="7698" max="7698" width="20.7109375" style="2" customWidth="1"/>
    <col min="7699" max="7704" width="11.28515625" style="2" customWidth="1"/>
    <col min="7705" max="7705" width="8.85546875" style="2"/>
    <col min="7706" max="7706" width="20.7109375" style="2" customWidth="1"/>
    <col min="7707" max="7712" width="11.28515625" style="2" customWidth="1"/>
    <col min="7713" max="7713" width="8.85546875" style="2"/>
    <col min="7714" max="7714" width="20.7109375" style="2" customWidth="1"/>
    <col min="7715" max="7720" width="11.28515625" style="2" customWidth="1"/>
    <col min="7721" max="7721" width="8.85546875" style="2"/>
    <col min="7722" max="7722" width="20.7109375" style="2" customWidth="1"/>
    <col min="7723" max="7726" width="11.28515625" style="2" customWidth="1"/>
    <col min="7727" max="7727" width="9.28515625" style="2" customWidth="1"/>
    <col min="7728" max="7728" width="12.7109375" style="2" customWidth="1"/>
    <col min="7729" max="7729" width="9.28515625" style="2" bestFit="1" customWidth="1"/>
    <col min="7730" max="7921" width="8.85546875" style="2"/>
    <col min="7922" max="7922" width="20.7109375" style="2" customWidth="1"/>
    <col min="7923" max="7928" width="11.28515625" style="2" customWidth="1"/>
    <col min="7929" max="7929" width="8.85546875" style="2"/>
    <col min="7930" max="7930" width="20.7109375" style="2" customWidth="1"/>
    <col min="7931" max="7936" width="11.28515625" style="2" customWidth="1"/>
    <col min="7937" max="7937" width="8.85546875" style="2"/>
    <col min="7938" max="7938" width="20.7109375" style="2" customWidth="1"/>
    <col min="7939" max="7944" width="11.28515625" style="2" customWidth="1"/>
    <col min="7945" max="7945" width="8.85546875" style="2"/>
    <col min="7946" max="7946" width="20.7109375" style="2" customWidth="1"/>
    <col min="7947" max="7952" width="11.28515625" style="2" customWidth="1"/>
    <col min="7953" max="7953" width="8.85546875" style="2"/>
    <col min="7954" max="7954" width="20.7109375" style="2" customWidth="1"/>
    <col min="7955" max="7960" width="11.28515625" style="2" customWidth="1"/>
    <col min="7961" max="7961" width="8.85546875" style="2"/>
    <col min="7962" max="7962" width="20.7109375" style="2" customWidth="1"/>
    <col min="7963" max="7968" width="11.28515625" style="2" customWidth="1"/>
    <col min="7969" max="7969" width="8.85546875" style="2"/>
    <col min="7970" max="7970" width="20.7109375" style="2" customWidth="1"/>
    <col min="7971" max="7976" width="11.28515625" style="2" customWidth="1"/>
    <col min="7977" max="7977" width="8.85546875" style="2"/>
    <col min="7978" max="7978" width="20.7109375" style="2" customWidth="1"/>
    <col min="7979" max="7982" width="11.28515625" style="2" customWidth="1"/>
    <col min="7983" max="7983" width="9.28515625" style="2" customWidth="1"/>
    <col min="7984" max="7984" width="12.7109375" style="2" customWidth="1"/>
    <col min="7985" max="7985" width="9.28515625" style="2" bestFit="1" customWidth="1"/>
    <col min="7986" max="8177" width="8.85546875" style="2"/>
    <col min="8178" max="8178" width="20.7109375" style="2" customWidth="1"/>
    <col min="8179" max="8184" width="11.28515625" style="2" customWidth="1"/>
    <col min="8185" max="8185" width="8.85546875" style="2"/>
    <col min="8186" max="8186" width="20.7109375" style="2" customWidth="1"/>
    <col min="8187" max="8192" width="11.28515625" style="2" customWidth="1"/>
    <col min="8193" max="8193" width="8.85546875" style="2"/>
    <col min="8194" max="8194" width="20.7109375" style="2" customWidth="1"/>
    <col min="8195" max="8200" width="11.28515625" style="2" customWidth="1"/>
    <col min="8201" max="8201" width="8.85546875" style="2"/>
    <col min="8202" max="8202" width="20.7109375" style="2" customWidth="1"/>
    <col min="8203" max="8208" width="11.28515625" style="2" customWidth="1"/>
    <col min="8209" max="8209" width="8.85546875" style="2"/>
    <col min="8210" max="8210" width="20.7109375" style="2" customWidth="1"/>
    <col min="8211" max="8216" width="11.28515625" style="2" customWidth="1"/>
    <col min="8217" max="8217" width="8.85546875" style="2"/>
    <col min="8218" max="8218" width="20.7109375" style="2" customWidth="1"/>
    <col min="8219" max="8224" width="11.28515625" style="2" customWidth="1"/>
    <col min="8225" max="8225" width="8.85546875" style="2"/>
    <col min="8226" max="8226" width="20.7109375" style="2" customWidth="1"/>
    <col min="8227" max="8232" width="11.28515625" style="2" customWidth="1"/>
    <col min="8233" max="8233" width="8.85546875" style="2"/>
    <col min="8234" max="8234" width="20.7109375" style="2" customWidth="1"/>
    <col min="8235" max="8238" width="11.28515625" style="2" customWidth="1"/>
    <col min="8239" max="8239" width="9.28515625" style="2" customWidth="1"/>
    <col min="8240" max="8240" width="12.7109375" style="2" customWidth="1"/>
    <col min="8241" max="8241" width="9.28515625" style="2" bestFit="1" customWidth="1"/>
    <col min="8242" max="8433" width="8.85546875" style="2"/>
    <col min="8434" max="8434" width="20.7109375" style="2" customWidth="1"/>
    <col min="8435" max="8440" width="11.28515625" style="2" customWidth="1"/>
    <col min="8441" max="8441" width="8.85546875" style="2"/>
    <col min="8442" max="8442" width="20.7109375" style="2" customWidth="1"/>
    <col min="8443" max="8448" width="11.28515625" style="2" customWidth="1"/>
    <col min="8449" max="8449" width="8.85546875" style="2"/>
    <col min="8450" max="8450" width="20.7109375" style="2" customWidth="1"/>
    <col min="8451" max="8456" width="11.28515625" style="2" customWidth="1"/>
    <col min="8457" max="8457" width="8.85546875" style="2"/>
    <col min="8458" max="8458" width="20.7109375" style="2" customWidth="1"/>
    <col min="8459" max="8464" width="11.28515625" style="2" customWidth="1"/>
    <col min="8465" max="8465" width="8.85546875" style="2"/>
    <col min="8466" max="8466" width="20.7109375" style="2" customWidth="1"/>
    <col min="8467" max="8472" width="11.28515625" style="2" customWidth="1"/>
    <col min="8473" max="8473" width="8.85546875" style="2"/>
    <col min="8474" max="8474" width="20.7109375" style="2" customWidth="1"/>
    <col min="8475" max="8480" width="11.28515625" style="2" customWidth="1"/>
    <col min="8481" max="8481" width="8.85546875" style="2"/>
    <col min="8482" max="8482" width="20.7109375" style="2" customWidth="1"/>
    <col min="8483" max="8488" width="11.28515625" style="2" customWidth="1"/>
    <col min="8489" max="8489" width="8.85546875" style="2"/>
    <col min="8490" max="8490" width="20.7109375" style="2" customWidth="1"/>
    <col min="8491" max="8494" width="11.28515625" style="2" customWidth="1"/>
    <col min="8495" max="8495" width="9.28515625" style="2" customWidth="1"/>
    <col min="8496" max="8496" width="12.7109375" style="2" customWidth="1"/>
    <col min="8497" max="8497" width="9.28515625" style="2" bestFit="1" customWidth="1"/>
    <col min="8498" max="8689" width="8.85546875" style="2"/>
    <col min="8690" max="8690" width="20.7109375" style="2" customWidth="1"/>
    <col min="8691" max="8696" width="11.28515625" style="2" customWidth="1"/>
    <col min="8697" max="8697" width="8.85546875" style="2"/>
    <col min="8698" max="8698" width="20.7109375" style="2" customWidth="1"/>
    <col min="8699" max="8704" width="11.28515625" style="2" customWidth="1"/>
    <col min="8705" max="8705" width="8.85546875" style="2"/>
    <col min="8706" max="8706" width="20.7109375" style="2" customWidth="1"/>
    <col min="8707" max="8712" width="11.28515625" style="2" customWidth="1"/>
    <col min="8713" max="8713" width="8.85546875" style="2"/>
    <col min="8714" max="8714" width="20.7109375" style="2" customWidth="1"/>
    <col min="8715" max="8720" width="11.28515625" style="2" customWidth="1"/>
    <col min="8721" max="8721" width="8.85546875" style="2"/>
    <col min="8722" max="8722" width="20.7109375" style="2" customWidth="1"/>
    <col min="8723" max="8728" width="11.28515625" style="2" customWidth="1"/>
    <col min="8729" max="8729" width="8.85546875" style="2"/>
    <col min="8730" max="8730" width="20.7109375" style="2" customWidth="1"/>
    <col min="8731" max="8736" width="11.28515625" style="2" customWidth="1"/>
    <col min="8737" max="8737" width="8.85546875" style="2"/>
    <col min="8738" max="8738" width="20.7109375" style="2" customWidth="1"/>
    <col min="8739" max="8744" width="11.28515625" style="2" customWidth="1"/>
    <col min="8745" max="8745" width="8.85546875" style="2"/>
    <col min="8746" max="8746" width="20.7109375" style="2" customWidth="1"/>
    <col min="8747" max="8750" width="11.28515625" style="2" customWidth="1"/>
    <col min="8751" max="8751" width="9.28515625" style="2" customWidth="1"/>
    <col min="8752" max="8752" width="12.7109375" style="2" customWidth="1"/>
    <col min="8753" max="8753" width="9.28515625" style="2" bestFit="1" customWidth="1"/>
    <col min="8754" max="8945" width="8.85546875" style="2"/>
    <col min="8946" max="8946" width="20.7109375" style="2" customWidth="1"/>
    <col min="8947" max="8952" width="11.28515625" style="2" customWidth="1"/>
    <col min="8953" max="8953" width="8.85546875" style="2"/>
    <col min="8954" max="8954" width="20.7109375" style="2" customWidth="1"/>
    <col min="8955" max="8960" width="11.28515625" style="2" customWidth="1"/>
    <col min="8961" max="8961" width="8.85546875" style="2"/>
    <col min="8962" max="8962" width="20.7109375" style="2" customWidth="1"/>
    <col min="8963" max="8968" width="11.28515625" style="2" customWidth="1"/>
    <col min="8969" max="8969" width="8.85546875" style="2"/>
    <col min="8970" max="8970" width="20.7109375" style="2" customWidth="1"/>
    <col min="8971" max="8976" width="11.28515625" style="2" customWidth="1"/>
    <col min="8977" max="8977" width="8.85546875" style="2"/>
    <col min="8978" max="8978" width="20.7109375" style="2" customWidth="1"/>
    <col min="8979" max="8984" width="11.28515625" style="2" customWidth="1"/>
    <col min="8985" max="8985" width="8.85546875" style="2"/>
    <col min="8986" max="8986" width="20.7109375" style="2" customWidth="1"/>
    <col min="8987" max="8992" width="11.28515625" style="2" customWidth="1"/>
    <col min="8993" max="8993" width="8.85546875" style="2"/>
    <col min="8994" max="8994" width="20.7109375" style="2" customWidth="1"/>
    <col min="8995" max="9000" width="11.28515625" style="2" customWidth="1"/>
    <col min="9001" max="9001" width="8.85546875" style="2"/>
    <col min="9002" max="9002" width="20.7109375" style="2" customWidth="1"/>
    <col min="9003" max="9006" width="11.28515625" style="2" customWidth="1"/>
    <col min="9007" max="9007" width="9.28515625" style="2" customWidth="1"/>
    <col min="9008" max="9008" width="12.7109375" style="2" customWidth="1"/>
    <col min="9009" max="9009" width="9.28515625" style="2" bestFit="1" customWidth="1"/>
    <col min="9010" max="9201" width="8.85546875" style="2"/>
    <col min="9202" max="9202" width="20.7109375" style="2" customWidth="1"/>
    <col min="9203" max="9208" width="11.28515625" style="2" customWidth="1"/>
    <col min="9209" max="9209" width="8.85546875" style="2"/>
    <col min="9210" max="9210" width="20.7109375" style="2" customWidth="1"/>
    <col min="9211" max="9216" width="11.28515625" style="2" customWidth="1"/>
    <col min="9217" max="9217" width="8.85546875" style="2"/>
    <col min="9218" max="9218" width="20.7109375" style="2" customWidth="1"/>
    <col min="9219" max="9224" width="11.28515625" style="2" customWidth="1"/>
    <col min="9225" max="9225" width="8.85546875" style="2"/>
    <col min="9226" max="9226" width="20.7109375" style="2" customWidth="1"/>
    <col min="9227" max="9232" width="11.28515625" style="2" customWidth="1"/>
    <col min="9233" max="9233" width="8.85546875" style="2"/>
    <col min="9234" max="9234" width="20.7109375" style="2" customWidth="1"/>
    <col min="9235" max="9240" width="11.28515625" style="2" customWidth="1"/>
    <col min="9241" max="9241" width="8.85546875" style="2"/>
    <col min="9242" max="9242" width="20.7109375" style="2" customWidth="1"/>
    <col min="9243" max="9248" width="11.28515625" style="2" customWidth="1"/>
    <col min="9249" max="9249" width="8.85546875" style="2"/>
    <col min="9250" max="9250" width="20.7109375" style="2" customWidth="1"/>
    <col min="9251" max="9256" width="11.28515625" style="2" customWidth="1"/>
    <col min="9257" max="9257" width="8.85546875" style="2"/>
    <col min="9258" max="9258" width="20.7109375" style="2" customWidth="1"/>
    <col min="9259" max="9262" width="11.28515625" style="2" customWidth="1"/>
    <col min="9263" max="9263" width="9.28515625" style="2" customWidth="1"/>
    <col min="9264" max="9264" width="12.7109375" style="2" customWidth="1"/>
    <col min="9265" max="9265" width="9.28515625" style="2" bestFit="1" customWidth="1"/>
    <col min="9266" max="9457" width="8.85546875" style="2"/>
    <col min="9458" max="9458" width="20.7109375" style="2" customWidth="1"/>
    <col min="9459" max="9464" width="11.28515625" style="2" customWidth="1"/>
    <col min="9465" max="9465" width="8.85546875" style="2"/>
    <col min="9466" max="9466" width="20.7109375" style="2" customWidth="1"/>
    <col min="9467" max="9472" width="11.28515625" style="2" customWidth="1"/>
    <col min="9473" max="9473" width="8.85546875" style="2"/>
    <col min="9474" max="9474" width="20.7109375" style="2" customWidth="1"/>
    <col min="9475" max="9480" width="11.28515625" style="2" customWidth="1"/>
    <col min="9481" max="9481" width="8.85546875" style="2"/>
    <col min="9482" max="9482" width="20.7109375" style="2" customWidth="1"/>
    <col min="9483" max="9488" width="11.28515625" style="2" customWidth="1"/>
    <col min="9489" max="9489" width="8.85546875" style="2"/>
    <col min="9490" max="9490" width="20.7109375" style="2" customWidth="1"/>
    <col min="9491" max="9496" width="11.28515625" style="2" customWidth="1"/>
    <col min="9497" max="9497" width="8.85546875" style="2"/>
    <col min="9498" max="9498" width="20.7109375" style="2" customWidth="1"/>
    <col min="9499" max="9504" width="11.28515625" style="2" customWidth="1"/>
    <col min="9505" max="9505" width="8.85546875" style="2"/>
    <col min="9506" max="9506" width="20.7109375" style="2" customWidth="1"/>
    <col min="9507" max="9512" width="11.28515625" style="2" customWidth="1"/>
    <col min="9513" max="9513" width="8.85546875" style="2"/>
    <col min="9514" max="9514" width="20.7109375" style="2" customWidth="1"/>
    <col min="9515" max="9518" width="11.28515625" style="2" customWidth="1"/>
    <col min="9519" max="9519" width="9.28515625" style="2" customWidth="1"/>
    <col min="9520" max="9520" width="12.7109375" style="2" customWidth="1"/>
    <col min="9521" max="9521" width="9.28515625" style="2" bestFit="1" customWidth="1"/>
    <col min="9522" max="9713" width="8.85546875" style="2"/>
    <col min="9714" max="9714" width="20.7109375" style="2" customWidth="1"/>
    <col min="9715" max="9720" width="11.28515625" style="2" customWidth="1"/>
    <col min="9721" max="9721" width="8.85546875" style="2"/>
    <col min="9722" max="9722" width="20.7109375" style="2" customWidth="1"/>
    <col min="9723" max="9728" width="11.28515625" style="2" customWidth="1"/>
    <col min="9729" max="9729" width="8.85546875" style="2"/>
    <col min="9730" max="9730" width="20.7109375" style="2" customWidth="1"/>
    <col min="9731" max="9736" width="11.28515625" style="2" customWidth="1"/>
    <col min="9737" max="9737" width="8.85546875" style="2"/>
    <col min="9738" max="9738" width="20.7109375" style="2" customWidth="1"/>
    <col min="9739" max="9744" width="11.28515625" style="2" customWidth="1"/>
    <col min="9745" max="9745" width="8.85546875" style="2"/>
    <col min="9746" max="9746" width="20.7109375" style="2" customWidth="1"/>
    <col min="9747" max="9752" width="11.28515625" style="2" customWidth="1"/>
    <col min="9753" max="9753" width="8.85546875" style="2"/>
    <col min="9754" max="9754" width="20.7109375" style="2" customWidth="1"/>
    <col min="9755" max="9760" width="11.28515625" style="2" customWidth="1"/>
    <col min="9761" max="9761" width="8.85546875" style="2"/>
    <col min="9762" max="9762" width="20.7109375" style="2" customWidth="1"/>
    <col min="9763" max="9768" width="11.28515625" style="2" customWidth="1"/>
    <col min="9769" max="9769" width="8.85546875" style="2"/>
    <col min="9770" max="9770" width="20.7109375" style="2" customWidth="1"/>
    <col min="9771" max="9774" width="11.28515625" style="2" customWidth="1"/>
    <col min="9775" max="9775" width="9.28515625" style="2" customWidth="1"/>
    <col min="9776" max="9776" width="12.7109375" style="2" customWidth="1"/>
    <col min="9777" max="9777" width="9.28515625" style="2" bestFit="1" customWidth="1"/>
    <col min="9778" max="9969" width="8.85546875" style="2"/>
    <col min="9970" max="9970" width="20.7109375" style="2" customWidth="1"/>
    <col min="9971" max="9976" width="11.28515625" style="2" customWidth="1"/>
    <col min="9977" max="9977" width="8.85546875" style="2"/>
    <col min="9978" max="9978" width="20.7109375" style="2" customWidth="1"/>
    <col min="9979" max="9984" width="11.28515625" style="2" customWidth="1"/>
    <col min="9985" max="9985" width="8.85546875" style="2"/>
    <col min="9986" max="9986" width="20.7109375" style="2" customWidth="1"/>
    <col min="9987" max="9992" width="11.28515625" style="2" customWidth="1"/>
    <col min="9993" max="9993" width="8.85546875" style="2"/>
    <col min="9994" max="9994" width="20.7109375" style="2" customWidth="1"/>
    <col min="9995" max="10000" width="11.28515625" style="2" customWidth="1"/>
    <col min="10001" max="10001" width="8.85546875" style="2"/>
    <col min="10002" max="10002" width="20.7109375" style="2" customWidth="1"/>
    <col min="10003" max="10008" width="11.28515625" style="2" customWidth="1"/>
    <col min="10009" max="10009" width="8.85546875" style="2"/>
    <col min="10010" max="10010" width="20.7109375" style="2" customWidth="1"/>
    <col min="10011" max="10016" width="11.28515625" style="2" customWidth="1"/>
    <col min="10017" max="10017" width="8.85546875" style="2"/>
    <col min="10018" max="10018" width="20.7109375" style="2" customWidth="1"/>
    <col min="10019" max="10024" width="11.28515625" style="2" customWidth="1"/>
    <col min="10025" max="10025" width="8.85546875" style="2"/>
    <col min="10026" max="10026" width="20.7109375" style="2" customWidth="1"/>
    <col min="10027" max="10030" width="11.28515625" style="2" customWidth="1"/>
    <col min="10031" max="10031" width="9.28515625" style="2" customWidth="1"/>
    <col min="10032" max="10032" width="12.7109375" style="2" customWidth="1"/>
    <col min="10033" max="10033" width="9.28515625" style="2" bestFit="1" customWidth="1"/>
    <col min="10034" max="10225" width="8.85546875" style="2"/>
    <col min="10226" max="10226" width="20.7109375" style="2" customWidth="1"/>
    <col min="10227" max="10232" width="11.28515625" style="2" customWidth="1"/>
    <col min="10233" max="10233" width="8.85546875" style="2"/>
    <col min="10234" max="10234" width="20.7109375" style="2" customWidth="1"/>
    <col min="10235" max="10240" width="11.28515625" style="2" customWidth="1"/>
    <col min="10241" max="10241" width="8.85546875" style="2"/>
    <col min="10242" max="10242" width="20.7109375" style="2" customWidth="1"/>
    <col min="10243" max="10248" width="11.28515625" style="2" customWidth="1"/>
    <col min="10249" max="10249" width="8.85546875" style="2"/>
    <col min="10250" max="10250" width="20.7109375" style="2" customWidth="1"/>
    <col min="10251" max="10256" width="11.28515625" style="2" customWidth="1"/>
    <col min="10257" max="10257" width="8.85546875" style="2"/>
    <col min="10258" max="10258" width="20.7109375" style="2" customWidth="1"/>
    <col min="10259" max="10264" width="11.28515625" style="2" customWidth="1"/>
    <col min="10265" max="10265" width="8.85546875" style="2"/>
    <col min="10266" max="10266" width="20.7109375" style="2" customWidth="1"/>
    <col min="10267" max="10272" width="11.28515625" style="2" customWidth="1"/>
    <col min="10273" max="10273" width="8.85546875" style="2"/>
    <col min="10274" max="10274" width="20.7109375" style="2" customWidth="1"/>
    <col min="10275" max="10280" width="11.28515625" style="2" customWidth="1"/>
    <col min="10281" max="10281" width="8.85546875" style="2"/>
    <col min="10282" max="10282" width="20.7109375" style="2" customWidth="1"/>
    <col min="10283" max="10286" width="11.28515625" style="2" customWidth="1"/>
    <col min="10287" max="10287" width="9.28515625" style="2" customWidth="1"/>
    <col min="10288" max="10288" width="12.7109375" style="2" customWidth="1"/>
    <col min="10289" max="10289" width="9.28515625" style="2" bestFit="1" customWidth="1"/>
    <col min="10290" max="10481" width="8.85546875" style="2"/>
    <col min="10482" max="10482" width="20.7109375" style="2" customWidth="1"/>
    <col min="10483" max="10488" width="11.28515625" style="2" customWidth="1"/>
    <col min="10489" max="10489" width="8.85546875" style="2"/>
    <col min="10490" max="10490" width="20.7109375" style="2" customWidth="1"/>
    <col min="10491" max="10496" width="11.28515625" style="2" customWidth="1"/>
    <col min="10497" max="10497" width="8.85546875" style="2"/>
    <col min="10498" max="10498" width="20.7109375" style="2" customWidth="1"/>
    <col min="10499" max="10504" width="11.28515625" style="2" customWidth="1"/>
    <col min="10505" max="10505" width="8.85546875" style="2"/>
    <col min="10506" max="10506" width="20.7109375" style="2" customWidth="1"/>
    <col min="10507" max="10512" width="11.28515625" style="2" customWidth="1"/>
    <col min="10513" max="10513" width="8.85546875" style="2"/>
    <col min="10514" max="10514" width="20.7109375" style="2" customWidth="1"/>
    <col min="10515" max="10520" width="11.28515625" style="2" customWidth="1"/>
    <col min="10521" max="10521" width="8.85546875" style="2"/>
    <col min="10522" max="10522" width="20.7109375" style="2" customWidth="1"/>
    <col min="10523" max="10528" width="11.28515625" style="2" customWidth="1"/>
    <col min="10529" max="10529" width="8.85546875" style="2"/>
    <col min="10530" max="10530" width="20.7109375" style="2" customWidth="1"/>
    <col min="10531" max="10536" width="11.28515625" style="2" customWidth="1"/>
    <col min="10537" max="10537" width="8.85546875" style="2"/>
    <col min="10538" max="10538" width="20.7109375" style="2" customWidth="1"/>
    <col min="10539" max="10542" width="11.28515625" style="2" customWidth="1"/>
    <col min="10543" max="10543" width="9.28515625" style="2" customWidth="1"/>
    <col min="10544" max="10544" width="12.7109375" style="2" customWidth="1"/>
    <col min="10545" max="10545" width="9.28515625" style="2" bestFit="1" customWidth="1"/>
    <col min="10546" max="10737" width="8.85546875" style="2"/>
    <col min="10738" max="10738" width="20.7109375" style="2" customWidth="1"/>
    <col min="10739" max="10744" width="11.28515625" style="2" customWidth="1"/>
    <col min="10745" max="10745" width="8.85546875" style="2"/>
    <col min="10746" max="10746" width="20.7109375" style="2" customWidth="1"/>
    <col min="10747" max="10752" width="11.28515625" style="2" customWidth="1"/>
    <col min="10753" max="10753" width="8.85546875" style="2"/>
    <col min="10754" max="10754" width="20.7109375" style="2" customWidth="1"/>
    <col min="10755" max="10760" width="11.28515625" style="2" customWidth="1"/>
    <col min="10761" max="10761" width="8.85546875" style="2"/>
    <col min="10762" max="10762" width="20.7109375" style="2" customWidth="1"/>
    <col min="10763" max="10768" width="11.28515625" style="2" customWidth="1"/>
    <col min="10769" max="10769" width="8.85546875" style="2"/>
    <col min="10770" max="10770" width="20.7109375" style="2" customWidth="1"/>
    <col min="10771" max="10776" width="11.28515625" style="2" customWidth="1"/>
    <col min="10777" max="10777" width="8.85546875" style="2"/>
    <col min="10778" max="10778" width="20.7109375" style="2" customWidth="1"/>
    <col min="10779" max="10784" width="11.28515625" style="2" customWidth="1"/>
    <col min="10785" max="10785" width="8.85546875" style="2"/>
    <col min="10786" max="10786" width="20.7109375" style="2" customWidth="1"/>
    <col min="10787" max="10792" width="11.28515625" style="2" customWidth="1"/>
    <col min="10793" max="10793" width="8.85546875" style="2"/>
    <col min="10794" max="10794" width="20.7109375" style="2" customWidth="1"/>
    <col min="10795" max="10798" width="11.28515625" style="2" customWidth="1"/>
    <col min="10799" max="10799" width="9.28515625" style="2" customWidth="1"/>
    <col min="10800" max="10800" width="12.7109375" style="2" customWidth="1"/>
    <col min="10801" max="10801" width="9.28515625" style="2" bestFit="1" customWidth="1"/>
    <col min="10802" max="10993" width="8.85546875" style="2"/>
    <col min="10994" max="10994" width="20.7109375" style="2" customWidth="1"/>
    <col min="10995" max="11000" width="11.28515625" style="2" customWidth="1"/>
    <col min="11001" max="11001" width="8.85546875" style="2"/>
    <col min="11002" max="11002" width="20.7109375" style="2" customWidth="1"/>
    <col min="11003" max="11008" width="11.28515625" style="2" customWidth="1"/>
    <col min="11009" max="11009" width="8.85546875" style="2"/>
    <col min="11010" max="11010" width="20.7109375" style="2" customWidth="1"/>
    <col min="11011" max="11016" width="11.28515625" style="2" customWidth="1"/>
    <col min="11017" max="11017" width="8.85546875" style="2"/>
    <col min="11018" max="11018" width="20.7109375" style="2" customWidth="1"/>
    <col min="11019" max="11024" width="11.28515625" style="2" customWidth="1"/>
    <col min="11025" max="11025" width="8.85546875" style="2"/>
    <col min="11026" max="11026" width="20.7109375" style="2" customWidth="1"/>
    <col min="11027" max="11032" width="11.28515625" style="2" customWidth="1"/>
    <col min="11033" max="11033" width="8.85546875" style="2"/>
    <col min="11034" max="11034" width="20.7109375" style="2" customWidth="1"/>
    <col min="11035" max="11040" width="11.28515625" style="2" customWidth="1"/>
    <col min="11041" max="11041" width="8.85546875" style="2"/>
    <col min="11042" max="11042" width="20.7109375" style="2" customWidth="1"/>
    <col min="11043" max="11048" width="11.28515625" style="2" customWidth="1"/>
    <col min="11049" max="11049" width="8.85546875" style="2"/>
    <col min="11050" max="11050" width="20.7109375" style="2" customWidth="1"/>
    <col min="11051" max="11054" width="11.28515625" style="2" customWidth="1"/>
    <col min="11055" max="11055" width="9.28515625" style="2" customWidth="1"/>
    <col min="11056" max="11056" width="12.7109375" style="2" customWidth="1"/>
    <col min="11057" max="11057" width="9.28515625" style="2" bestFit="1" customWidth="1"/>
    <col min="11058" max="11249" width="8.85546875" style="2"/>
    <col min="11250" max="11250" width="20.7109375" style="2" customWidth="1"/>
    <col min="11251" max="11256" width="11.28515625" style="2" customWidth="1"/>
    <col min="11257" max="11257" width="8.85546875" style="2"/>
    <col min="11258" max="11258" width="20.7109375" style="2" customWidth="1"/>
    <col min="11259" max="11264" width="11.28515625" style="2" customWidth="1"/>
    <col min="11265" max="11265" width="8.85546875" style="2"/>
    <col min="11266" max="11266" width="20.7109375" style="2" customWidth="1"/>
    <col min="11267" max="11272" width="11.28515625" style="2" customWidth="1"/>
    <col min="11273" max="11273" width="8.85546875" style="2"/>
    <col min="11274" max="11274" width="20.7109375" style="2" customWidth="1"/>
    <col min="11275" max="11280" width="11.28515625" style="2" customWidth="1"/>
    <col min="11281" max="11281" width="8.85546875" style="2"/>
    <col min="11282" max="11282" width="20.7109375" style="2" customWidth="1"/>
    <col min="11283" max="11288" width="11.28515625" style="2" customWidth="1"/>
    <col min="11289" max="11289" width="8.85546875" style="2"/>
    <col min="11290" max="11290" width="20.7109375" style="2" customWidth="1"/>
    <col min="11291" max="11296" width="11.28515625" style="2" customWidth="1"/>
    <col min="11297" max="11297" width="8.85546875" style="2"/>
    <col min="11298" max="11298" width="20.7109375" style="2" customWidth="1"/>
    <col min="11299" max="11304" width="11.28515625" style="2" customWidth="1"/>
    <col min="11305" max="11305" width="8.85546875" style="2"/>
    <col min="11306" max="11306" width="20.7109375" style="2" customWidth="1"/>
    <col min="11307" max="11310" width="11.28515625" style="2" customWidth="1"/>
    <col min="11311" max="11311" width="9.28515625" style="2" customWidth="1"/>
    <col min="11312" max="11312" width="12.7109375" style="2" customWidth="1"/>
    <col min="11313" max="11313" width="9.28515625" style="2" bestFit="1" customWidth="1"/>
    <col min="11314" max="11505" width="8.85546875" style="2"/>
    <col min="11506" max="11506" width="20.7109375" style="2" customWidth="1"/>
    <col min="11507" max="11512" width="11.28515625" style="2" customWidth="1"/>
    <col min="11513" max="11513" width="8.85546875" style="2"/>
    <col min="11514" max="11514" width="20.7109375" style="2" customWidth="1"/>
    <col min="11515" max="11520" width="11.28515625" style="2" customWidth="1"/>
    <col min="11521" max="11521" width="8.85546875" style="2"/>
    <col min="11522" max="11522" width="20.7109375" style="2" customWidth="1"/>
    <col min="11523" max="11528" width="11.28515625" style="2" customWidth="1"/>
    <col min="11529" max="11529" width="8.85546875" style="2"/>
    <col min="11530" max="11530" width="20.7109375" style="2" customWidth="1"/>
    <col min="11531" max="11536" width="11.28515625" style="2" customWidth="1"/>
    <col min="11537" max="11537" width="8.85546875" style="2"/>
    <col min="11538" max="11538" width="20.7109375" style="2" customWidth="1"/>
    <col min="11539" max="11544" width="11.28515625" style="2" customWidth="1"/>
    <col min="11545" max="11545" width="8.85546875" style="2"/>
    <col min="11546" max="11546" width="20.7109375" style="2" customWidth="1"/>
    <col min="11547" max="11552" width="11.28515625" style="2" customWidth="1"/>
    <col min="11553" max="11553" width="8.85546875" style="2"/>
    <col min="11554" max="11554" width="20.7109375" style="2" customWidth="1"/>
    <col min="11555" max="11560" width="11.28515625" style="2" customWidth="1"/>
    <col min="11561" max="11561" width="8.85546875" style="2"/>
    <col min="11562" max="11562" width="20.7109375" style="2" customWidth="1"/>
    <col min="11563" max="11566" width="11.28515625" style="2" customWidth="1"/>
    <col min="11567" max="11567" width="9.28515625" style="2" customWidth="1"/>
    <col min="11568" max="11568" width="12.7109375" style="2" customWidth="1"/>
    <col min="11569" max="11569" width="9.28515625" style="2" bestFit="1" customWidth="1"/>
    <col min="11570" max="11761" width="8.85546875" style="2"/>
    <col min="11762" max="11762" width="20.7109375" style="2" customWidth="1"/>
    <col min="11763" max="11768" width="11.28515625" style="2" customWidth="1"/>
    <col min="11769" max="11769" width="8.85546875" style="2"/>
    <col min="11770" max="11770" width="20.7109375" style="2" customWidth="1"/>
    <col min="11771" max="11776" width="11.28515625" style="2" customWidth="1"/>
    <col min="11777" max="11777" width="8.85546875" style="2"/>
    <col min="11778" max="11778" width="20.7109375" style="2" customWidth="1"/>
    <col min="11779" max="11784" width="11.28515625" style="2" customWidth="1"/>
    <col min="11785" max="11785" width="8.85546875" style="2"/>
    <col min="11786" max="11786" width="20.7109375" style="2" customWidth="1"/>
    <col min="11787" max="11792" width="11.28515625" style="2" customWidth="1"/>
    <col min="11793" max="11793" width="8.85546875" style="2"/>
    <col min="11794" max="11794" width="20.7109375" style="2" customWidth="1"/>
    <col min="11795" max="11800" width="11.28515625" style="2" customWidth="1"/>
    <col min="11801" max="11801" width="8.85546875" style="2"/>
    <col min="11802" max="11802" width="20.7109375" style="2" customWidth="1"/>
    <col min="11803" max="11808" width="11.28515625" style="2" customWidth="1"/>
    <col min="11809" max="11809" width="8.85546875" style="2"/>
    <col min="11810" max="11810" width="20.7109375" style="2" customWidth="1"/>
    <col min="11811" max="11816" width="11.28515625" style="2" customWidth="1"/>
    <col min="11817" max="11817" width="8.85546875" style="2"/>
    <col min="11818" max="11818" width="20.7109375" style="2" customWidth="1"/>
    <col min="11819" max="11822" width="11.28515625" style="2" customWidth="1"/>
    <col min="11823" max="11823" width="9.28515625" style="2" customWidth="1"/>
    <col min="11824" max="11824" width="12.7109375" style="2" customWidth="1"/>
    <col min="11825" max="11825" width="9.28515625" style="2" bestFit="1" customWidth="1"/>
    <col min="11826" max="12017" width="8.85546875" style="2"/>
    <col min="12018" max="12018" width="20.7109375" style="2" customWidth="1"/>
    <col min="12019" max="12024" width="11.28515625" style="2" customWidth="1"/>
    <col min="12025" max="12025" width="8.85546875" style="2"/>
    <col min="12026" max="12026" width="20.7109375" style="2" customWidth="1"/>
    <col min="12027" max="12032" width="11.28515625" style="2" customWidth="1"/>
    <col min="12033" max="12033" width="8.85546875" style="2"/>
    <col min="12034" max="12034" width="20.7109375" style="2" customWidth="1"/>
    <col min="12035" max="12040" width="11.28515625" style="2" customWidth="1"/>
    <col min="12041" max="12041" width="8.85546875" style="2"/>
    <col min="12042" max="12042" width="20.7109375" style="2" customWidth="1"/>
    <col min="12043" max="12048" width="11.28515625" style="2" customWidth="1"/>
    <col min="12049" max="12049" width="8.85546875" style="2"/>
    <col min="12050" max="12050" width="20.7109375" style="2" customWidth="1"/>
    <col min="12051" max="12056" width="11.28515625" style="2" customWidth="1"/>
    <col min="12057" max="12057" width="8.85546875" style="2"/>
    <col min="12058" max="12058" width="20.7109375" style="2" customWidth="1"/>
    <col min="12059" max="12064" width="11.28515625" style="2" customWidth="1"/>
    <col min="12065" max="12065" width="8.85546875" style="2"/>
    <col min="12066" max="12066" width="20.7109375" style="2" customWidth="1"/>
    <col min="12067" max="12072" width="11.28515625" style="2" customWidth="1"/>
    <col min="12073" max="12073" width="8.85546875" style="2"/>
    <col min="12074" max="12074" width="20.7109375" style="2" customWidth="1"/>
    <col min="12075" max="12078" width="11.28515625" style="2" customWidth="1"/>
    <col min="12079" max="12079" width="9.28515625" style="2" customWidth="1"/>
    <col min="12080" max="12080" width="12.7109375" style="2" customWidth="1"/>
    <col min="12081" max="12081" width="9.28515625" style="2" bestFit="1" customWidth="1"/>
    <col min="12082" max="12273" width="8.85546875" style="2"/>
    <col min="12274" max="12274" width="20.7109375" style="2" customWidth="1"/>
    <col min="12275" max="12280" width="11.28515625" style="2" customWidth="1"/>
    <col min="12281" max="12281" width="8.85546875" style="2"/>
    <col min="12282" max="12282" width="20.7109375" style="2" customWidth="1"/>
    <col min="12283" max="12288" width="11.28515625" style="2" customWidth="1"/>
    <col min="12289" max="12289" width="8.85546875" style="2"/>
    <col min="12290" max="12290" width="20.7109375" style="2" customWidth="1"/>
    <col min="12291" max="12296" width="11.28515625" style="2" customWidth="1"/>
    <col min="12297" max="12297" width="8.85546875" style="2"/>
    <col min="12298" max="12298" width="20.7109375" style="2" customWidth="1"/>
    <col min="12299" max="12304" width="11.28515625" style="2" customWidth="1"/>
    <col min="12305" max="12305" width="8.85546875" style="2"/>
    <col min="12306" max="12306" width="20.7109375" style="2" customWidth="1"/>
    <col min="12307" max="12312" width="11.28515625" style="2" customWidth="1"/>
    <col min="12313" max="12313" width="8.85546875" style="2"/>
    <col min="12314" max="12314" width="20.7109375" style="2" customWidth="1"/>
    <col min="12315" max="12320" width="11.28515625" style="2" customWidth="1"/>
    <col min="12321" max="12321" width="8.85546875" style="2"/>
    <col min="12322" max="12322" width="20.7109375" style="2" customWidth="1"/>
    <col min="12323" max="12328" width="11.28515625" style="2" customWidth="1"/>
    <col min="12329" max="12329" width="8.85546875" style="2"/>
    <col min="12330" max="12330" width="20.7109375" style="2" customWidth="1"/>
    <col min="12331" max="12334" width="11.28515625" style="2" customWidth="1"/>
    <col min="12335" max="12335" width="9.28515625" style="2" customWidth="1"/>
    <col min="12336" max="12336" width="12.7109375" style="2" customWidth="1"/>
    <col min="12337" max="12337" width="9.28515625" style="2" bestFit="1" customWidth="1"/>
    <col min="12338" max="12529" width="8.85546875" style="2"/>
    <col min="12530" max="12530" width="20.7109375" style="2" customWidth="1"/>
    <col min="12531" max="12536" width="11.28515625" style="2" customWidth="1"/>
    <col min="12537" max="12537" width="8.85546875" style="2"/>
    <col min="12538" max="12538" width="20.7109375" style="2" customWidth="1"/>
    <col min="12539" max="12544" width="11.28515625" style="2" customWidth="1"/>
    <col min="12545" max="12545" width="8.85546875" style="2"/>
    <col min="12546" max="12546" width="20.7109375" style="2" customWidth="1"/>
    <col min="12547" max="12552" width="11.28515625" style="2" customWidth="1"/>
    <col min="12553" max="12553" width="8.85546875" style="2"/>
    <col min="12554" max="12554" width="20.7109375" style="2" customWidth="1"/>
    <col min="12555" max="12560" width="11.28515625" style="2" customWidth="1"/>
    <col min="12561" max="12561" width="8.85546875" style="2"/>
    <col min="12562" max="12562" width="20.7109375" style="2" customWidth="1"/>
    <col min="12563" max="12568" width="11.28515625" style="2" customWidth="1"/>
    <col min="12569" max="12569" width="8.85546875" style="2"/>
    <col min="12570" max="12570" width="20.7109375" style="2" customWidth="1"/>
    <col min="12571" max="12576" width="11.28515625" style="2" customWidth="1"/>
    <col min="12577" max="12577" width="8.85546875" style="2"/>
    <col min="12578" max="12578" width="20.7109375" style="2" customWidth="1"/>
    <col min="12579" max="12584" width="11.28515625" style="2" customWidth="1"/>
    <col min="12585" max="12585" width="8.85546875" style="2"/>
    <col min="12586" max="12586" width="20.7109375" style="2" customWidth="1"/>
    <col min="12587" max="12590" width="11.28515625" style="2" customWidth="1"/>
    <col min="12591" max="12591" width="9.28515625" style="2" customWidth="1"/>
    <col min="12592" max="12592" width="12.7109375" style="2" customWidth="1"/>
    <col min="12593" max="12593" width="9.28515625" style="2" bestFit="1" customWidth="1"/>
    <col min="12594" max="12785" width="8.85546875" style="2"/>
    <col min="12786" max="12786" width="20.7109375" style="2" customWidth="1"/>
    <col min="12787" max="12792" width="11.28515625" style="2" customWidth="1"/>
    <col min="12793" max="12793" width="8.85546875" style="2"/>
    <col min="12794" max="12794" width="20.7109375" style="2" customWidth="1"/>
    <col min="12795" max="12800" width="11.28515625" style="2" customWidth="1"/>
    <col min="12801" max="12801" width="8.85546875" style="2"/>
    <col min="12802" max="12802" width="20.7109375" style="2" customWidth="1"/>
    <col min="12803" max="12808" width="11.28515625" style="2" customWidth="1"/>
    <col min="12809" max="12809" width="8.85546875" style="2"/>
    <col min="12810" max="12810" width="20.7109375" style="2" customWidth="1"/>
    <col min="12811" max="12816" width="11.28515625" style="2" customWidth="1"/>
    <col min="12817" max="12817" width="8.85546875" style="2"/>
    <col min="12818" max="12818" width="20.7109375" style="2" customWidth="1"/>
    <col min="12819" max="12824" width="11.28515625" style="2" customWidth="1"/>
    <col min="12825" max="12825" width="8.85546875" style="2"/>
    <col min="12826" max="12826" width="20.7109375" style="2" customWidth="1"/>
    <col min="12827" max="12832" width="11.28515625" style="2" customWidth="1"/>
    <col min="12833" max="12833" width="8.85546875" style="2"/>
    <col min="12834" max="12834" width="20.7109375" style="2" customWidth="1"/>
    <col min="12835" max="12840" width="11.28515625" style="2" customWidth="1"/>
    <col min="12841" max="12841" width="8.85546875" style="2"/>
    <col min="12842" max="12842" width="20.7109375" style="2" customWidth="1"/>
    <col min="12843" max="12846" width="11.28515625" style="2" customWidth="1"/>
    <col min="12847" max="12847" width="9.28515625" style="2" customWidth="1"/>
    <col min="12848" max="12848" width="12.7109375" style="2" customWidth="1"/>
    <col min="12849" max="12849" width="9.28515625" style="2" bestFit="1" customWidth="1"/>
    <col min="12850" max="13041" width="8.85546875" style="2"/>
    <col min="13042" max="13042" width="20.7109375" style="2" customWidth="1"/>
    <col min="13043" max="13048" width="11.28515625" style="2" customWidth="1"/>
    <col min="13049" max="13049" width="8.85546875" style="2"/>
    <col min="13050" max="13050" width="20.7109375" style="2" customWidth="1"/>
    <col min="13051" max="13056" width="11.28515625" style="2" customWidth="1"/>
    <col min="13057" max="13057" width="8.85546875" style="2"/>
    <col min="13058" max="13058" width="20.7109375" style="2" customWidth="1"/>
    <col min="13059" max="13064" width="11.28515625" style="2" customWidth="1"/>
    <col min="13065" max="13065" width="8.85546875" style="2"/>
    <col min="13066" max="13066" width="20.7109375" style="2" customWidth="1"/>
    <col min="13067" max="13072" width="11.28515625" style="2" customWidth="1"/>
    <col min="13073" max="13073" width="8.85546875" style="2"/>
    <col min="13074" max="13074" width="20.7109375" style="2" customWidth="1"/>
    <col min="13075" max="13080" width="11.28515625" style="2" customWidth="1"/>
    <col min="13081" max="13081" width="8.85546875" style="2"/>
    <col min="13082" max="13082" width="20.7109375" style="2" customWidth="1"/>
    <col min="13083" max="13088" width="11.28515625" style="2" customWidth="1"/>
    <col min="13089" max="13089" width="8.85546875" style="2"/>
    <col min="13090" max="13090" width="20.7109375" style="2" customWidth="1"/>
    <col min="13091" max="13096" width="11.28515625" style="2" customWidth="1"/>
    <col min="13097" max="13097" width="8.85546875" style="2"/>
    <col min="13098" max="13098" width="20.7109375" style="2" customWidth="1"/>
    <col min="13099" max="13102" width="11.28515625" style="2" customWidth="1"/>
    <col min="13103" max="13103" width="9.28515625" style="2" customWidth="1"/>
    <col min="13104" max="13104" width="12.7109375" style="2" customWidth="1"/>
    <col min="13105" max="13105" width="9.28515625" style="2" bestFit="1" customWidth="1"/>
    <col min="13106" max="13297" width="8.85546875" style="2"/>
    <col min="13298" max="13298" width="20.7109375" style="2" customWidth="1"/>
    <col min="13299" max="13304" width="11.28515625" style="2" customWidth="1"/>
    <col min="13305" max="13305" width="8.85546875" style="2"/>
    <col min="13306" max="13306" width="20.7109375" style="2" customWidth="1"/>
    <col min="13307" max="13312" width="11.28515625" style="2" customWidth="1"/>
    <col min="13313" max="13313" width="8.85546875" style="2"/>
    <col min="13314" max="13314" width="20.7109375" style="2" customWidth="1"/>
    <col min="13315" max="13320" width="11.28515625" style="2" customWidth="1"/>
    <col min="13321" max="13321" width="8.85546875" style="2"/>
    <col min="13322" max="13322" width="20.7109375" style="2" customWidth="1"/>
    <col min="13323" max="13328" width="11.28515625" style="2" customWidth="1"/>
    <col min="13329" max="13329" width="8.85546875" style="2"/>
    <col min="13330" max="13330" width="20.7109375" style="2" customWidth="1"/>
    <col min="13331" max="13336" width="11.28515625" style="2" customWidth="1"/>
    <col min="13337" max="13337" width="8.85546875" style="2"/>
    <col min="13338" max="13338" width="20.7109375" style="2" customWidth="1"/>
    <col min="13339" max="13344" width="11.28515625" style="2" customWidth="1"/>
    <col min="13345" max="13345" width="8.85546875" style="2"/>
    <col min="13346" max="13346" width="20.7109375" style="2" customWidth="1"/>
    <col min="13347" max="13352" width="11.28515625" style="2" customWidth="1"/>
    <col min="13353" max="13353" width="8.85546875" style="2"/>
    <col min="13354" max="13354" width="20.7109375" style="2" customWidth="1"/>
    <col min="13355" max="13358" width="11.28515625" style="2" customWidth="1"/>
    <col min="13359" max="13359" width="9.28515625" style="2" customWidth="1"/>
    <col min="13360" max="13360" width="12.7109375" style="2" customWidth="1"/>
    <col min="13361" max="13361" width="9.28515625" style="2" bestFit="1" customWidth="1"/>
    <col min="13362" max="13553" width="8.85546875" style="2"/>
    <col min="13554" max="13554" width="20.7109375" style="2" customWidth="1"/>
    <col min="13555" max="13560" width="11.28515625" style="2" customWidth="1"/>
    <col min="13561" max="13561" width="8.85546875" style="2"/>
    <col min="13562" max="13562" width="20.7109375" style="2" customWidth="1"/>
    <col min="13563" max="13568" width="11.28515625" style="2" customWidth="1"/>
    <col min="13569" max="13569" width="8.85546875" style="2"/>
    <col min="13570" max="13570" width="20.7109375" style="2" customWidth="1"/>
    <col min="13571" max="13576" width="11.28515625" style="2" customWidth="1"/>
    <col min="13577" max="13577" width="8.85546875" style="2"/>
    <col min="13578" max="13578" width="20.7109375" style="2" customWidth="1"/>
    <col min="13579" max="13584" width="11.28515625" style="2" customWidth="1"/>
    <col min="13585" max="13585" width="8.85546875" style="2"/>
    <col min="13586" max="13586" width="20.7109375" style="2" customWidth="1"/>
    <col min="13587" max="13592" width="11.28515625" style="2" customWidth="1"/>
    <col min="13593" max="13593" width="8.85546875" style="2"/>
    <col min="13594" max="13594" width="20.7109375" style="2" customWidth="1"/>
    <col min="13595" max="13600" width="11.28515625" style="2" customWidth="1"/>
    <col min="13601" max="13601" width="8.85546875" style="2"/>
    <col min="13602" max="13602" width="20.7109375" style="2" customWidth="1"/>
    <col min="13603" max="13608" width="11.28515625" style="2" customWidth="1"/>
    <col min="13609" max="13609" width="8.85546875" style="2"/>
    <col min="13610" max="13610" width="20.7109375" style="2" customWidth="1"/>
    <col min="13611" max="13614" width="11.28515625" style="2" customWidth="1"/>
    <col min="13615" max="13615" width="9.28515625" style="2" customWidth="1"/>
    <col min="13616" max="13616" width="12.7109375" style="2" customWidth="1"/>
    <col min="13617" max="13617" width="9.28515625" style="2" bestFit="1" customWidth="1"/>
    <col min="13618" max="13809" width="8.85546875" style="2"/>
    <col min="13810" max="13810" width="20.7109375" style="2" customWidth="1"/>
    <col min="13811" max="13816" width="11.28515625" style="2" customWidth="1"/>
    <col min="13817" max="13817" width="8.85546875" style="2"/>
    <col min="13818" max="13818" width="20.7109375" style="2" customWidth="1"/>
    <col min="13819" max="13824" width="11.28515625" style="2" customWidth="1"/>
    <col min="13825" max="13825" width="8.85546875" style="2"/>
    <col min="13826" max="13826" width="20.7109375" style="2" customWidth="1"/>
    <col min="13827" max="13832" width="11.28515625" style="2" customWidth="1"/>
    <col min="13833" max="13833" width="8.85546875" style="2"/>
    <col min="13834" max="13834" width="20.7109375" style="2" customWidth="1"/>
    <col min="13835" max="13840" width="11.28515625" style="2" customWidth="1"/>
    <col min="13841" max="13841" width="8.85546875" style="2"/>
    <col min="13842" max="13842" width="20.7109375" style="2" customWidth="1"/>
    <col min="13843" max="13848" width="11.28515625" style="2" customWidth="1"/>
    <col min="13849" max="13849" width="8.85546875" style="2"/>
    <col min="13850" max="13850" width="20.7109375" style="2" customWidth="1"/>
    <col min="13851" max="13856" width="11.28515625" style="2" customWidth="1"/>
    <col min="13857" max="13857" width="8.85546875" style="2"/>
    <col min="13858" max="13858" width="20.7109375" style="2" customWidth="1"/>
    <col min="13859" max="13864" width="11.28515625" style="2" customWidth="1"/>
    <col min="13865" max="13865" width="8.85546875" style="2"/>
    <col min="13866" max="13866" width="20.7109375" style="2" customWidth="1"/>
    <col min="13867" max="13870" width="11.28515625" style="2" customWidth="1"/>
    <col min="13871" max="13871" width="9.28515625" style="2" customWidth="1"/>
    <col min="13872" max="13872" width="12.7109375" style="2" customWidth="1"/>
    <col min="13873" max="13873" width="9.28515625" style="2" bestFit="1" customWidth="1"/>
    <col min="13874" max="14065" width="8.85546875" style="2"/>
    <col min="14066" max="14066" width="20.7109375" style="2" customWidth="1"/>
    <col min="14067" max="14072" width="11.28515625" style="2" customWidth="1"/>
    <col min="14073" max="14073" width="8.85546875" style="2"/>
    <col min="14074" max="14074" width="20.7109375" style="2" customWidth="1"/>
    <col min="14075" max="14080" width="11.28515625" style="2" customWidth="1"/>
    <col min="14081" max="14081" width="8.85546875" style="2"/>
    <col min="14082" max="14082" width="20.7109375" style="2" customWidth="1"/>
    <col min="14083" max="14088" width="11.28515625" style="2" customWidth="1"/>
    <col min="14089" max="14089" width="8.85546875" style="2"/>
    <col min="14090" max="14090" width="20.7109375" style="2" customWidth="1"/>
    <col min="14091" max="14096" width="11.28515625" style="2" customWidth="1"/>
    <col min="14097" max="14097" width="8.85546875" style="2"/>
    <col min="14098" max="14098" width="20.7109375" style="2" customWidth="1"/>
    <col min="14099" max="14104" width="11.28515625" style="2" customWidth="1"/>
    <col min="14105" max="14105" width="8.85546875" style="2"/>
    <col min="14106" max="14106" width="20.7109375" style="2" customWidth="1"/>
    <col min="14107" max="14112" width="11.28515625" style="2" customWidth="1"/>
    <col min="14113" max="14113" width="8.85546875" style="2"/>
    <col min="14114" max="14114" width="20.7109375" style="2" customWidth="1"/>
    <col min="14115" max="14120" width="11.28515625" style="2" customWidth="1"/>
    <col min="14121" max="14121" width="8.85546875" style="2"/>
    <col min="14122" max="14122" width="20.7109375" style="2" customWidth="1"/>
    <col min="14123" max="14126" width="11.28515625" style="2" customWidth="1"/>
    <col min="14127" max="14127" width="9.28515625" style="2" customWidth="1"/>
    <col min="14128" max="14128" width="12.7109375" style="2" customWidth="1"/>
    <col min="14129" max="14129" width="9.28515625" style="2" bestFit="1" customWidth="1"/>
    <col min="14130" max="14321" width="8.85546875" style="2"/>
    <col min="14322" max="14322" width="20.7109375" style="2" customWidth="1"/>
    <col min="14323" max="14328" width="11.28515625" style="2" customWidth="1"/>
    <col min="14329" max="14329" width="8.85546875" style="2"/>
    <col min="14330" max="14330" width="20.7109375" style="2" customWidth="1"/>
    <col min="14331" max="14336" width="11.28515625" style="2" customWidth="1"/>
    <col min="14337" max="14337" width="8.85546875" style="2"/>
    <col min="14338" max="14338" width="20.7109375" style="2" customWidth="1"/>
    <col min="14339" max="14344" width="11.28515625" style="2" customWidth="1"/>
    <col min="14345" max="14345" width="8.85546875" style="2"/>
    <col min="14346" max="14346" width="20.7109375" style="2" customWidth="1"/>
    <col min="14347" max="14352" width="11.28515625" style="2" customWidth="1"/>
    <col min="14353" max="14353" width="8.85546875" style="2"/>
    <col min="14354" max="14354" width="20.7109375" style="2" customWidth="1"/>
    <col min="14355" max="14360" width="11.28515625" style="2" customWidth="1"/>
    <col min="14361" max="14361" width="8.85546875" style="2"/>
    <col min="14362" max="14362" width="20.7109375" style="2" customWidth="1"/>
    <col min="14363" max="14368" width="11.28515625" style="2" customWidth="1"/>
    <col min="14369" max="14369" width="8.85546875" style="2"/>
    <col min="14370" max="14370" width="20.7109375" style="2" customWidth="1"/>
    <col min="14371" max="14376" width="11.28515625" style="2" customWidth="1"/>
    <col min="14377" max="14377" width="8.85546875" style="2"/>
    <col min="14378" max="14378" width="20.7109375" style="2" customWidth="1"/>
    <col min="14379" max="14382" width="11.28515625" style="2" customWidth="1"/>
    <col min="14383" max="14383" width="9.28515625" style="2" customWidth="1"/>
    <col min="14384" max="14384" width="12.7109375" style="2" customWidth="1"/>
    <col min="14385" max="14385" width="9.28515625" style="2" bestFit="1" customWidth="1"/>
    <col min="14386" max="14577" width="8.85546875" style="2"/>
    <col min="14578" max="14578" width="20.7109375" style="2" customWidth="1"/>
    <col min="14579" max="14584" width="11.28515625" style="2" customWidth="1"/>
    <col min="14585" max="14585" width="8.85546875" style="2"/>
    <col min="14586" max="14586" width="20.7109375" style="2" customWidth="1"/>
    <col min="14587" max="14592" width="11.28515625" style="2" customWidth="1"/>
    <col min="14593" max="14593" width="8.85546875" style="2"/>
    <col min="14594" max="14594" width="20.7109375" style="2" customWidth="1"/>
    <col min="14595" max="14600" width="11.28515625" style="2" customWidth="1"/>
    <col min="14601" max="14601" width="8.85546875" style="2"/>
    <col min="14602" max="14602" width="20.7109375" style="2" customWidth="1"/>
    <col min="14603" max="14608" width="11.28515625" style="2" customWidth="1"/>
    <col min="14609" max="14609" width="8.85546875" style="2"/>
    <col min="14610" max="14610" width="20.7109375" style="2" customWidth="1"/>
    <col min="14611" max="14616" width="11.28515625" style="2" customWidth="1"/>
    <col min="14617" max="14617" width="8.85546875" style="2"/>
    <col min="14618" max="14618" width="20.7109375" style="2" customWidth="1"/>
    <col min="14619" max="14624" width="11.28515625" style="2" customWidth="1"/>
    <col min="14625" max="14625" width="8.85546875" style="2"/>
    <col min="14626" max="14626" width="20.7109375" style="2" customWidth="1"/>
    <col min="14627" max="14632" width="11.28515625" style="2" customWidth="1"/>
    <col min="14633" max="14633" width="8.85546875" style="2"/>
    <col min="14634" max="14634" width="20.7109375" style="2" customWidth="1"/>
    <col min="14635" max="14638" width="11.28515625" style="2" customWidth="1"/>
    <col min="14639" max="14639" width="9.28515625" style="2" customWidth="1"/>
    <col min="14640" max="14640" width="12.7109375" style="2" customWidth="1"/>
    <col min="14641" max="14641" width="9.28515625" style="2" bestFit="1" customWidth="1"/>
    <col min="14642" max="14833" width="8.85546875" style="2"/>
    <col min="14834" max="14834" width="20.7109375" style="2" customWidth="1"/>
    <col min="14835" max="14840" width="11.28515625" style="2" customWidth="1"/>
    <col min="14841" max="14841" width="8.85546875" style="2"/>
    <col min="14842" max="14842" width="20.7109375" style="2" customWidth="1"/>
    <col min="14843" max="14848" width="11.28515625" style="2" customWidth="1"/>
    <col min="14849" max="14849" width="8.85546875" style="2"/>
    <col min="14850" max="14850" width="20.7109375" style="2" customWidth="1"/>
    <col min="14851" max="14856" width="11.28515625" style="2" customWidth="1"/>
    <col min="14857" max="14857" width="8.85546875" style="2"/>
    <col min="14858" max="14858" width="20.7109375" style="2" customWidth="1"/>
    <col min="14859" max="14864" width="11.28515625" style="2" customWidth="1"/>
    <col min="14865" max="14865" width="8.85546875" style="2"/>
    <col min="14866" max="14866" width="20.7109375" style="2" customWidth="1"/>
    <col min="14867" max="14872" width="11.28515625" style="2" customWidth="1"/>
    <col min="14873" max="14873" width="8.85546875" style="2"/>
    <col min="14874" max="14874" width="20.7109375" style="2" customWidth="1"/>
    <col min="14875" max="14880" width="11.28515625" style="2" customWidth="1"/>
    <col min="14881" max="14881" width="8.85546875" style="2"/>
    <col min="14882" max="14882" width="20.7109375" style="2" customWidth="1"/>
    <col min="14883" max="14888" width="11.28515625" style="2" customWidth="1"/>
    <col min="14889" max="14889" width="8.85546875" style="2"/>
    <col min="14890" max="14890" width="20.7109375" style="2" customWidth="1"/>
    <col min="14891" max="14894" width="11.28515625" style="2" customWidth="1"/>
    <col min="14895" max="14895" width="9.28515625" style="2" customWidth="1"/>
    <col min="14896" max="14896" width="12.7109375" style="2" customWidth="1"/>
    <col min="14897" max="14897" width="9.28515625" style="2" bestFit="1" customWidth="1"/>
    <col min="14898" max="15089" width="8.85546875" style="2"/>
    <col min="15090" max="15090" width="20.7109375" style="2" customWidth="1"/>
    <col min="15091" max="15096" width="11.28515625" style="2" customWidth="1"/>
    <col min="15097" max="15097" width="8.85546875" style="2"/>
    <col min="15098" max="15098" width="20.7109375" style="2" customWidth="1"/>
    <col min="15099" max="15104" width="11.28515625" style="2" customWidth="1"/>
    <col min="15105" max="15105" width="8.85546875" style="2"/>
    <col min="15106" max="15106" width="20.7109375" style="2" customWidth="1"/>
    <col min="15107" max="15112" width="11.28515625" style="2" customWidth="1"/>
    <col min="15113" max="15113" width="8.85546875" style="2"/>
    <col min="15114" max="15114" width="20.7109375" style="2" customWidth="1"/>
    <col min="15115" max="15120" width="11.28515625" style="2" customWidth="1"/>
    <col min="15121" max="15121" width="8.85546875" style="2"/>
    <col min="15122" max="15122" width="20.7109375" style="2" customWidth="1"/>
    <col min="15123" max="15128" width="11.28515625" style="2" customWidth="1"/>
    <col min="15129" max="15129" width="8.85546875" style="2"/>
    <col min="15130" max="15130" width="20.7109375" style="2" customWidth="1"/>
    <col min="15131" max="15136" width="11.28515625" style="2" customWidth="1"/>
    <col min="15137" max="15137" width="8.85546875" style="2"/>
    <col min="15138" max="15138" width="20.7109375" style="2" customWidth="1"/>
    <col min="15139" max="15144" width="11.28515625" style="2" customWidth="1"/>
    <col min="15145" max="15145" width="8.85546875" style="2"/>
    <col min="15146" max="15146" width="20.7109375" style="2" customWidth="1"/>
    <col min="15147" max="15150" width="11.28515625" style="2" customWidth="1"/>
    <col min="15151" max="15151" width="9.28515625" style="2" customWidth="1"/>
    <col min="15152" max="15152" width="12.7109375" style="2" customWidth="1"/>
    <col min="15153" max="15153" width="9.28515625" style="2" bestFit="1" customWidth="1"/>
    <col min="15154" max="15345" width="8.85546875" style="2"/>
    <col min="15346" max="15346" width="20.7109375" style="2" customWidth="1"/>
    <col min="15347" max="15352" width="11.28515625" style="2" customWidth="1"/>
    <col min="15353" max="15353" width="8.85546875" style="2"/>
    <col min="15354" max="15354" width="20.7109375" style="2" customWidth="1"/>
    <col min="15355" max="15360" width="11.28515625" style="2" customWidth="1"/>
    <col min="15361" max="15361" width="8.85546875" style="2"/>
    <col min="15362" max="15362" width="20.7109375" style="2" customWidth="1"/>
    <col min="15363" max="15368" width="11.28515625" style="2" customWidth="1"/>
    <col min="15369" max="15369" width="8.85546875" style="2"/>
    <col min="15370" max="15370" width="20.7109375" style="2" customWidth="1"/>
    <col min="15371" max="15376" width="11.28515625" style="2" customWidth="1"/>
    <col min="15377" max="15377" width="8.85546875" style="2"/>
    <col min="15378" max="15378" width="20.7109375" style="2" customWidth="1"/>
    <col min="15379" max="15384" width="11.28515625" style="2" customWidth="1"/>
    <col min="15385" max="15385" width="8.85546875" style="2"/>
    <col min="15386" max="15386" width="20.7109375" style="2" customWidth="1"/>
    <col min="15387" max="15392" width="11.28515625" style="2" customWidth="1"/>
    <col min="15393" max="15393" width="8.85546875" style="2"/>
    <col min="15394" max="15394" width="20.7109375" style="2" customWidth="1"/>
    <col min="15395" max="15400" width="11.28515625" style="2" customWidth="1"/>
    <col min="15401" max="15401" width="8.85546875" style="2"/>
    <col min="15402" max="15402" width="20.7109375" style="2" customWidth="1"/>
    <col min="15403" max="15406" width="11.28515625" style="2" customWidth="1"/>
    <col min="15407" max="15407" width="9.28515625" style="2" customWidth="1"/>
    <col min="15408" max="15408" width="12.7109375" style="2" customWidth="1"/>
    <col min="15409" max="15409" width="9.28515625" style="2" bestFit="1" customWidth="1"/>
    <col min="15410" max="15601" width="8.85546875" style="2"/>
    <col min="15602" max="15602" width="20.7109375" style="2" customWidth="1"/>
    <col min="15603" max="15608" width="11.28515625" style="2" customWidth="1"/>
    <col min="15609" max="15609" width="8.85546875" style="2"/>
    <col min="15610" max="15610" width="20.7109375" style="2" customWidth="1"/>
    <col min="15611" max="15616" width="11.28515625" style="2" customWidth="1"/>
    <col min="15617" max="15617" width="8.85546875" style="2"/>
    <col min="15618" max="15618" width="20.7109375" style="2" customWidth="1"/>
    <col min="15619" max="15624" width="11.28515625" style="2" customWidth="1"/>
    <col min="15625" max="15625" width="8.85546875" style="2"/>
    <col min="15626" max="15626" width="20.7109375" style="2" customWidth="1"/>
    <col min="15627" max="15632" width="11.28515625" style="2" customWidth="1"/>
    <col min="15633" max="15633" width="8.85546875" style="2"/>
    <col min="15634" max="15634" width="20.7109375" style="2" customWidth="1"/>
    <col min="15635" max="15640" width="11.28515625" style="2" customWidth="1"/>
    <col min="15641" max="15641" width="8.85546875" style="2"/>
    <col min="15642" max="15642" width="20.7109375" style="2" customWidth="1"/>
    <col min="15643" max="15648" width="11.28515625" style="2" customWidth="1"/>
    <col min="15649" max="15649" width="8.85546875" style="2"/>
    <col min="15650" max="15650" width="20.7109375" style="2" customWidth="1"/>
    <col min="15651" max="15656" width="11.28515625" style="2" customWidth="1"/>
    <col min="15657" max="15657" width="8.85546875" style="2"/>
    <col min="15658" max="15658" width="20.7109375" style="2" customWidth="1"/>
    <col min="15659" max="15662" width="11.28515625" style="2" customWidth="1"/>
    <col min="15663" max="15663" width="9.28515625" style="2" customWidth="1"/>
    <col min="15664" max="15664" width="12.7109375" style="2" customWidth="1"/>
    <col min="15665" max="15665" width="9.28515625" style="2" bestFit="1" customWidth="1"/>
    <col min="15666" max="15857" width="8.85546875" style="2"/>
    <col min="15858" max="15858" width="20.7109375" style="2" customWidth="1"/>
    <col min="15859" max="15864" width="11.28515625" style="2" customWidth="1"/>
    <col min="15865" max="15865" width="8.85546875" style="2"/>
    <col min="15866" max="15866" width="20.7109375" style="2" customWidth="1"/>
    <col min="15867" max="15872" width="11.28515625" style="2" customWidth="1"/>
    <col min="15873" max="15873" width="8.85546875" style="2"/>
    <col min="15874" max="15874" width="20.7109375" style="2" customWidth="1"/>
    <col min="15875" max="15880" width="11.28515625" style="2" customWidth="1"/>
    <col min="15881" max="15881" width="8.85546875" style="2"/>
    <col min="15882" max="15882" width="20.7109375" style="2" customWidth="1"/>
    <col min="15883" max="15888" width="11.28515625" style="2" customWidth="1"/>
    <col min="15889" max="15889" width="8.85546875" style="2"/>
    <col min="15890" max="15890" width="20.7109375" style="2" customWidth="1"/>
    <col min="15891" max="15896" width="11.28515625" style="2" customWidth="1"/>
    <col min="15897" max="15897" width="8.85546875" style="2"/>
    <col min="15898" max="15898" width="20.7109375" style="2" customWidth="1"/>
    <col min="15899" max="15904" width="11.28515625" style="2" customWidth="1"/>
    <col min="15905" max="15905" width="8.85546875" style="2"/>
    <col min="15906" max="15906" width="20.7109375" style="2" customWidth="1"/>
    <col min="15907" max="15912" width="11.28515625" style="2" customWidth="1"/>
    <col min="15913" max="15913" width="8.85546875" style="2"/>
    <col min="15914" max="15914" width="20.7109375" style="2" customWidth="1"/>
    <col min="15915" max="15918" width="11.28515625" style="2" customWidth="1"/>
    <col min="15919" max="15919" width="9.28515625" style="2" customWidth="1"/>
    <col min="15920" max="15920" width="12.7109375" style="2" customWidth="1"/>
    <col min="15921" max="15921" width="9.28515625" style="2" bestFit="1" customWidth="1"/>
    <col min="15922" max="16113" width="8.85546875" style="2"/>
    <col min="16114" max="16114" width="20.7109375" style="2" customWidth="1"/>
    <col min="16115" max="16120" width="11.28515625" style="2" customWidth="1"/>
    <col min="16121" max="16121" width="8.85546875" style="2"/>
    <col min="16122" max="16122" width="20.7109375" style="2" customWidth="1"/>
    <col min="16123" max="16128" width="11.28515625" style="2" customWidth="1"/>
    <col min="16129" max="16129" width="8.85546875" style="2"/>
    <col min="16130" max="16130" width="20.7109375" style="2" customWidth="1"/>
    <col min="16131" max="16136" width="11.28515625" style="2" customWidth="1"/>
    <col min="16137" max="16137" width="8.85546875" style="2"/>
    <col min="16138" max="16138" width="20.7109375" style="2" customWidth="1"/>
    <col min="16139" max="16144" width="11.28515625" style="2" customWidth="1"/>
    <col min="16145" max="16145" width="8.85546875" style="2"/>
    <col min="16146" max="16146" width="20.7109375" style="2" customWidth="1"/>
    <col min="16147" max="16152" width="11.28515625" style="2" customWidth="1"/>
    <col min="16153" max="16153" width="8.85546875" style="2"/>
    <col min="16154" max="16154" width="20.7109375" style="2" customWidth="1"/>
    <col min="16155" max="16160" width="11.28515625" style="2" customWidth="1"/>
    <col min="16161" max="16161" width="8.85546875" style="2"/>
    <col min="16162" max="16162" width="20.7109375" style="2" customWidth="1"/>
    <col min="16163" max="16168" width="11.28515625" style="2" customWidth="1"/>
    <col min="16169" max="16169" width="8.85546875" style="2"/>
    <col min="16170" max="16170" width="20.7109375" style="2" customWidth="1"/>
    <col min="16171" max="16174" width="11.28515625" style="2" customWidth="1"/>
    <col min="16175" max="16175" width="9.28515625" style="2" customWidth="1"/>
    <col min="16176" max="16176" width="12.7109375" style="2" customWidth="1"/>
    <col min="16177" max="16177" width="9.28515625" style="2" bestFit="1" customWidth="1"/>
    <col min="16178" max="16384" width="8.85546875" style="2"/>
  </cols>
  <sheetData>
    <row r="1" spans="1:49" s="8" customFormat="1" ht="14.25" thickTop="1" thickBot="1" x14ac:dyDescent="0.25">
      <c r="A1" s="8" t="s">
        <v>204</v>
      </c>
      <c r="B1" s="3" t="s">
        <v>205</v>
      </c>
      <c r="C1" s="4" t="s">
        <v>206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6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6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6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6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6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6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7" t="s">
        <v>41</v>
      </c>
      <c r="AS1" s="6" t="s">
        <v>42</v>
      </c>
      <c r="AT1" s="5" t="s">
        <v>43</v>
      </c>
      <c r="AU1" s="5" t="s">
        <v>44</v>
      </c>
      <c r="AV1" s="5" t="s">
        <v>45</v>
      </c>
      <c r="AW1" s="5" t="s">
        <v>46</v>
      </c>
    </row>
    <row r="2" spans="1:49" ht="13.9" customHeight="1" thickTop="1" thickBot="1" x14ac:dyDescent="0.25">
      <c r="A2" s="2">
        <v>1997</v>
      </c>
      <c r="B2" s="39" t="s">
        <v>93</v>
      </c>
      <c r="C2" s="14" t="s">
        <v>94</v>
      </c>
      <c r="D2" s="15"/>
      <c r="E2" s="15"/>
      <c r="F2" s="15"/>
      <c r="G2" s="15"/>
      <c r="H2" s="15"/>
      <c r="I2" s="16"/>
      <c r="J2" s="15"/>
      <c r="K2" s="15"/>
      <c r="L2" s="15"/>
      <c r="M2" s="15"/>
      <c r="N2" s="15"/>
      <c r="O2" s="16"/>
      <c r="P2" s="15"/>
      <c r="Q2" s="15"/>
      <c r="R2" s="15"/>
      <c r="S2" s="15"/>
      <c r="T2" s="15"/>
      <c r="U2" s="16"/>
      <c r="V2" s="15"/>
      <c r="W2" s="15"/>
      <c r="X2" s="15"/>
      <c r="Y2" s="15"/>
      <c r="Z2" s="15">
        <v>35</v>
      </c>
      <c r="AA2" s="16"/>
      <c r="AB2" s="15"/>
      <c r="AC2" s="15"/>
      <c r="AD2" s="15"/>
      <c r="AE2" s="15"/>
      <c r="AF2" s="15"/>
      <c r="AG2" s="16"/>
      <c r="AH2" s="15"/>
      <c r="AI2" s="15"/>
      <c r="AJ2" s="15"/>
      <c r="AK2" s="15"/>
      <c r="AL2" s="15"/>
      <c r="AM2" s="16"/>
      <c r="AN2" s="15"/>
      <c r="AO2" s="15"/>
      <c r="AP2" s="15"/>
      <c r="AQ2" s="15"/>
      <c r="AR2" s="15"/>
      <c r="AS2" s="16"/>
      <c r="AT2" s="15"/>
      <c r="AU2" s="15"/>
      <c r="AV2" s="15"/>
      <c r="AW2" s="15">
        <v>75</v>
      </c>
    </row>
    <row r="3" spans="1:49" ht="14.25" thickTop="1" thickBot="1" x14ac:dyDescent="0.25">
      <c r="A3" s="2">
        <v>1997</v>
      </c>
      <c r="B3" s="39" t="s">
        <v>93</v>
      </c>
      <c r="C3" s="17" t="s">
        <v>95</v>
      </c>
      <c r="D3" s="18">
        <v>0</v>
      </c>
      <c r="E3" s="18">
        <v>475</v>
      </c>
      <c r="F3" s="18"/>
      <c r="G3" s="18"/>
      <c r="H3" s="18">
        <v>850</v>
      </c>
      <c r="I3" s="19">
        <v>250</v>
      </c>
      <c r="J3" s="18"/>
      <c r="K3" s="18"/>
      <c r="L3" s="18">
        <v>1000</v>
      </c>
      <c r="M3" s="18"/>
      <c r="N3" s="18">
        <v>800</v>
      </c>
      <c r="O3" s="19">
        <v>100</v>
      </c>
      <c r="P3" s="18">
        <v>900</v>
      </c>
      <c r="Q3" s="18">
        <v>1000</v>
      </c>
      <c r="R3" s="18">
        <v>100</v>
      </c>
      <c r="S3" s="18">
        <v>550</v>
      </c>
      <c r="T3" s="18">
        <v>100</v>
      </c>
      <c r="U3" s="19">
        <v>10</v>
      </c>
      <c r="V3" s="18">
        <v>8500</v>
      </c>
      <c r="W3" s="18"/>
      <c r="X3" s="18">
        <v>820</v>
      </c>
      <c r="Y3" s="18">
        <v>200</v>
      </c>
      <c r="Z3" s="18"/>
      <c r="AA3" s="19"/>
      <c r="AB3" s="18"/>
      <c r="AC3" s="18">
        <v>100</v>
      </c>
      <c r="AD3" s="18">
        <v>100</v>
      </c>
      <c r="AE3" s="18"/>
      <c r="AF3" s="18"/>
      <c r="AG3" s="19">
        <v>300</v>
      </c>
      <c r="AH3" s="18">
        <v>200</v>
      </c>
      <c r="AI3" s="18">
        <v>1600</v>
      </c>
      <c r="AJ3" s="18">
        <v>4020</v>
      </c>
      <c r="AK3" s="18">
        <v>200</v>
      </c>
      <c r="AL3" s="18">
        <v>10</v>
      </c>
      <c r="AM3" s="19">
        <v>150</v>
      </c>
      <c r="AN3" s="18"/>
      <c r="AO3" s="18">
        <v>3500</v>
      </c>
      <c r="AP3" s="18"/>
      <c r="AQ3" s="18">
        <v>10</v>
      </c>
      <c r="AR3" s="18"/>
      <c r="AS3" s="19">
        <v>2800</v>
      </c>
      <c r="AT3" s="18">
        <v>700</v>
      </c>
      <c r="AU3" s="18"/>
      <c r="AV3" s="18">
        <v>500</v>
      </c>
      <c r="AW3" s="18">
        <v>50</v>
      </c>
    </row>
    <row r="4" spans="1:49" ht="14.25" thickTop="1" thickBot="1" x14ac:dyDescent="0.25">
      <c r="A4" s="2">
        <v>1997</v>
      </c>
      <c r="B4" s="39" t="s">
        <v>93</v>
      </c>
      <c r="C4" s="17" t="s">
        <v>96</v>
      </c>
      <c r="D4" s="18">
        <v>0</v>
      </c>
      <c r="E4" s="18"/>
      <c r="F4" s="18"/>
      <c r="G4" s="18"/>
      <c r="H4" s="18">
        <v>325</v>
      </c>
      <c r="I4" s="19"/>
      <c r="J4" s="18"/>
      <c r="K4" s="18"/>
      <c r="L4" s="18">
        <v>10</v>
      </c>
      <c r="M4" s="18"/>
      <c r="N4" s="18"/>
      <c r="O4" s="19"/>
      <c r="P4" s="18">
        <v>25</v>
      </c>
      <c r="Q4" s="18"/>
      <c r="R4" s="18"/>
      <c r="S4" s="18"/>
      <c r="T4" s="18"/>
      <c r="U4" s="19"/>
      <c r="V4" s="18">
        <v>100</v>
      </c>
      <c r="W4" s="18">
        <v>6</v>
      </c>
      <c r="X4" s="18">
        <v>55</v>
      </c>
      <c r="Y4" s="18">
        <v>100</v>
      </c>
      <c r="Z4" s="18"/>
      <c r="AA4" s="19">
        <v>2</v>
      </c>
      <c r="AB4" s="18"/>
      <c r="AC4" s="18">
        <v>10</v>
      </c>
      <c r="AD4" s="18">
        <v>35</v>
      </c>
      <c r="AE4" s="18"/>
      <c r="AF4" s="18">
        <v>10</v>
      </c>
      <c r="AG4" s="19">
        <v>150</v>
      </c>
      <c r="AH4" s="18"/>
      <c r="AI4" s="18"/>
      <c r="AJ4" s="18">
        <v>2680</v>
      </c>
      <c r="AK4" s="18"/>
      <c r="AL4" s="18">
        <v>300</v>
      </c>
      <c r="AM4" s="19">
        <v>4</v>
      </c>
      <c r="AN4" s="18"/>
      <c r="AO4" s="18">
        <v>70</v>
      </c>
      <c r="AP4" s="18">
        <v>50</v>
      </c>
      <c r="AQ4" s="18"/>
      <c r="AR4" s="18"/>
      <c r="AS4" s="19">
        <v>110</v>
      </c>
      <c r="AT4" s="18">
        <v>50</v>
      </c>
      <c r="AU4" s="18">
        <v>5</v>
      </c>
      <c r="AV4" s="18"/>
      <c r="AW4" s="18">
        <v>35</v>
      </c>
    </row>
    <row r="5" spans="1:49" ht="14.25" thickTop="1" thickBot="1" x14ac:dyDescent="0.25">
      <c r="A5" s="2">
        <v>1997</v>
      </c>
      <c r="B5" s="39" t="s">
        <v>93</v>
      </c>
      <c r="C5" s="17" t="s">
        <v>97</v>
      </c>
      <c r="D5" s="18">
        <v>0</v>
      </c>
      <c r="E5" s="18">
        <v>200</v>
      </c>
      <c r="F5" s="18"/>
      <c r="G5" s="18">
        <v>50</v>
      </c>
      <c r="H5" s="18"/>
      <c r="I5" s="19"/>
      <c r="J5" s="18"/>
      <c r="K5" s="18"/>
      <c r="L5" s="18"/>
      <c r="M5" s="18"/>
      <c r="N5" s="18"/>
      <c r="O5" s="19">
        <v>50</v>
      </c>
      <c r="P5" s="18"/>
      <c r="Q5" s="18"/>
      <c r="R5" s="18"/>
      <c r="S5" s="18"/>
      <c r="T5" s="18"/>
      <c r="U5" s="19">
        <v>25</v>
      </c>
      <c r="V5" s="18">
        <v>150</v>
      </c>
      <c r="W5" s="18"/>
      <c r="X5" s="18">
        <v>300</v>
      </c>
      <c r="Y5" s="18">
        <v>50</v>
      </c>
      <c r="Z5" s="18"/>
      <c r="AA5" s="19">
        <v>15</v>
      </c>
      <c r="AB5" s="18"/>
      <c r="AC5" s="18"/>
      <c r="AD5" s="18"/>
      <c r="AE5" s="18"/>
      <c r="AF5" s="18"/>
      <c r="AG5" s="19">
        <v>20</v>
      </c>
      <c r="AH5" s="18"/>
      <c r="AI5" s="18">
        <v>300</v>
      </c>
      <c r="AJ5" s="18"/>
      <c r="AK5" s="18"/>
      <c r="AL5" s="18"/>
      <c r="AM5" s="19"/>
      <c r="AN5" s="18"/>
      <c r="AO5" s="18"/>
      <c r="AP5" s="18">
        <v>10</v>
      </c>
      <c r="AQ5" s="18">
        <v>10</v>
      </c>
      <c r="AR5" s="18"/>
      <c r="AS5" s="19"/>
      <c r="AT5" s="18">
        <v>100</v>
      </c>
      <c r="AU5" s="18">
        <v>4</v>
      </c>
      <c r="AV5" s="18"/>
      <c r="AW5" s="18">
        <v>20</v>
      </c>
    </row>
    <row r="6" spans="1:49" ht="14.25" thickTop="1" thickBot="1" x14ac:dyDescent="0.25">
      <c r="A6" s="2">
        <v>1997</v>
      </c>
      <c r="B6" s="39" t="s">
        <v>93</v>
      </c>
      <c r="C6" s="17" t="s">
        <v>98</v>
      </c>
      <c r="D6" s="18">
        <v>0</v>
      </c>
      <c r="E6" s="18">
        <v>1250</v>
      </c>
      <c r="F6" s="18">
        <v>9700</v>
      </c>
      <c r="G6" s="18">
        <v>65</v>
      </c>
      <c r="H6" s="18">
        <v>5000</v>
      </c>
      <c r="I6" s="19">
        <v>4000</v>
      </c>
      <c r="J6" s="18">
        <v>700</v>
      </c>
      <c r="K6" s="18"/>
      <c r="L6" s="18">
        <v>8000</v>
      </c>
      <c r="M6" s="18"/>
      <c r="N6" s="18"/>
      <c r="O6" s="19"/>
      <c r="P6" s="18"/>
      <c r="Q6" s="18">
        <v>3200</v>
      </c>
      <c r="R6" s="18"/>
      <c r="S6" s="18">
        <v>1500</v>
      </c>
      <c r="T6" s="18">
        <v>200</v>
      </c>
      <c r="U6" s="19">
        <v>65</v>
      </c>
      <c r="V6" s="18"/>
      <c r="W6" s="18"/>
      <c r="X6" s="18">
        <v>250</v>
      </c>
      <c r="Y6" s="18"/>
      <c r="Z6" s="18">
        <v>30</v>
      </c>
      <c r="AA6" s="19"/>
      <c r="AB6" s="18">
        <v>3500</v>
      </c>
      <c r="AC6" s="18"/>
      <c r="AD6" s="18">
        <v>800</v>
      </c>
      <c r="AE6" s="18">
        <v>500</v>
      </c>
      <c r="AF6" s="18"/>
      <c r="AG6" s="19"/>
      <c r="AH6" s="18">
        <v>1000</v>
      </c>
      <c r="AI6" s="18">
        <v>8800</v>
      </c>
      <c r="AJ6" s="18">
        <v>300</v>
      </c>
      <c r="AK6" s="18">
        <v>800</v>
      </c>
      <c r="AL6" s="18"/>
      <c r="AM6" s="19">
        <v>140</v>
      </c>
      <c r="AN6" s="18"/>
      <c r="AO6" s="18">
        <v>24000</v>
      </c>
      <c r="AP6" s="18"/>
      <c r="AQ6" s="18">
        <v>500</v>
      </c>
      <c r="AR6" s="18"/>
      <c r="AS6" s="19"/>
      <c r="AT6" s="18">
        <v>8000</v>
      </c>
      <c r="AU6" s="18"/>
      <c r="AV6" s="18"/>
      <c r="AW6" s="18"/>
    </row>
    <row r="7" spans="1:49" ht="14.25" thickTop="1" thickBot="1" x14ac:dyDescent="0.25">
      <c r="A7" s="2">
        <v>1997</v>
      </c>
      <c r="B7" s="39" t="s">
        <v>93</v>
      </c>
      <c r="C7" s="17" t="s">
        <v>99</v>
      </c>
      <c r="D7" s="20"/>
      <c r="E7" s="20"/>
      <c r="F7" s="20">
        <v>0.66</v>
      </c>
      <c r="G7" s="20">
        <v>1</v>
      </c>
      <c r="H7" s="20"/>
      <c r="I7" s="21">
        <v>0.5</v>
      </c>
      <c r="J7" s="20"/>
      <c r="K7" s="20"/>
      <c r="L7" s="20">
        <v>0.4</v>
      </c>
      <c r="M7" s="20"/>
      <c r="N7" s="20"/>
      <c r="O7" s="21"/>
      <c r="P7" s="20"/>
      <c r="Q7" s="20"/>
      <c r="R7" s="20"/>
      <c r="S7" s="20"/>
      <c r="T7" s="20"/>
      <c r="U7" s="21"/>
      <c r="V7" s="20"/>
      <c r="W7" s="20"/>
      <c r="X7" s="20">
        <v>1</v>
      </c>
      <c r="Y7" s="20"/>
      <c r="Z7" s="20"/>
      <c r="AA7" s="21"/>
      <c r="AB7" s="20">
        <v>0.33</v>
      </c>
      <c r="AC7" s="20"/>
      <c r="AD7" s="20"/>
      <c r="AE7" s="20"/>
      <c r="AF7" s="20"/>
      <c r="AG7" s="21"/>
      <c r="AH7" s="20"/>
      <c r="AI7" s="20">
        <v>0.93</v>
      </c>
      <c r="AJ7" s="20"/>
      <c r="AK7" s="20">
        <v>1</v>
      </c>
      <c r="AL7" s="20"/>
      <c r="AM7" s="21">
        <v>1</v>
      </c>
      <c r="AN7" s="20"/>
      <c r="AO7" s="20"/>
      <c r="AP7" s="20"/>
      <c r="AQ7" s="20"/>
      <c r="AR7" s="20"/>
      <c r="AS7" s="21"/>
      <c r="AT7" s="20">
        <v>0.8</v>
      </c>
      <c r="AU7" s="20"/>
      <c r="AV7" s="20"/>
      <c r="AW7" s="20"/>
    </row>
    <row r="8" spans="1:49" ht="14.25" thickTop="1" thickBot="1" x14ac:dyDescent="0.25">
      <c r="A8" s="2">
        <v>1997</v>
      </c>
      <c r="B8" s="39" t="s">
        <v>93</v>
      </c>
      <c r="C8" s="17" t="s">
        <v>100</v>
      </c>
      <c r="D8" s="20"/>
      <c r="E8" s="20"/>
      <c r="F8" s="20">
        <v>0.34</v>
      </c>
      <c r="G8" s="20"/>
      <c r="H8" s="20"/>
      <c r="I8" s="21">
        <v>0.5</v>
      </c>
      <c r="J8" s="20"/>
      <c r="K8" s="20"/>
      <c r="L8" s="20">
        <v>0.6</v>
      </c>
      <c r="M8" s="20"/>
      <c r="N8" s="20"/>
      <c r="O8" s="21"/>
      <c r="P8" s="20"/>
      <c r="Q8" s="20"/>
      <c r="R8" s="20"/>
      <c r="S8" s="20"/>
      <c r="T8" s="20"/>
      <c r="U8" s="21"/>
      <c r="V8" s="20"/>
      <c r="W8" s="20"/>
      <c r="X8" s="20"/>
      <c r="Y8" s="20"/>
      <c r="Z8" s="20"/>
      <c r="AA8" s="21"/>
      <c r="AB8" s="20">
        <v>0.67</v>
      </c>
      <c r="AC8" s="20"/>
      <c r="AD8" s="20"/>
      <c r="AE8" s="20"/>
      <c r="AF8" s="20"/>
      <c r="AG8" s="21"/>
      <c r="AH8" s="20"/>
      <c r="AI8" s="20">
        <v>7.0000000000000007E-2</v>
      </c>
      <c r="AJ8" s="20"/>
      <c r="AK8" s="20"/>
      <c r="AL8" s="20"/>
      <c r="AM8" s="21"/>
      <c r="AN8" s="20"/>
      <c r="AO8" s="20"/>
      <c r="AP8" s="20"/>
      <c r="AQ8" s="20"/>
      <c r="AR8" s="20"/>
      <c r="AS8" s="21"/>
      <c r="AT8" s="20">
        <v>0.2</v>
      </c>
      <c r="AU8" s="20"/>
      <c r="AV8" s="20"/>
      <c r="AW8" s="20"/>
    </row>
    <row r="9" spans="1:49" ht="14.25" thickTop="1" thickBot="1" x14ac:dyDescent="0.25">
      <c r="A9" s="2">
        <v>1997</v>
      </c>
      <c r="B9" s="39" t="s">
        <v>93</v>
      </c>
      <c r="C9" s="17" t="s">
        <v>101</v>
      </c>
      <c r="D9" s="20"/>
      <c r="E9" s="20">
        <v>0.25</v>
      </c>
      <c r="F9" s="20">
        <v>1</v>
      </c>
      <c r="G9" s="20"/>
      <c r="H9" s="20"/>
      <c r="I9" s="21"/>
      <c r="J9" s="20"/>
      <c r="K9" s="20"/>
      <c r="L9" s="20">
        <v>0.1</v>
      </c>
      <c r="M9" s="20"/>
      <c r="N9" s="20"/>
      <c r="O9" s="21"/>
      <c r="P9" s="20"/>
      <c r="Q9" s="20">
        <v>0.62</v>
      </c>
      <c r="R9" s="20"/>
      <c r="S9" s="20"/>
      <c r="T9" s="20"/>
      <c r="U9" s="21"/>
      <c r="V9" s="20"/>
      <c r="W9" s="20"/>
      <c r="X9" s="20"/>
      <c r="Y9" s="20"/>
      <c r="Z9" s="20"/>
      <c r="AA9" s="21"/>
      <c r="AB9" s="20">
        <v>0.8</v>
      </c>
      <c r="AC9" s="20"/>
      <c r="AD9" s="20"/>
      <c r="AE9" s="20"/>
      <c r="AF9" s="20"/>
      <c r="AG9" s="21"/>
      <c r="AH9" s="20"/>
      <c r="AI9" s="20">
        <v>0.75</v>
      </c>
      <c r="AJ9" s="20"/>
      <c r="AK9" s="20"/>
      <c r="AL9" s="20"/>
      <c r="AM9" s="21"/>
      <c r="AN9" s="20"/>
      <c r="AO9" s="20"/>
      <c r="AP9" s="20"/>
      <c r="AQ9" s="20"/>
      <c r="AR9" s="20"/>
      <c r="AS9" s="21"/>
      <c r="AT9" s="20"/>
      <c r="AU9" s="20"/>
      <c r="AV9" s="20"/>
      <c r="AW9" s="20"/>
    </row>
    <row r="10" spans="1:49" ht="14.25" thickTop="1" thickBot="1" x14ac:dyDescent="0.25">
      <c r="A10" s="2">
        <v>1997</v>
      </c>
      <c r="B10" s="39" t="s">
        <v>93</v>
      </c>
      <c r="C10" s="22" t="s">
        <v>102</v>
      </c>
      <c r="D10" s="23">
        <f t="shared" ref="D10:I10" si="0">SUM(D2:D6)</f>
        <v>0</v>
      </c>
      <c r="E10" s="23">
        <f t="shared" si="0"/>
        <v>1925</v>
      </c>
      <c r="F10" s="23">
        <f t="shared" si="0"/>
        <v>9700</v>
      </c>
      <c r="G10" s="23">
        <f t="shared" si="0"/>
        <v>115</v>
      </c>
      <c r="H10" s="23">
        <f t="shared" si="0"/>
        <v>6175</v>
      </c>
      <c r="I10" s="24">
        <f t="shared" si="0"/>
        <v>4250</v>
      </c>
      <c r="J10" s="23">
        <f t="shared" ref="J10:O10" si="1">SUM(J2:J6)</f>
        <v>700</v>
      </c>
      <c r="K10" s="23">
        <f t="shared" si="1"/>
        <v>0</v>
      </c>
      <c r="L10" s="23">
        <f t="shared" si="1"/>
        <v>9010</v>
      </c>
      <c r="M10" s="23">
        <f t="shared" si="1"/>
        <v>0</v>
      </c>
      <c r="N10" s="23">
        <f t="shared" si="1"/>
        <v>800</v>
      </c>
      <c r="O10" s="24">
        <f t="shared" si="1"/>
        <v>150</v>
      </c>
      <c r="P10" s="23">
        <f t="shared" ref="P10:U10" si="2">SUM(P2:P6)</f>
        <v>925</v>
      </c>
      <c r="Q10" s="23">
        <f t="shared" si="2"/>
        <v>4200</v>
      </c>
      <c r="R10" s="23">
        <f t="shared" si="2"/>
        <v>100</v>
      </c>
      <c r="S10" s="23">
        <f t="shared" si="2"/>
        <v>2050</v>
      </c>
      <c r="T10" s="23">
        <f t="shared" si="2"/>
        <v>300</v>
      </c>
      <c r="U10" s="24">
        <f t="shared" si="2"/>
        <v>100</v>
      </c>
      <c r="V10" s="23">
        <f t="shared" ref="V10:AA10" si="3">SUM(V2:V6)</f>
        <v>8750</v>
      </c>
      <c r="W10" s="23">
        <f t="shared" si="3"/>
        <v>6</v>
      </c>
      <c r="X10" s="23">
        <f t="shared" si="3"/>
        <v>1425</v>
      </c>
      <c r="Y10" s="23">
        <f t="shared" si="3"/>
        <v>350</v>
      </c>
      <c r="Z10" s="23">
        <f t="shared" si="3"/>
        <v>65</v>
      </c>
      <c r="AA10" s="24">
        <f t="shared" si="3"/>
        <v>17</v>
      </c>
      <c r="AB10" s="23">
        <f t="shared" ref="AB10:AG10" si="4">SUM(AB2:AB6)</f>
        <v>3500</v>
      </c>
      <c r="AC10" s="23">
        <f t="shared" si="4"/>
        <v>110</v>
      </c>
      <c r="AD10" s="23">
        <f t="shared" si="4"/>
        <v>935</v>
      </c>
      <c r="AE10" s="23">
        <f t="shared" si="4"/>
        <v>500</v>
      </c>
      <c r="AF10" s="23">
        <f t="shared" si="4"/>
        <v>10</v>
      </c>
      <c r="AG10" s="24">
        <f t="shared" si="4"/>
        <v>470</v>
      </c>
      <c r="AH10" s="23">
        <f t="shared" ref="AH10:AM10" si="5">SUM(AH2:AH6)</f>
        <v>1200</v>
      </c>
      <c r="AI10" s="23">
        <f t="shared" si="5"/>
        <v>10700</v>
      </c>
      <c r="AJ10" s="23">
        <f t="shared" si="5"/>
        <v>7000</v>
      </c>
      <c r="AK10" s="23">
        <f t="shared" si="5"/>
        <v>1000</v>
      </c>
      <c r="AL10" s="23">
        <f t="shared" si="5"/>
        <v>310</v>
      </c>
      <c r="AM10" s="24">
        <f t="shared" si="5"/>
        <v>294</v>
      </c>
      <c r="AN10" s="23">
        <f t="shared" ref="AN10:AS10" si="6">SUM(AN2:AN6)</f>
        <v>0</v>
      </c>
      <c r="AO10" s="23">
        <f t="shared" si="6"/>
        <v>27570</v>
      </c>
      <c r="AP10" s="23">
        <f t="shared" si="6"/>
        <v>60</v>
      </c>
      <c r="AQ10" s="23">
        <f t="shared" si="6"/>
        <v>520</v>
      </c>
      <c r="AR10" s="23">
        <f t="shared" si="6"/>
        <v>0</v>
      </c>
      <c r="AS10" s="24">
        <f t="shared" si="6"/>
        <v>2910</v>
      </c>
      <c r="AT10" s="23">
        <f>SUM(AT2:AT6)</f>
        <v>8850</v>
      </c>
      <c r="AU10" s="23">
        <f>SUM(AU2:AU6)</f>
        <v>9</v>
      </c>
      <c r="AV10" s="23">
        <f>SUM(AV2:AV6)</f>
        <v>500</v>
      </c>
      <c r="AW10" s="23">
        <f>SUM(AW2:AW6)</f>
        <v>180</v>
      </c>
    </row>
    <row r="11" spans="1:49" ht="13.9" customHeight="1" thickTop="1" thickBot="1" x14ac:dyDescent="0.25">
      <c r="A11" s="2">
        <v>1997</v>
      </c>
      <c r="B11" s="39" t="s">
        <v>103</v>
      </c>
      <c r="C11" s="14" t="s">
        <v>104</v>
      </c>
      <c r="D11" s="15">
        <v>0</v>
      </c>
      <c r="E11" s="15"/>
      <c r="F11" s="15"/>
      <c r="G11" s="15"/>
      <c r="H11" s="15"/>
      <c r="I11" s="16"/>
      <c r="J11" s="15"/>
      <c r="K11" s="15"/>
      <c r="L11" s="15"/>
      <c r="M11" s="15"/>
      <c r="N11" s="15"/>
      <c r="O11" s="16"/>
      <c r="P11" s="15"/>
      <c r="Q11" s="15"/>
      <c r="R11" s="15"/>
      <c r="S11" s="15"/>
      <c r="T11" s="15"/>
      <c r="U11" s="16"/>
      <c r="V11" s="15"/>
      <c r="W11" s="15"/>
      <c r="X11" s="15"/>
      <c r="Y11" s="15"/>
      <c r="Z11" s="15"/>
      <c r="AA11" s="16"/>
      <c r="AB11" s="15"/>
      <c r="AC11" s="15"/>
      <c r="AD11" s="15"/>
      <c r="AE11" s="15"/>
      <c r="AF11" s="15"/>
      <c r="AG11" s="16"/>
      <c r="AH11" s="15"/>
      <c r="AI11" s="15"/>
      <c r="AJ11" s="15"/>
      <c r="AK11" s="15"/>
      <c r="AL11" s="15"/>
      <c r="AM11" s="16"/>
      <c r="AN11" s="15"/>
      <c r="AO11" s="15">
        <v>1000</v>
      </c>
      <c r="AP11" s="15"/>
      <c r="AQ11" s="15"/>
      <c r="AR11" s="15"/>
      <c r="AS11" s="16"/>
      <c r="AT11" s="15"/>
      <c r="AU11" s="15"/>
      <c r="AV11" s="15"/>
      <c r="AW11" s="15"/>
    </row>
    <row r="12" spans="1:49" ht="14.25" thickTop="1" thickBot="1" x14ac:dyDescent="0.25">
      <c r="A12" s="2">
        <v>1997</v>
      </c>
      <c r="B12" s="39" t="s">
        <v>103</v>
      </c>
      <c r="C12" s="17" t="s">
        <v>105</v>
      </c>
      <c r="D12" s="18"/>
      <c r="E12" s="18"/>
      <c r="F12" s="18"/>
      <c r="G12" s="18"/>
      <c r="H12" s="18"/>
      <c r="I12" s="19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19"/>
      <c r="V12" s="18"/>
      <c r="W12" s="18"/>
      <c r="X12" s="18"/>
      <c r="Y12" s="18"/>
      <c r="Z12" s="18"/>
      <c r="AA12" s="19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9"/>
      <c r="AN12" s="18"/>
      <c r="AO12" s="18"/>
      <c r="AP12" s="18"/>
      <c r="AQ12" s="18"/>
      <c r="AR12" s="18"/>
      <c r="AS12" s="19"/>
      <c r="AT12" s="18"/>
      <c r="AU12" s="18"/>
      <c r="AV12" s="18"/>
      <c r="AW12" s="18"/>
    </row>
    <row r="13" spans="1:49" ht="14.25" thickTop="1" thickBot="1" x14ac:dyDescent="0.25">
      <c r="A13" s="2">
        <v>1997</v>
      </c>
      <c r="B13" s="39" t="s">
        <v>103</v>
      </c>
      <c r="C13" s="17" t="s">
        <v>106</v>
      </c>
      <c r="D13" s="18"/>
      <c r="E13" s="18"/>
      <c r="F13" s="18"/>
      <c r="G13" s="18"/>
      <c r="H13" s="18"/>
      <c r="I13" s="19"/>
      <c r="J13" s="18"/>
      <c r="K13" s="18"/>
      <c r="L13" s="18"/>
      <c r="M13" s="18"/>
      <c r="N13" s="18"/>
      <c r="O13" s="19"/>
      <c r="P13" s="18"/>
      <c r="Q13" s="18"/>
      <c r="R13" s="18"/>
      <c r="S13" s="18"/>
      <c r="T13" s="18"/>
      <c r="U13" s="19"/>
      <c r="V13" s="18"/>
      <c r="W13" s="18"/>
      <c r="X13" s="18"/>
      <c r="Y13" s="18"/>
      <c r="Z13" s="18"/>
      <c r="AA13" s="1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9"/>
      <c r="AN13" s="18"/>
      <c r="AO13" s="18"/>
      <c r="AP13" s="18"/>
      <c r="AQ13" s="18"/>
      <c r="AR13" s="18"/>
      <c r="AS13" s="19"/>
      <c r="AT13" s="18"/>
      <c r="AU13" s="18"/>
      <c r="AV13" s="18"/>
      <c r="AW13" s="18"/>
    </row>
    <row r="14" spans="1:49" ht="14.25" thickTop="1" thickBot="1" x14ac:dyDescent="0.25">
      <c r="A14" s="2">
        <v>1997</v>
      </c>
      <c r="B14" s="39" t="s">
        <v>103</v>
      </c>
      <c r="C14" s="17" t="s">
        <v>107</v>
      </c>
      <c r="D14" s="20"/>
      <c r="E14" s="20"/>
      <c r="F14" s="20"/>
      <c r="G14" s="20"/>
      <c r="H14" s="20"/>
      <c r="I14" s="21"/>
      <c r="J14" s="20"/>
      <c r="K14" s="20"/>
      <c r="L14" s="20"/>
      <c r="M14" s="20"/>
      <c r="N14" s="20"/>
      <c r="O14" s="21"/>
      <c r="P14" s="20"/>
      <c r="Q14" s="20"/>
      <c r="R14" s="20"/>
      <c r="S14" s="20"/>
      <c r="T14" s="20"/>
      <c r="U14" s="21"/>
      <c r="V14" s="20"/>
      <c r="W14" s="20"/>
      <c r="X14" s="20"/>
      <c r="Y14" s="20"/>
      <c r="Z14" s="20"/>
      <c r="AA14" s="21"/>
      <c r="AB14" s="20"/>
      <c r="AC14" s="20"/>
      <c r="AD14" s="20"/>
      <c r="AE14" s="20"/>
      <c r="AF14" s="20"/>
      <c r="AG14" s="21"/>
      <c r="AH14" s="20"/>
      <c r="AI14" s="20"/>
      <c r="AJ14" s="20"/>
      <c r="AK14" s="20"/>
      <c r="AL14" s="20"/>
      <c r="AM14" s="21"/>
      <c r="AN14" s="20"/>
      <c r="AO14" s="20"/>
      <c r="AP14" s="20"/>
      <c r="AQ14" s="20"/>
      <c r="AR14" s="20"/>
      <c r="AS14" s="21"/>
      <c r="AT14" s="20"/>
      <c r="AU14" s="20"/>
      <c r="AV14" s="20"/>
      <c r="AW14" s="20"/>
    </row>
    <row r="15" spans="1:49" ht="14.25" thickTop="1" thickBot="1" x14ac:dyDescent="0.25">
      <c r="A15" s="2">
        <v>1997</v>
      </c>
      <c r="B15" s="39" t="s">
        <v>103</v>
      </c>
      <c r="C15" s="17" t="s">
        <v>108</v>
      </c>
      <c r="D15" s="18"/>
      <c r="E15" s="18"/>
      <c r="F15" s="18">
        <v>200</v>
      </c>
      <c r="G15" s="18"/>
      <c r="H15" s="18"/>
      <c r="I15" s="19"/>
      <c r="J15" s="18"/>
      <c r="K15" s="18"/>
      <c r="L15" s="18"/>
      <c r="M15" s="18"/>
      <c r="N15" s="18"/>
      <c r="O15" s="19"/>
      <c r="P15" s="18"/>
      <c r="Q15" s="18"/>
      <c r="R15" s="18"/>
      <c r="S15" s="18"/>
      <c r="T15" s="18"/>
      <c r="U15" s="19">
        <v>10</v>
      </c>
      <c r="V15" s="18">
        <v>100</v>
      </c>
      <c r="W15" s="18"/>
      <c r="X15" s="18"/>
      <c r="Y15" s="18"/>
      <c r="Z15" s="18"/>
      <c r="AA15" s="19"/>
      <c r="AB15" s="18">
        <v>300</v>
      </c>
      <c r="AC15" s="18"/>
      <c r="AD15" s="18"/>
      <c r="AE15" s="18"/>
      <c r="AF15" s="18"/>
      <c r="AG15" s="19"/>
      <c r="AH15" s="18"/>
      <c r="AI15" s="18"/>
      <c r="AJ15" s="18"/>
      <c r="AK15" s="18">
        <v>60</v>
      </c>
      <c r="AL15" s="18"/>
      <c r="AM15" s="19"/>
      <c r="AN15" s="18"/>
      <c r="AO15" s="18"/>
      <c r="AP15" s="18"/>
      <c r="AQ15" s="18"/>
      <c r="AR15" s="18"/>
      <c r="AS15" s="19"/>
      <c r="AT15" s="18"/>
      <c r="AU15" s="18"/>
      <c r="AV15" s="18"/>
      <c r="AW15" s="18"/>
    </row>
    <row r="16" spans="1:49" ht="14.25" thickTop="1" thickBot="1" x14ac:dyDescent="0.25">
      <c r="A16" s="2">
        <v>1997</v>
      </c>
      <c r="B16" s="39" t="s">
        <v>103</v>
      </c>
      <c r="C16" s="17" t="s">
        <v>109</v>
      </c>
      <c r="D16" s="18"/>
      <c r="E16" s="18"/>
      <c r="F16" s="18"/>
      <c r="G16" s="18"/>
      <c r="H16" s="18"/>
      <c r="I16" s="19"/>
      <c r="J16" s="18"/>
      <c r="K16" s="18"/>
      <c r="L16" s="18"/>
      <c r="M16" s="18"/>
      <c r="N16" s="18"/>
      <c r="O16" s="19"/>
      <c r="P16" s="18"/>
      <c r="Q16" s="18">
        <v>2000</v>
      </c>
      <c r="R16" s="18"/>
      <c r="S16" s="18"/>
      <c r="T16" s="18"/>
      <c r="U16" s="19"/>
      <c r="V16" s="18"/>
      <c r="W16" s="18"/>
      <c r="X16" s="18"/>
      <c r="Y16" s="18"/>
      <c r="Z16" s="18"/>
      <c r="AA16" s="19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9"/>
      <c r="AN16" s="18"/>
      <c r="AO16" s="18"/>
      <c r="AP16" s="18"/>
      <c r="AQ16" s="18"/>
      <c r="AR16" s="18"/>
      <c r="AS16" s="19"/>
      <c r="AT16" s="18"/>
      <c r="AU16" s="18"/>
      <c r="AV16" s="18"/>
      <c r="AW16" s="18"/>
    </row>
    <row r="17" spans="1:49" ht="14.25" thickTop="1" thickBot="1" x14ac:dyDescent="0.25">
      <c r="A17" s="2">
        <v>1997</v>
      </c>
      <c r="B17" s="39" t="s">
        <v>103</v>
      </c>
      <c r="C17" s="17" t="s">
        <v>110</v>
      </c>
      <c r="D17" s="20"/>
      <c r="E17" s="20"/>
      <c r="F17" s="20"/>
      <c r="G17" s="20"/>
      <c r="H17" s="20"/>
      <c r="I17" s="21"/>
      <c r="J17" s="20"/>
      <c r="K17" s="20"/>
      <c r="L17" s="20"/>
      <c r="M17" s="20"/>
      <c r="N17" s="20"/>
      <c r="O17" s="21"/>
      <c r="P17" s="20"/>
      <c r="Q17" s="20"/>
      <c r="R17" s="20"/>
      <c r="S17" s="20"/>
      <c r="T17" s="20"/>
      <c r="U17" s="21"/>
      <c r="V17" s="20"/>
      <c r="W17" s="20"/>
      <c r="X17" s="20"/>
      <c r="Y17" s="20"/>
      <c r="Z17" s="20"/>
      <c r="AA17" s="21"/>
      <c r="AB17" s="20"/>
      <c r="AC17" s="20"/>
      <c r="AD17" s="20"/>
      <c r="AE17" s="20"/>
      <c r="AF17" s="20"/>
      <c r="AG17" s="21"/>
      <c r="AH17" s="20"/>
      <c r="AI17" s="20"/>
      <c r="AJ17" s="20"/>
      <c r="AK17" s="20"/>
      <c r="AL17" s="20"/>
      <c r="AM17" s="21"/>
      <c r="AN17" s="20"/>
      <c r="AO17" s="20"/>
      <c r="AP17" s="20"/>
      <c r="AQ17" s="20"/>
      <c r="AR17" s="20"/>
      <c r="AS17" s="21"/>
      <c r="AT17" s="20"/>
      <c r="AU17" s="20"/>
      <c r="AV17" s="20"/>
      <c r="AW17" s="20"/>
    </row>
    <row r="18" spans="1:49" ht="14.25" thickTop="1" thickBot="1" x14ac:dyDescent="0.25">
      <c r="A18" s="2">
        <v>1997</v>
      </c>
      <c r="B18" s="39" t="s">
        <v>103</v>
      </c>
      <c r="C18" s="22" t="s">
        <v>111</v>
      </c>
      <c r="D18" s="23">
        <f t="shared" ref="D18:I18" si="7">SUM(D11:D13)+D15+D16</f>
        <v>0</v>
      </c>
      <c r="E18" s="23">
        <f t="shared" si="7"/>
        <v>0</v>
      </c>
      <c r="F18" s="23">
        <f t="shared" si="7"/>
        <v>200</v>
      </c>
      <c r="G18" s="23">
        <f t="shared" si="7"/>
        <v>0</v>
      </c>
      <c r="H18" s="23">
        <f t="shared" si="7"/>
        <v>0</v>
      </c>
      <c r="I18" s="24">
        <f t="shared" si="7"/>
        <v>0</v>
      </c>
      <c r="J18" s="23">
        <f t="shared" ref="J18:O18" si="8">SUM(J11:J13)+J15+J16</f>
        <v>0</v>
      </c>
      <c r="K18" s="23">
        <f t="shared" si="8"/>
        <v>0</v>
      </c>
      <c r="L18" s="23">
        <f t="shared" si="8"/>
        <v>0</v>
      </c>
      <c r="M18" s="23">
        <f t="shared" si="8"/>
        <v>0</v>
      </c>
      <c r="N18" s="23">
        <f t="shared" si="8"/>
        <v>0</v>
      </c>
      <c r="O18" s="24">
        <f t="shared" si="8"/>
        <v>0</v>
      </c>
      <c r="P18" s="23">
        <f t="shared" ref="P18:U18" si="9">SUM(P11:P13)+P15+P16</f>
        <v>0</v>
      </c>
      <c r="Q18" s="23">
        <f t="shared" si="9"/>
        <v>2000</v>
      </c>
      <c r="R18" s="23">
        <f t="shared" si="9"/>
        <v>0</v>
      </c>
      <c r="S18" s="23">
        <f t="shared" si="9"/>
        <v>0</v>
      </c>
      <c r="T18" s="23">
        <f t="shared" si="9"/>
        <v>0</v>
      </c>
      <c r="U18" s="24">
        <f t="shared" si="9"/>
        <v>10</v>
      </c>
      <c r="V18" s="23">
        <f t="shared" ref="V18:AA18" si="10">SUM(V11:V13)+V15+V16</f>
        <v>100</v>
      </c>
      <c r="W18" s="23">
        <f t="shared" si="10"/>
        <v>0</v>
      </c>
      <c r="X18" s="23">
        <f t="shared" si="10"/>
        <v>0</v>
      </c>
      <c r="Y18" s="23">
        <f t="shared" si="10"/>
        <v>0</v>
      </c>
      <c r="Z18" s="23">
        <f t="shared" si="10"/>
        <v>0</v>
      </c>
      <c r="AA18" s="24">
        <f t="shared" si="10"/>
        <v>0</v>
      </c>
      <c r="AB18" s="23">
        <f t="shared" ref="AB18:AG18" si="11">SUM(AB11:AB13)+AB15+AB16</f>
        <v>300</v>
      </c>
      <c r="AC18" s="23">
        <f t="shared" si="11"/>
        <v>0</v>
      </c>
      <c r="AD18" s="23">
        <f t="shared" si="11"/>
        <v>0</v>
      </c>
      <c r="AE18" s="23">
        <f t="shared" si="11"/>
        <v>0</v>
      </c>
      <c r="AF18" s="23">
        <f t="shared" si="11"/>
        <v>0</v>
      </c>
      <c r="AG18" s="24">
        <f t="shared" si="11"/>
        <v>0</v>
      </c>
      <c r="AH18" s="23">
        <f t="shared" ref="AH18:AM18" si="12">SUM(AH11:AH13)+AH15+AH16</f>
        <v>0</v>
      </c>
      <c r="AI18" s="23">
        <f t="shared" si="12"/>
        <v>0</v>
      </c>
      <c r="AJ18" s="23">
        <f t="shared" si="12"/>
        <v>0</v>
      </c>
      <c r="AK18" s="23">
        <f t="shared" si="12"/>
        <v>60</v>
      </c>
      <c r="AL18" s="23">
        <f t="shared" si="12"/>
        <v>0</v>
      </c>
      <c r="AM18" s="24">
        <f t="shared" si="12"/>
        <v>0</v>
      </c>
      <c r="AN18" s="23">
        <f t="shared" ref="AN18:AS18" si="13">SUM(AN11:AN13)+AN15+AN16</f>
        <v>0</v>
      </c>
      <c r="AO18" s="23">
        <f t="shared" si="13"/>
        <v>1000</v>
      </c>
      <c r="AP18" s="23">
        <f t="shared" si="13"/>
        <v>0</v>
      </c>
      <c r="AQ18" s="23">
        <f t="shared" si="13"/>
        <v>0</v>
      </c>
      <c r="AR18" s="23">
        <f t="shared" si="13"/>
        <v>0</v>
      </c>
      <c r="AS18" s="24">
        <f t="shared" si="13"/>
        <v>0</v>
      </c>
      <c r="AT18" s="23">
        <f>SUM(AT11:AT13)+AT15+AT16</f>
        <v>0</v>
      </c>
      <c r="AU18" s="23">
        <f>SUM(AU11:AU13)+AU15+AU16</f>
        <v>0</v>
      </c>
      <c r="AV18" s="23">
        <f>SUM(AV11:AV13)+AV15+AV16</f>
        <v>0</v>
      </c>
      <c r="AW18" s="23">
        <f>SUM(AW11:AW13)+AW15+AW16</f>
        <v>0</v>
      </c>
    </row>
    <row r="19" spans="1:49" ht="13.9" customHeight="1" thickTop="1" thickBot="1" x14ac:dyDescent="0.25">
      <c r="A19" s="2">
        <v>1997</v>
      </c>
      <c r="B19" s="40" t="s">
        <v>112</v>
      </c>
      <c r="C19" s="14" t="s">
        <v>113</v>
      </c>
      <c r="D19" s="15">
        <v>0</v>
      </c>
      <c r="E19" s="15"/>
      <c r="F19" s="15"/>
      <c r="G19" s="15"/>
      <c r="H19" s="15"/>
      <c r="I19" s="16"/>
      <c r="J19" s="15">
        <v>1700</v>
      </c>
      <c r="K19" s="15"/>
      <c r="L19" s="15"/>
      <c r="M19" s="15"/>
      <c r="N19" s="15"/>
      <c r="O19" s="16"/>
      <c r="P19" s="15"/>
      <c r="Q19" s="15"/>
      <c r="R19" s="15"/>
      <c r="S19" s="15"/>
      <c r="T19" s="15"/>
      <c r="U19" s="16"/>
      <c r="V19" s="15">
        <v>150</v>
      </c>
      <c r="W19" s="15"/>
      <c r="X19" s="15"/>
      <c r="Y19" s="15"/>
      <c r="Z19" s="15"/>
      <c r="AA19" s="16"/>
      <c r="AB19" s="15"/>
      <c r="AC19" s="15"/>
      <c r="AD19" s="15"/>
      <c r="AE19" s="15"/>
      <c r="AF19" s="15"/>
      <c r="AG19" s="16"/>
      <c r="AH19" s="15"/>
      <c r="AI19" s="15"/>
      <c r="AJ19" s="15"/>
      <c r="AK19" s="15"/>
      <c r="AL19" s="15"/>
      <c r="AM19" s="16"/>
      <c r="AN19" s="15"/>
      <c r="AO19" s="15"/>
      <c r="AP19" s="15"/>
      <c r="AQ19" s="15"/>
      <c r="AR19" s="15"/>
      <c r="AS19" s="16"/>
      <c r="AT19" s="15"/>
      <c r="AU19" s="15"/>
      <c r="AV19" s="15"/>
      <c r="AW19" s="15"/>
    </row>
    <row r="20" spans="1:49" ht="14.25" thickTop="1" thickBot="1" x14ac:dyDescent="0.25">
      <c r="A20" s="2">
        <v>1997</v>
      </c>
      <c r="B20" s="40" t="s">
        <v>112</v>
      </c>
      <c r="C20" s="17" t="s">
        <v>114</v>
      </c>
      <c r="D20" s="18">
        <v>0</v>
      </c>
      <c r="E20" s="18">
        <v>15</v>
      </c>
      <c r="F20" s="18"/>
      <c r="G20" s="18">
        <v>25</v>
      </c>
      <c r="H20" s="18">
        <v>2300</v>
      </c>
      <c r="I20" s="19">
        <v>3500</v>
      </c>
      <c r="J20" s="18"/>
      <c r="K20" s="18"/>
      <c r="L20" s="18">
        <v>400</v>
      </c>
      <c r="M20" s="18">
        <v>3000</v>
      </c>
      <c r="N20" s="18">
        <v>300</v>
      </c>
      <c r="O20" s="19"/>
      <c r="P20" s="18">
        <v>25</v>
      </c>
      <c r="Q20" s="18">
        <v>300</v>
      </c>
      <c r="R20" s="18">
        <v>500</v>
      </c>
      <c r="S20" s="18">
        <v>50</v>
      </c>
      <c r="T20" s="18"/>
      <c r="U20" s="19"/>
      <c r="V20" s="18">
        <v>25</v>
      </c>
      <c r="W20" s="18">
        <v>2</v>
      </c>
      <c r="X20" s="18"/>
      <c r="Y20" s="18"/>
      <c r="Z20" s="18">
        <v>35</v>
      </c>
      <c r="AA20" s="19"/>
      <c r="AB20" s="18"/>
      <c r="AC20" s="18">
        <v>10</v>
      </c>
      <c r="AD20" s="18"/>
      <c r="AE20" s="18">
        <v>50</v>
      </c>
      <c r="AF20" s="18"/>
      <c r="AG20" s="19">
        <v>700</v>
      </c>
      <c r="AH20" s="18"/>
      <c r="AI20" s="18">
        <v>35</v>
      </c>
      <c r="AJ20" s="18">
        <v>15</v>
      </c>
      <c r="AK20" s="18"/>
      <c r="AL20" s="18"/>
      <c r="AM20" s="19"/>
      <c r="AN20" s="18">
        <v>2</v>
      </c>
      <c r="AO20" s="18">
        <v>170</v>
      </c>
      <c r="AP20" s="18">
        <v>135</v>
      </c>
      <c r="AQ20" s="18">
        <v>4</v>
      </c>
      <c r="AR20" s="18"/>
      <c r="AS20" s="19">
        <v>200</v>
      </c>
      <c r="AT20" s="18">
        <v>35</v>
      </c>
      <c r="AU20" s="18"/>
      <c r="AV20" s="18"/>
      <c r="AW20" s="18">
        <v>100</v>
      </c>
    </row>
    <row r="21" spans="1:49" ht="14.25" thickTop="1" thickBot="1" x14ac:dyDescent="0.25">
      <c r="A21" s="2">
        <v>1997</v>
      </c>
      <c r="B21" s="40" t="s">
        <v>112</v>
      </c>
      <c r="C21" s="17" t="s">
        <v>115</v>
      </c>
      <c r="D21" s="18">
        <v>0</v>
      </c>
      <c r="E21" s="18"/>
      <c r="F21" s="18"/>
      <c r="G21" s="18"/>
      <c r="H21" s="18">
        <v>5</v>
      </c>
      <c r="I21" s="19"/>
      <c r="J21" s="18"/>
      <c r="K21" s="18"/>
      <c r="L21" s="18">
        <v>20</v>
      </c>
      <c r="M21" s="18">
        <v>3</v>
      </c>
      <c r="N21" s="18"/>
      <c r="O21" s="19"/>
      <c r="P21" s="18"/>
      <c r="Q21" s="18">
        <v>20</v>
      </c>
      <c r="R21" s="18"/>
      <c r="S21" s="18"/>
      <c r="T21" s="18">
        <v>2</v>
      </c>
      <c r="U21" s="19"/>
      <c r="V21" s="18"/>
      <c r="W21" s="18"/>
      <c r="X21" s="18">
        <v>25</v>
      </c>
      <c r="Y21" s="18"/>
      <c r="Z21" s="18"/>
      <c r="AA21" s="19"/>
      <c r="AB21" s="18"/>
      <c r="AC21" s="18"/>
      <c r="AD21" s="18"/>
      <c r="AE21" s="18"/>
      <c r="AF21" s="18"/>
      <c r="AG21" s="19"/>
      <c r="AH21" s="18"/>
      <c r="AI21" s="18"/>
      <c r="AJ21" s="18"/>
      <c r="AK21" s="18">
        <v>10</v>
      </c>
      <c r="AL21" s="18"/>
      <c r="AM21" s="19"/>
      <c r="AN21" s="18"/>
      <c r="AO21" s="18">
        <v>20</v>
      </c>
      <c r="AP21" s="18"/>
      <c r="AQ21" s="18"/>
      <c r="AR21" s="18"/>
      <c r="AS21" s="19"/>
      <c r="AT21" s="18">
        <v>10</v>
      </c>
      <c r="AU21" s="18"/>
      <c r="AV21" s="18"/>
      <c r="AW21" s="18"/>
    </row>
    <row r="22" spans="1:49" ht="14.25" thickTop="1" thickBot="1" x14ac:dyDescent="0.25">
      <c r="A22" s="2">
        <v>1997</v>
      </c>
      <c r="B22" s="40" t="s">
        <v>112</v>
      </c>
      <c r="C22" s="17" t="s">
        <v>116</v>
      </c>
      <c r="D22" s="18"/>
      <c r="E22" s="18"/>
      <c r="F22" s="18"/>
      <c r="G22" s="18"/>
      <c r="H22" s="18"/>
      <c r="I22" s="19"/>
      <c r="J22" s="18"/>
      <c r="K22" s="18"/>
      <c r="L22" s="18"/>
      <c r="M22" s="18"/>
      <c r="N22" s="18"/>
      <c r="O22" s="19"/>
      <c r="P22" s="18"/>
      <c r="Q22" s="18">
        <v>20</v>
      </c>
      <c r="R22" s="18"/>
      <c r="S22" s="18"/>
      <c r="T22" s="18"/>
      <c r="U22" s="19"/>
      <c r="V22" s="18"/>
      <c r="W22" s="18"/>
      <c r="X22" s="18"/>
      <c r="Y22" s="18"/>
      <c r="Z22" s="18"/>
      <c r="AA22" s="19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9"/>
      <c r="AN22" s="18"/>
      <c r="AO22" s="18"/>
      <c r="AP22" s="18"/>
      <c r="AQ22" s="18"/>
      <c r="AR22" s="18"/>
      <c r="AS22" s="19"/>
      <c r="AT22" s="18"/>
      <c r="AU22" s="18"/>
      <c r="AV22" s="18"/>
      <c r="AW22" s="18"/>
    </row>
    <row r="23" spans="1:49" ht="14.25" thickTop="1" thickBot="1" x14ac:dyDescent="0.25">
      <c r="A23" s="2">
        <v>1997</v>
      </c>
      <c r="B23" s="40" t="s">
        <v>112</v>
      </c>
      <c r="C23" s="22" t="s">
        <v>117</v>
      </c>
      <c r="D23" s="23">
        <f t="shared" ref="D23:I23" si="14">SUM(D19:D22)</f>
        <v>0</v>
      </c>
      <c r="E23" s="23">
        <f t="shared" si="14"/>
        <v>15</v>
      </c>
      <c r="F23" s="23">
        <f t="shared" si="14"/>
        <v>0</v>
      </c>
      <c r="G23" s="23">
        <f t="shared" si="14"/>
        <v>25</v>
      </c>
      <c r="H23" s="23">
        <f t="shared" si="14"/>
        <v>2305</v>
      </c>
      <c r="I23" s="24">
        <f t="shared" si="14"/>
        <v>3500</v>
      </c>
      <c r="J23" s="23">
        <f t="shared" ref="J23:O23" si="15">SUM(J19:J22)</f>
        <v>1700</v>
      </c>
      <c r="K23" s="23">
        <f t="shared" si="15"/>
        <v>0</v>
      </c>
      <c r="L23" s="23">
        <f t="shared" si="15"/>
        <v>420</v>
      </c>
      <c r="M23" s="23">
        <f t="shared" si="15"/>
        <v>3003</v>
      </c>
      <c r="N23" s="23">
        <f t="shared" si="15"/>
        <v>300</v>
      </c>
      <c r="O23" s="24">
        <f t="shared" si="15"/>
        <v>0</v>
      </c>
      <c r="P23" s="23">
        <f t="shared" ref="P23:U23" si="16">SUM(P19:P22)</f>
        <v>25</v>
      </c>
      <c r="Q23" s="23">
        <f t="shared" si="16"/>
        <v>340</v>
      </c>
      <c r="R23" s="23">
        <f t="shared" si="16"/>
        <v>500</v>
      </c>
      <c r="S23" s="23">
        <f t="shared" si="16"/>
        <v>50</v>
      </c>
      <c r="T23" s="23">
        <f t="shared" si="16"/>
        <v>2</v>
      </c>
      <c r="U23" s="24">
        <f t="shared" si="16"/>
        <v>0</v>
      </c>
      <c r="V23" s="23">
        <f t="shared" ref="V23:AA23" si="17">SUM(V19:V22)</f>
        <v>175</v>
      </c>
      <c r="W23" s="23">
        <f t="shared" si="17"/>
        <v>2</v>
      </c>
      <c r="X23" s="23">
        <f t="shared" si="17"/>
        <v>25</v>
      </c>
      <c r="Y23" s="23">
        <f t="shared" si="17"/>
        <v>0</v>
      </c>
      <c r="Z23" s="23">
        <f t="shared" si="17"/>
        <v>35</v>
      </c>
      <c r="AA23" s="24">
        <f t="shared" si="17"/>
        <v>0</v>
      </c>
      <c r="AB23" s="23">
        <f t="shared" ref="AB23:AG23" si="18">SUM(AB19:AB22)</f>
        <v>0</v>
      </c>
      <c r="AC23" s="23">
        <f t="shared" si="18"/>
        <v>10</v>
      </c>
      <c r="AD23" s="23">
        <f t="shared" si="18"/>
        <v>0</v>
      </c>
      <c r="AE23" s="23">
        <f t="shared" si="18"/>
        <v>50</v>
      </c>
      <c r="AF23" s="23">
        <f t="shared" si="18"/>
        <v>0</v>
      </c>
      <c r="AG23" s="24">
        <f t="shared" si="18"/>
        <v>700</v>
      </c>
      <c r="AH23" s="23">
        <f t="shared" ref="AH23:AM23" si="19">SUM(AH19:AH22)</f>
        <v>0</v>
      </c>
      <c r="AI23" s="23">
        <f t="shared" si="19"/>
        <v>35</v>
      </c>
      <c r="AJ23" s="23">
        <f t="shared" si="19"/>
        <v>15</v>
      </c>
      <c r="AK23" s="23">
        <f t="shared" si="19"/>
        <v>10</v>
      </c>
      <c r="AL23" s="23">
        <f t="shared" si="19"/>
        <v>0</v>
      </c>
      <c r="AM23" s="24">
        <f t="shared" si="19"/>
        <v>0</v>
      </c>
      <c r="AN23" s="23">
        <f t="shared" ref="AN23:AS23" si="20">SUM(AN19:AN22)</f>
        <v>2</v>
      </c>
      <c r="AO23" s="23">
        <f t="shared" si="20"/>
        <v>190</v>
      </c>
      <c r="AP23" s="23">
        <f t="shared" si="20"/>
        <v>135</v>
      </c>
      <c r="AQ23" s="23">
        <f t="shared" si="20"/>
        <v>4</v>
      </c>
      <c r="AR23" s="23">
        <f t="shared" si="20"/>
        <v>0</v>
      </c>
      <c r="AS23" s="24">
        <f t="shared" si="20"/>
        <v>200</v>
      </c>
      <c r="AT23" s="23">
        <f>SUM(AT19:AT22)</f>
        <v>45</v>
      </c>
      <c r="AU23" s="23">
        <f>SUM(AU19:AU22)</f>
        <v>0</v>
      </c>
      <c r="AV23" s="23">
        <f>SUM(AV19:AV22)</f>
        <v>0</v>
      </c>
      <c r="AW23" s="23">
        <f>SUM(AW19:AW22)</f>
        <v>100</v>
      </c>
    </row>
    <row r="24" spans="1:49" ht="14.25" thickTop="1" thickBot="1" x14ac:dyDescent="0.25">
      <c r="A24" s="2">
        <v>1997</v>
      </c>
      <c r="B24" s="26" t="s">
        <v>118</v>
      </c>
      <c r="D24" s="27">
        <f t="shared" ref="D24:I24" si="21">D10+D18+D23</f>
        <v>0</v>
      </c>
      <c r="E24" s="27">
        <f t="shared" si="21"/>
        <v>1940</v>
      </c>
      <c r="F24" s="27">
        <f t="shared" si="21"/>
        <v>9900</v>
      </c>
      <c r="G24" s="27">
        <f t="shared" si="21"/>
        <v>140</v>
      </c>
      <c r="H24" s="27">
        <f t="shared" si="21"/>
        <v>8480</v>
      </c>
      <c r="I24" s="28">
        <f t="shared" si="21"/>
        <v>7750</v>
      </c>
      <c r="J24" s="27">
        <f t="shared" ref="J24:O24" si="22">J10+J18+J23</f>
        <v>2400</v>
      </c>
      <c r="K24" s="27">
        <f t="shared" si="22"/>
        <v>0</v>
      </c>
      <c r="L24" s="27">
        <f t="shared" si="22"/>
        <v>9430</v>
      </c>
      <c r="M24" s="27">
        <f t="shared" si="22"/>
        <v>3003</v>
      </c>
      <c r="N24" s="27">
        <f t="shared" si="22"/>
        <v>1100</v>
      </c>
      <c r="O24" s="28">
        <f t="shared" si="22"/>
        <v>150</v>
      </c>
      <c r="P24" s="27">
        <f t="shared" ref="P24:U24" si="23">P10+P18+P23</f>
        <v>950</v>
      </c>
      <c r="Q24" s="27">
        <f t="shared" si="23"/>
        <v>6540</v>
      </c>
      <c r="R24" s="27">
        <f t="shared" si="23"/>
        <v>600</v>
      </c>
      <c r="S24" s="27">
        <f t="shared" si="23"/>
        <v>2100</v>
      </c>
      <c r="T24" s="27">
        <f t="shared" si="23"/>
        <v>302</v>
      </c>
      <c r="U24" s="28">
        <f t="shared" si="23"/>
        <v>110</v>
      </c>
      <c r="V24" s="27">
        <f t="shared" ref="V24:AA24" si="24">V10+V18+V23</f>
        <v>9025</v>
      </c>
      <c r="W24" s="27">
        <f t="shared" si="24"/>
        <v>8</v>
      </c>
      <c r="X24" s="27">
        <f t="shared" si="24"/>
        <v>1450</v>
      </c>
      <c r="Y24" s="27">
        <f t="shared" si="24"/>
        <v>350</v>
      </c>
      <c r="Z24" s="27">
        <f t="shared" si="24"/>
        <v>100</v>
      </c>
      <c r="AA24" s="28">
        <f t="shared" si="24"/>
        <v>17</v>
      </c>
      <c r="AB24" s="27">
        <f t="shared" ref="AB24:AG24" si="25">AB10+AB18+AB23</f>
        <v>3800</v>
      </c>
      <c r="AC24" s="27">
        <f t="shared" si="25"/>
        <v>120</v>
      </c>
      <c r="AD24" s="27">
        <f t="shared" si="25"/>
        <v>935</v>
      </c>
      <c r="AE24" s="27">
        <f t="shared" si="25"/>
        <v>550</v>
      </c>
      <c r="AF24" s="27">
        <f t="shared" si="25"/>
        <v>10</v>
      </c>
      <c r="AG24" s="28">
        <f t="shared" si="25"/>
        <v>1170</v>
      </c>
      <c r="AH24" s="27">
        <f t="shared" ref="AH24:AM24" si="26">AH10+AH18+AH23</f>
        <v>1200</v>
      </c>
      <c r="AI24" s="27">
        <f t="shared" si="26"/>
        <v>10735</v>
      </c>
      <c r="AJ24" s="27">
        <f t="shared" si="26"/>
        <v>7015</v>
      </c>
      <c r="AK24" s="27">
        <f t="shared" si="26"/>
        <v>1070</v>
      </c>
      <c r="AL24" s="27">
        <f t="shared" si="26"/>
        <v>310</v>
      </c>
      <c r="AM24" s="28">
        <f t="shared" si="26"/>
        <v>294</v>
      </c>
      <c r="AN24" s="27">
        <f t="shared" ref="AN24:AS24" si="27">AN10+AN18+AN23</f>
        <v>2</v>
      </c>
      <c r="AO24" s="27">
        <f t="shared" si="27"/>
        <v>28760</v>
      </c>
      <c r="AP24" s="27">
        <f t="shared" si="27"/>
        <v>195</v>
      </c>
      <c r="AQ24" s="27">
        <f t="shared" si="27"/>
        <v>524</v>
      </c>
      <c r="AR24" s="27">
        <f t="shared" si="27"/>
        <v>0</v>
      </c>
      <c r="AS24" s="28">
        <f t="shared" si="27"/>
        <v>3110</v>
      </c>
      <c r="AT24" s="27">
        <f>AT10+AT18+AT23</f>
        <v>8895</v>
      </c>
      <c r="AU24" s="27">
        <f>AU10+AU18+AU23</f>
        <v>9</v>
      </c>
      <c r="AV24" s="27">
        <f>AV10+AV18+AV23</f>
        <v>500</v>
      </c>
      <c r="AW24" s="27">
        <f>AW10+AW18+AW23</f>
        <v>280</v>
      </c>
    </row>
    <row r="25" spans="1:49" ht="13.9" customHeight="1" thickTop="1" thickBot="1" x14ac:dyDescent="0.25">
      <c r="A25" s="2">
        <v>1997</v>
      </c>
      <c r="B25" s="41" t="s">
        <v>119</v>
      </c>
      <c r="C25" s="14" t="s">
        <v>120</v>
      </c>
      <c r="D25" s="29"/>
      <c r="E25" s="29">
        <v>0.66</v>
      </c>
      <c r="F25" s="29">
        <v>1</v>
      </c>
      <c r="G25" s="29">
        <v>0.9</v>
      </c>
      <c r="H25" s="29">
        <v>0.5</v>
      </c>
      <c r="I25" s="30">
        <v>0.7</v>
      </c>
      <c r="J25" s="29">
        <v>0.3</v>
      </c>
      <c r="K25" s="29"/>
      <c r="L25" s="29">
        <v>0.3</v>
      </c>
      <c r="M25" s="29"/>
      <c r="N25" s="29">
        <v>1</v>
      </c>
      <c r="O25" s="30">
        <v>0.75</v>
      </c>
      <c r="P25" s="29">
        <v>0.9</v>
      </c>
      <c r="Q25" s="29">
        <v>0.15</v>
      </c>
      <c r="R25" s="29"/>
      <c r="S25" s="29"/>
      <c r="T25" s="29">
        <v>0.5</v>
      </c>
      <c r="U25" s="30">
        <v>0.9</v>
      </c>
      <c r="V25" s="29">
        <v>0.6</v>
      </c>
      <c r="W25" s="29"/>
      <c r="X25" s="29">
        <v>0.25</v>
      </c>
      <c r="Y25" s="29">
        <v>0.4</v>
      </c>
      <c r="Z25" s="29">
        <v>0.6</v>
      </c>
      <c r="AA25" s="30"/>
      <c r="AB25" s="29">
        <v>1</v>
      </c>
      <c r="AC25" s="29">
        <v>0.95</v>
      </c>
      <c r="AD25" s="29">
        <v>0.5</v>
      </c>
      <c r="AE25" s="29"/>
      <c r="AF25" s="29"/>
      <c r="AG25" s="30">
        <v>0.1</v>
      </c>
      <c r="AH25" s="29">
        <v>0.2</v>
      </c>
      <c r="AI25" s="29">
        <v>0.25</v>
      </c>
      <c r="AJ25" s="29"/>
      <c r="AK25" s="29"/>
      <c r="AL25" s="29"/>
      <c r="AM25" s="30">
        <v>0.75</v>
      </c>
      <c r="AN25" s="29"/>
      <c r="AO25" s="29">
        <v>0.03</v>
      </c>
      <c r="AP25" s="29">
        <v>0.2</v>
      </c>
      <c r="AQ25" s="29">
        <v>0.5</v>
      </c>
      <c r="AR25" s="29"/>
      <c r="AS25" s="30">
        <v>0.75</v>
      </c>
      <c r="AT25" s="29">
        <v>0.2</v>
      </c>
      <c r="AU25" s="29"/>
      <c r="AV25" s="29">
        <v>1</v>
      </c>
      <c r="AW25" s="29">
        <v>0.7</v>
      </c>
    </row>
    <row r="26" spans="1:49" ht="14.25" thickTop="1" thickBot="1" x14ac:dyDescent="0.25">
      <c r="A26" s="2">
        <v>1997</v>
      </c>
      <c r="B26" s="41" t="s">
        <v>119</v>
      </c>
      <c r="C26" s="17" t="s">
        <v>121</v>
      </c>
      <c r="D26" s="20"/>
      <c r="E26" s="20"/>
      <c r="F26" s="20"/>
      <c r="G26" s="20"/>
      <c r="H26" s="20"/>
      <c r="I26" s="21"/>
      <c r="J26" s="20"/>
      <c r="K26" s="20"/>
      <c r="L26" s="20"/>
      <c r="M26" s="20"/>
      <c r="N26" s="20"/>
      <c r="O26" s="21"/>
      <c r="P26" s="20">
        <v>0.05</v>
      </c>
      <c r="Q26" s="20"/>
      <c r="R26" s="20"/>
      <c r="S26" s="20"/>
      <c r="T26" s="20"/>
      <c r="U26" s="21"/>
      <c r="V26" s="20">
        <v>0.05</v>
      </c>
      <c r="W26" s="20"/>
      <c r="X26" s="20"/>
      <c r="Y26" s="20"/>
      <c r="Z26" s="20">
        <v>0.2</v>
      </c>
      <c r="AA26" s="21"/>
      <c r="AB26" s="20"/>
      <c r="AC26" s="20"/>
      <c r="AD26" s="20"/>
      <c r="AE26" s="20"/>
      <c r="AF26" s="20"/>
      <c r="AG26" s="21"/>
      <c r="AH26" s="20"/>
      <c r="AI26" s="20"/>
      <c r="AJ26" s="20"/>
      <c r="AK26" s="20"/>
      <c r="AL26" s="20"/>
      <c r="AM26" s="21"/>
      <c r="AN26" s="20"/>
      <c r="AO26" s="20"/>
      <c r="AP26" s="20"/>
      <c r="AQ26" s="20"/>
      <c r="AR26" s="20"/>
      <c r="AS26" s="21">
        <v>0.2</v>
      </c>
      <c r="AT26" s="20"/>
      <c r="AU26" s="20"/>
      <c r="AV26" s="20"/>
      <c r="AW26" s="20">
        <v>0.15</v>
      </c>
    </row>
    <row r="27" spans="1:49" ht="14.25" thickTop="1" thickBot="1" x14ac:dyDescent="0.25">
      <c r="A27" s="2">
        <v>1997</v>
      </c>
      <c r="B27" s="41" t="s">
        <v>119</v>
      </c>
      <c r="C27" s="17" t="s">
        <v>122</v>
      </c>
      <c r="D27" s="20"/>
      <c r="E27" s="20">
        <v>0.34</v>
      </c>
      <c r="F27" s="20"/>
      <c r="G27" s="20">
        <v>0.1</v>
      </c>
      <c r="H27" s="20">
        <v>0.5</v>
      </c>
      <c r="I27" s="21">
        <v>0.3</v>
      </c>
      <c r="J27" s="20">
        <v>0.7</v>
      </c>
      <c r="K27" s="20"/>
      <c r="L27" s="20">
        <v>0.7</v>
      </c>
      <c r="M27" s="20">
        <v>1</v>
      </c>
      <c r="N27" s="20"/>
      <c r="O27" s="21">
        <v>0.25</v>
      </c>
      <c r="P27" s="20">
        <v>0.05</v>
      </c>
      <c r="Q27" s="20">
        <v>0.85</v>
      </c>
      <c r="R27" s="20">
        <v>1</v>
      </c>
      <c r="S27" s="20"/>
      <c r="T27" s="20">
        <v>0.5</v>
      </c>
      <c r="U27" s="21">
        <v>0.1</v>
      </c>
      <c r="V27" s="20">
        <v>0.35</v>
      </c>
      <c r="W27" s="20">
        <v>1</v>
      </c>
      <c r="X27" s="20">
        <v>0.75</v>
      </c>
      <c r="Y27" s="20">
        <v>0.6</v>
      </c>
      <c r="Z27" s="20">
        <v>0.2</v>
      </c>
      <c r="AA27" s="21"/>
      <c r="AB27" s="20"/>
      <c r="AC27" s="20">
        <v>0.05</v>
      </c>
      <c r="AD27" s="20">
        <v>0.5</v>
      </c>
      <c r="AE27" s="20"/>
      <c r="AF27" s="20"/>
      <c r="AG27" s="21">
        <v>0.9</v>
      </c>
      <c r="AH27" s="20">
        <v>0.8</v>
      </c>
      <c r="AI27" s="20">
        <v>0.75</v>
      </c>
      <c r="AJ27" s="20"/>
      <c r="AK27" s="20">
        <v>1</v>
      </c>
      <c r="AL27" s="20">
        <v>1</v>
      </c>
      <c r="AM27" s="21">
        <v>0.25</v>
      </c>
      <c r="AN27" s="20"/>
      <c r="AO27" s="20">
        <v>0.97</v>
      </c>
      <c r="AP27" s="20">
        <v>0.8</v>
      </c>
      <c r="AQ27" s="20">
        <v>0.5</v>
      </c>
      <c r="AR27" s="20"/>
      <c r="AS27" s="21">
        <v>0.05</v>
      </c>
      <c r="AT27" s="20">
        <v>0.75</v>
      </c>
      <c r="AU27" s="20">
        <v>1</v>
      </c>
      <c r="AV27" s="20"/>
      <c r="AW27" s="20">
        <v>0.15</v>
      </c>
    </row>
    <row r="28" spans="1:49" ht="14.25" thickTop="1" thickBot="1" x14ac:dyDescent="0.25">
      <c r="A28" s="2">
        <v>1997</v>
      </c>
      <c r="B28" s="41" t="s">
        <v>119</v>
      </c>
      <c r="C28" s="22" t="s">
        <v>123</v>
      </c>
      <c r="D28" s="31"/>
      <c r="E28" s="31"/>
      <c r="F28" s="31"/>
      <c r="G28" s="31"/>
      <c r="H28" s="31"/>
      <c r="I28" s="32"/>
      <c r="J28" s="31"/>
      <c r="K28" s="31"/>
      <c r="L28" s="31"/>
      <c r="M28" s="31"/>
      <c r="N28" s="31"/>
      <c r="O28" s="32"/>
      <c r="P28" s="31"/>
      <c r="Q28" s="31"/>
      <c r="R28" s="31"/>
      <c r="S28" s="31"/>
      <c r="T28" s="31"/>
      <c r="U28" s="32"/>
      <c r="V28" s="31"/>
      <c r="W28" s="31"/>
      <c r="X28" s="31"/>
      <c r="Y28" s="31"/>
      <c r="Z28" s="31"/>
      <c r="AA28" s="32"/>
      <c r="AB28" s="31"/>
      <c r="AC28" s="31"/>
      <c r="AD28" s="31"/>
      <c r="AE28" s="31"/>
      <c r="AF28" s="31"/>
      <c r="AG28" s="32"/>
      <c r="AH28" s="31"/>
      <c r="AI28" s="31"/>
      <c r="AJ28" s="31"/>
      <c r="AK28" s="31"/>
      <c r="AL28" s="31"/>
      <c r="AM28" s="32"/>
      <c r="AN28" s="31"/>
      <c r="AO28" s="31"/>
      <c r="AP28" s="31"/>
      <c r="AQ28" s="31"/>
      <c r="AR28" s="31"/>
      <c r="AS28" s="32"/>
      <c r="AT28" s="31">
        <v>0.05</v>
      </c>
      <c r="AU28" s="31"/>
      <c r="AV28" s="31"/>
      <c r="AW28" s="31"/>
    </row>
    <row r="29" spans="1:49" ht="13.9" customHeight="1" thickTop="1" thickBot="1" x14ac:dyDescent="0.25">
      <c r="A29" s="2">
        <v>1997</v>
      </c>
      <c r="B29" s="39" t="s">
        <v>124</v>
      </c>
      <c r="C29" s="14" t="s">
        <v>125</v>
      </c>
      <c r="D29" s="15"/>
      <c r="E29" s="15"/>
      <c r="F29" s="15"/>
      <c r="G29" s="15"/>
      <c r="H29" s="15"/>
      <c r="I29" s="16"/>
      <c r="J29" s="15"/>
      <c r="K29" s="15"/>
      <c r="L29" s="15"/>
      <c r="M29" s="15"/>
      <c r="N29" s="15"/>
      <c r="O29" s="16"/>
      <c r="P29" s="15"/>
      <c r="Q29" s="15"/>
      <c r="R29" s="15"/>
      <c r="S29" s="15"/>
      <c r="T29" s="15">
        <v>1</v>
      </c>
      <c r="U29" s="16"/>
      <c r="V29" s="15"/>
      <c r="W29" s="15"/>
      <c r="X29" s="15"/>
      <c r="Y29" s="15"/>
      <c r="Z29" s="15"/>
      <c r="AA29" s="16"/>
      <c r="AB29" s="15"/>
      <c r="AC29" s="15">
        <v>2</v>
      </c>
      <c r="AD29" s="15"/>
      <c r="AE29" s="15"/>
      <c r="AF29" s="15"/>
      <c r="AG29" s="16"/>
      <c r="AH29" s="15"/>
      <c r="AI29" s="15"/>
      <c r="AJ29" s="15"/>
      <c r="AK29" s="15">
        <v>4</v>
      </c>
      <c r="AL29" s="15"/>
      <c r="AM29" s="16"/>
      <c r="AN29" s="15"/>
      <c r="AO29" s="15"/>
      <c r="AP29" s="15"/>
      <c r="AQ29" s="15"/>
      <c r="AR29" s="15"/>
      <c r="AS29" s="16"/>
      <c r="AT29" s="15"/>
      <c r="AU29" s="15"/>
      <c r="AV29" s="15"/>
      <c r="AW29" s="15"/>
    </row>
    <row r="30" spans="1:49" ht="14.25" thickTop="1" thickBot="1" x14ac:dyDescent="0.25">
      <c r="A30" s="2">
        <v>1997</v>
      </c>
      <c r="B30" s="39" t="s">
        <v>124</v>
      </c>
      <c r="C30" s="17" t="s">
        <v>126</v>
      </c>
      <c r="D30" s="18"/>
      <c r="E30" s="18"/>
      <c r="F30" s="18"/>
      <c r="G30" s="18"/>
      <c r="H30" s="18"/>
      <c r="I30" s="19"/>
      <c r="J30" s="18"/>
      <c r="K30" s="18"/>
      <c r="L30" s="18"/>
      <c r="M30" s="18"/>
      <c r="N30" s="18"/>
      <c r="O30" s="19"/>
      <c r="P30" s="18"/>
      <c r="Q30" s="18"/>
      <c r="R30" s="18"/>
      <c r="S30" s="18"/>
      <c r="T30" s="18">
        <v>200</v>
      </c>
      <c r="U30" s="19"/>
      <c r="V30" s="18"/>
      <c r="W30" s="18"/>
      <c r="X30" s="18"/>
      <c r="Y30" s="18"/>
      <c r="Z30" s="18"/>
      <c r="AA30" s="19"/>
      <c r="AB30" s="18"/>
      <c r="AC30" s="18">
        <v>300</v>
      </c>
      <c r="AD30" s="18"/>
      <c r="AE30" s="18"/>
      <c r="AF30" s="18"/>
      <c r="AG30" s="19"/>
      <c r="AH30" s="18"/>
      <c r="AI30" s="18"/>
      <c r="AJ30" s="18"/>
      <c r="AK30" s="18">
        <v>200</v>
      </c>
      <c r="AL30" s="18"/>
      <c r="AM30" s="19"/>
      <c r="AN30" s="18"/>
      <c r="AO30" s="18"/>
      <c r="AP30" s="18"/>
      <c r="AQ30" s="18"/>
      <c r="AR30" s="18"/>
      <c r="AS30" s="19"/>
      <c r="AT30" s="18"/>
      <c r="AU30" s="18"/>
      <c r="AV30" s="18"/>
      <c r="AW30" s="18"/>
    </row>
    <row r="31" spans="1:49" ht="14.25" thickTop="1" thickBot="1" x14ac:dyDescent="0.25">
      <c r="A31" s="2">
        <v>1997</v>
      </c>
      <c r="B31" s="39" t="s">
        <v>124</v>
      </c>
      <c r="C31" s="17" t="s">
        <v>127</v>
      </c>
      <c r="D31" s="18"/>
      <c r="E31" s="18"/>
      <c r="F31" s="18"/>
      <c r="G31" s="18"/>
      <c r="H31" s="18"/>
      <c r="I31" s="19"/>
      <c r="J31" s="18"/>
      <c r="K31" s="18"/>
      <c r="L31" s="18"/>
      <c r="M31" s="18"/>
      <c r="N31" s="18"/>
      <c r="O31" s="19"/>
      <c r="P31" s="18"/>
      <c r="Q31" s="18"/>
      <c r="R31" s="18"/>
      <c r="S31" s="18"/>
      <c r="T31" s="18"/>
      <c r="U31" s="19"/>
      <c r="V31" s="18"/>
      <c r="W31" s="18"/>
      <c r="X31" s="18"/>
      <c r="Y31" s="18"/>
      <c r="Z31" s="18"/>
      <c r="AA31" s="19"/>
      <c r="AB31" s="18"/>
      <c r="AC31" s="18"/>
      <c r="AD31" s="18"/>
      <c r="AE31" s="18"/>
      <c r="AF31" s="18"/>
      <c r="AG31" s="19"/>
      <c r="AH31" s="18"/>
      <c r="AI31" s="18"/>
      <c r="AJ31" s="18"/>
      <c r="AK31" s="18"/>
      <c r="AL31" s="18"/>
      <c r="AM31" s="19"/>
      <c r="AN31" s="18"/>
      <c r="AO31" s="18"/>
      <c r="AP31" s="18"/>
      <c r="AQ31" s="18"/>
      <c r="AR31" s="18"/>
      <c r="AS31" s="19"/>
      <c r="AT31" s="18"/>
      <c r="AU31" s="18"/>
      <c r="AV31" s="18"/>
      <c r="AW31" s="18"/>
    </row>
    <row r="32" spans="1:49" ht="14.25" thickTop="1" thickBot="1" x14ac:dyDescent="0.25">
      <c r="A32" s="2">
        <v>1997</v>
      </c>
      <c r="B32" s="39" t="s">
        <v>124</v>
      </c>
      <c r="C32" s="17" t="s">
        <v>128</v>
      </c>
      <c r="D32" s="20"/>
      <c r="E32" s="20"/>
      <c r="F32" s="20"/>
      <c r="G32" s="20"/>
      <c r="H32" s="20"/>
      <c r="I32" s="21"/>
      <c r="J32" s="20"/>
      <c r="K32" s="20"/>
      <c r="L32" s="20"/>
      <c r="M32" s="20"/>
      <c r="N32" s="20"/>
      <c r="O32" s="21"/>
      <c r="P32" s="20"/>
      <c r="Q32" s="20"/>
      <c r="R32" s="20"/>
      <c r="S32" s="20"/>
      <c r="T32" s="20"/>
      <c r="U32" s="21"/>
      <c r="V32" s="20"/>
      <c r="W32" s="20"/>
      <c r="X32" s="20"/>
      <c r="Y32" s="20"/>
      <c r="Z32" s="20"/>
      <c r="AA32" s="21"/>
      <c r="AB32" s="20"/>
      <c r="AC32" s="20"/>
      <c r="AD32" s="20"/>
      <c r="AE32" s="20"/>
      <c r="AF32" s="20"/>
      <c r="AG32" s="21"/>
      <c r="AH32" s="20"/>
      <c r="AI32" s="20"/>
      <c r="AJ32" s="20"/>
      <c r="AK32" s="20"/>
      <c r="AL32" s="20"/>
      <c r="AM32" s="21"/>
      <c r="AN32" s="20"/>
      <c r="AO32" s="20"/>
      <c r="AP32" s="20"/>
      <c r="AQ32" s="20"/>
      <c r="AR32" s="20"/>
      <c r="AS32" s="21"/>
      <c r="AT32" s="20"/>
      <c r="AU32" s="20"/>
      <c r="AV32" s="20"/>
      <c r="AW32" s="20"/>
    </row>
    <row r="33" spans="1:49" ht="14.25" thickTop="1" thickBot="1" x14ac:dyDescent="0.25">
      <c r="A33" s="2">
        <v>1997</v>
      </c>
      <c r="B33" s="39" t="s">
        <v>124</v>
      </c>
      <c r="C33" s="17" t="s">
        <v>129</v>
      </c>
      <c r="D33" s="20"/>
      <c r="E33" s="20"/>
      <c r="F33" s="20"/>
      <c r="G33" s="20"/>
      <c r="H33" s="20"/>
      <c r="I33" s="21"/>
      <c r="J33" s="20"/>
      <c r="K33" s="20"/>
      <c r="L33" s="20"/>
      <c r="M33" s="20"/>
      <c r="N33" s="20"/>
      <c r="O33" s="21"/>
      <c r="P33" s="20"/>
      <c r="Q33" s="20"/>
      <c r="R33" s="20"/>
      <c r="S33" s="20"/>
      <c r="T33" s="20">
        <v>1</v>
      </c>
      <c r="U33" s="21"/>
      <c r="V33" s="20"/>
      <c r="W33" s="20"/>
      <c r="X33" s="20"/>
      <c r="Y33" s="20"/>
      <c r="Z33" s="20"/>
      <c r="AA33" s="21"/>
      <c r="AB33" s="20"/>
      <c r="AC33" s="20"/>
      <c r="AD33" s="20"/>
      <c r="AE33" s="20"/>
      <c r="AF33" s="20"/>
      <c r="AG33" s="21"/>
      <c r="AH33" s="20"/>
      <c r="AI33" s="20"/>
      <c r="AJ33" s="20"/>
      <c r="AK33" s="20">
        <v>0.9</v>
      </c>
      <c r="AL33" s="20"/>
      <c r="AM33" s="21"/>
      <c r="AN33" s="20"/>
      <c r="AO33" s="20"/>
      <c r="AP33" s="20"/>
      <c r="AQ33" s="20"/>
      <c r="AR33" s="20"/>
      <c r="AS33" s="21"/>
      <c r="AT33" s="20"/>
      <c r="AU33" s="20"/>
      <c r="AV33" s="20"/>
      <c r="AW33" s="20"/>
    </row>
    <row r="34" spans="1:49" ht="14.25" thickTop="1" thickBot="1" x14ac:dyDescent="0.25">
      <c r="A34" s="2">
        <v>1997</v>
      </c>
      <c r="B34" s="39" t="s">
        <v>124</v>
      </c>
      <c r="C34" s="17" t="s">
        <v>130</v>
      </c>
      <c r="D34" s="20"/>
      <c r="E34" s="20"/>
      <c r="F34" s="20"/>
      <c r="G34" s="20"/>
      <c r="H34" s="20"/>
      <c r="I34" s="21"/>
      <c r="J34" s="20"/>
      <c r="K34" s="20"/>
      <c r="L34" s="20"/>
      <c r="M34" s="20"/>
      <c r="N34" s="20"/>
      <c r="O34" s="21"/>
      <c r="P34" s="20"/>
      <c r="Q34" s="20"/>
      <c r="R34" s="20"/>
      <c r="S34" s="20"/>
      <c r="T34" s="20"/>
      <c r="U34" s="21"/>
      <c r="V34" s="20"/>
      <c r="W34" s="20"/>
      <c r="X34" s="20"/>
      <c r="Y34" s="20"/>
      <c r="Z34" s="20"/>
      <c r="AA34" s="21"/>
      <c r="AB34" s="20"/>
      <c r="AC34" s="20"/>
      <c r="AD34" s="20"/>
      <c r="AE34" s="20"/>
      <c r="AF34" s="20"/>
      <c r="AG34" s="21"/>
      <c r="AH34" s="20"/>
      <c r="AI34" s="20"/>
      <c r="AJ34" s="20"/>
      <c r="AK34" s="20">
        <v>0.1</v>
      </c>
      <c r="AL34" s="20"/>
      <c r="AM34" s="21"/>
      <c r="AN34" s="20"/>
      <c r="AO34" s="20"/>
      <c r="AP34" s="20"/>
      <c r="AQ34" s="20"/>
      <c r="AR34" s="20"/>
      <c r="AS34" s="21"/>
      <c r="AT34" s="20"/>
      <c r="AU34" s="20"/>
      <c r="AV34" s="20"/>
      <c r="AW34" s="20"/>
    </row>
    <row r="35" spans="1:49" ht="14.25" thickTop="1" thickBot="1" x14ac:dyDescent="0.25">
      <c r="A35" s="2">
        <v>1997</v>
      </c>
      <c r="B35" s="39" t="s">
        <v>124</v>
      </c>
      <c r="C35" s="22" t="s">
        <v>131</v>
      </c>
      <c r="D35" s="31"/>
      <c r="E35" s="31"/>
      <c r="F35" s="31"/>
      <c r="G35" s="31"/>
      <c r="H35" s="31"/>
      <c r="I35" s="32"/>
      <c r="J35" s="31"/>
      <c r="K35" s="31"/>
      <c r="L35" s="31"/>
      <c r="M35" s="31"/>
      <c r="N35" s="31"/>
      <c r="O35" s="32"/>
      <c r="P35" s="31"/>
      <c r="Q35" s="31"/>
      <c r="R35" s="31"/>
      <c r="S35" s="31"/>
      <c r="T35" s="31"/>
      <c r="U35" s="32"/>
      <c r="V35" s="31"/>
      <c r="W35" s="31"/>
      <c r="X35" s="31"/>
      <c r="Y35" s="31"/>
      <c r="Z35" s="31"/>
      <c r="AA35" s="32"/>
      <c r="AB35" s="31"/>
      <c r="AC35" s="31"/>
      <c r="AD35" s="31"/>
      <c r="AE35" s="31"/>
      <c r="AF35" s="31"/>
      <c r="AG35" s="32"/>
      <c r="AH35" s="31"/>
      <c r="AI35" s="31"/>
      <c r="AJ35" s="31"/>
      <c r="AK35" s="31"/>
      <c r="AL35" s="31"/>
      <c r="AM35" s="32"/>
      <c r="AN35" s="31"/>
      <c r="AO35" s="31"/>
      <c r="AP35" s="31"/>
      <c r="AQ35" s="31"/>
      <c r="AR35" s="31"/>
      <c r="AS35" s="32"/>
      <c r="AT35" s="31"/>
      <c r="AU35" s="31"/>
      <c r="AV35" s="31"/>
      <c r="AW35" s="31"/>
    </row>
    <row r="36" spans="1:49" ht="14.25" thickTop="1" thickBot="1" x14ac:dyDescent="0.25">
      <c r="A36" s="2">
        <v>1997</v>
      </c>
      <c r="B36" s="42" t="s">
        <v>132</v>
      </c>
      <c r="C36" s="14" t="s">
        <v>133</v>
      </c>
      <c r="D36" s="29"/>
      <c r="E36" s="29">
        <v>0.5</v>
      </c>
      <c r="F36" s="29"/>
      <c r="G36" s="29">
        <v>0.8</v>
      </c>
      <c r="H36" s="29">
        <v>0.9</v>
      </c>
      <c r="I36" s="30"/>
      <c r="J36" s="29"/>
      <c r="K36" s="29"/>
      <c r="L36" s="29">
        <v>0.6</v>
      </c>
      <c r="M36" s="29"/>
      <c r="N36" s="29">
        <v>1</v>
      </c>
      <c r="O36" s="30">
        <v>0.5</v>
      </c>
      <c r="P36" s="29">
        <v>0.1</v>
      </c>
      <c r="Q36" s="29">
        <v>0.15</v>
      </c>
      <c r="R36" s="29">
        <v>1</v>
      </c>
      <c r="S36" s="29"/>
      <c r="T36" s="29"/>
      <c r="U36" s="30">
        <v>1</v>
      </c>
      <c r="V36" s="29">
        <v>0.1</v>
      </c>
      <c r="W36" s="29">
        <v>1</v>
      </c>
      <c r="X36" s="29">
        <v>0.9</v>
      </c>
      <c r="Y36" s="29">
        <v>0.2</v>
      </c>
      <c r="Z36" s="29">
        <v>0.8</v>
      </c>
      <c r="AA36" s="30"/>
      <c r="AB36" s="29"/>
      <c r="AC36" s="29"/>
      <c r="AD36" s="29"/>
      <c r="AE36" s="29"/>
      <c r="AF36" s="29"/>
      <c r="AG36" s="30">
        <v>0.9</v>
      </c>
      <c r="AH36" s="29"/>
      <c r="AI36" s="29">
        <v>0.7</v>
      </c>
      <c r="AJ36" s="29"/>
      <c r="AK36" s="29">
        <v>1</v>
      </c>
      <c r="AL36" s="29"/>
      <c r="AM36" s="30">
        <v>0.25</v>
      </c>
      <c r="AN36" s="29"/>
      <c r="AO36" s="29">
        <v>0.98</v>
      </c>
      <c r="AP36" s="29">
        <v>0.5</v>
      </c>
      <c r="AQ36" s="29">
        <v>0.1</v>
      </c>
      <c r="AR36" s="29"/>
      <c r="AS36" s="30">
        <v>0.15</v>
      </c>
      <c r="AT36" s="29">
        <v>0.95</v>
      </c>
      <c r="AU36" s="29">
        <v>1</v>
      </c>
      <c r="AV36" s="29"/>
      <c r="AW36" s="29"/>
    </row>
    <row r="37" spans="1:49" ht="14.25" thickTop="1" thickBot="1" x14ac:dyDescent="0.25">
      <c r="A37" s="2">
        <v>1997</v>
      </c>
      <c r="B37" s="42" t="s">
        <v>132</v>
      </c>
      <c r="C37" s="22" t="s">
        <v>134</v>
      </c>
      <c r="D37" s="31"/>
      <c r="E37" s="31">
        <v>0.5</v>
      </c>
      <c r="F37" s="31"/>
      <c r="G37" s="31">
        <v>0.2</v>
      </c>
      <c r="H37" s="31">
        <v>0.1</v>
      </c>
      <c r="I37" s="32"/>
      <c r="J37" s="31"/>
      <c r="K37" s="31"/>
      <c r="L37" s="31">
        <v>0.4</v>
      </c>
      <c r="M37" s="31"/>
      <c r="N37" s="31"/>
      <c r="O37" s="32">
        <v>0.5</v>
      </c>
      <c r="P37" s="31">
        <v>0.9</v>
      </c>
      <c r="Q37" s="31">
        <v>0.85</v>
      </c>
      <c r="R37" s="31"/>
      <c r="S37" s="31"/>
      <c r="T37" s="31">
        <v>1</v>
      </c>
      <c r="U37" s="32"/>
      <c r="V37" s="31">
        <v>0.9</v>
      </c>
      <c r="W37" s="31"/>
      <c r="X37" s="31">
        <v>0.1</v>
      </c>
      <c r="Y37" s="31">
        <v>0.8</v>
      </c>
      <c r="Z37" s="31">
        <v>0.2</v>
      </c>
      <c r="AA37" s="32"/>
      <c r="AB37" s="31"/>
      <c r="AC37" s="31">
        <v>1</v>
      </c>
      <c r="AD37" s="31"/>
      <c r="AE37" s="31"/>
      <c r="AF37" s="31"/>
      <c r="AG37" s="32">
        <v>0.1</v>
      </c>
      <c r="AH37" s="31"/>
      <c r="AI37" s="31">
        <v>0.3</v>
      </c>
      <c r="AJ37" s="31"/>
      <c r="AK37" s="31"/>
      <c r="AL37" s="31"/>
      <c r="AM37" s="32">
        <v>0.75</v>
      </c>
      <c r="AN37" s="31"/>
      <c r="AO37" s="31">
        <v>0.02</v>
      </c>
      <c r="AP37" s="31">
        <v>0.5</v>
      </c>
      <c r="AQ37" s="31">
        <v>0.9</v>
      </c>
      <c r="AR37" s="31"/>
      <c r="AS37" s="32">
        <v>0.85</v>
      </c>
      <c r="AT37" s="31">
        <v>0.05</v>
      </c>
      <c r="AU37" s="31"/>
      <c r="AV37" s="31">
        <v>1</v>
      </c>
      <c r="AW37" s="31"/>
    </row>
    <row r="38" spans="1:49" ht="13.5" customHeight="1" thickTop="1" thickBot="1" x14ac:dyDescent="0.25">
      <c r="A38" s="2">
        <v>1997</v>
      </c>
      <c r="B38" s="43" t="s">
        <v>135</v>
      </c>
      <c r="C38" s="14" t="s">
        <v>136</v>
      </c>
      <c r="D38" s="15"/>
      <c r="E38" s="15"/>
      <c r="F38" s="15"/>
      <c r="G38" s="15"/>
      <c r="H38" s="15"/>
      <c r="I38" s="16"/>
      <c r="J38" s="15"/>
      <c r="K38" s="15"/>
      <c r="L38" s="15"/>
      <c r="M38" s="15"/>
      <c r="N38" s="15"/>
      <c r="O38" s="16"/>
      <c r="P38" s="15"/>
      <c r="Q38" s="15"/>
      <c r="R38" s="15"/>
      <c r="S38" s="15"/>
      <c r="T38" s="15"/>
      <c r="U38" s="16"/>
      <c r="V38" s="15"/>
      <c r="W38" s="15"/>
      <c r="X38" s="15"/>
      <c r="Y38" s="15"/>
      <c r="Z38" s="15"/>
      <c r="AA38" s="16"/>
      <c r="AB38" s="15"/>
      <c r="AC38" s="15"/>
      <c r="AD38" s="15"/>
      <c r="AE38" s="15"/>
      <c r="AF38" s="15"/>
      <c r="AG38" s="16"/>
      <c r="AH38" s="15"/>
      <c r="AI38" s="15"/>
      <c r="AJ38" s="15"/>
      <c r="AK38" s="15"/>
      <c r="AL38" s="15"/>
      <c r="AM38" s="16"/>
      <c r="AN38" s="15"/>
      <c r="AO38" s="15"/>
      <c r="AP38" s="15"/>
      <c r="AQ38" s="15"/>
      <c r="AR38" s="15"/>
      <c r="AS38" s="16"/>
      <c r="AT38" s="15">
        <v>30</v>
      </c>
      <c r="AU38" s="15"/>
      <c r="AV38" s="15"/>
      <c r="AW38" s="15"/>
    </row>
    <row r="39" spans="1:49" ht="14.25" thickTop="1" thickBot="1" x14ac:dyDescent="0.25">
      <c r="A39" s="2">
        <v>1997</v>
      </c>
      <c r="B39" s="43" t="s">
        <v>135</v>
      </c>
      <c r="C39" s="17" t="s">
        <v>137</v>
      </c>
      <c r="D39" s="18"/>
      <c r="E39" s="18"/>
      <c r="F39" s="18"/>
      <c r="G39" s="18"/>
      <c r="H39" s="18"/>
      <c r="I39" s="19"/>
      <c r="J39" s="18"/>
      <c r="K39" s="18"/>
      <c r="L39" s="18"/>
      <c r="M39" s="18"/>
      <c r="N39" s="18"/>
      <c r="O39" s="19"/>
      <c r="P39" s="18"/>
      <c r="Q39" s="18"/>
      <c r="R39" s="18"/>
      <c r="S39" s="18"/>
      <c r="T39" s="18"/>
      <c r="U39" s="19"/>
      <c r="V39" s="18"/>
      <c r="W39" s="18"/>
      <c r="X39" s="18"/>
      <c r="Y39" s="18"/>
      <c r="Z39" s="18"/>
      <c r="AA39" s="19"/>
      <c r="AB39" s="18"/>
      <c r="AC39" s="18"/>
      <c r="AD39" s="18"/>
      <c r="AE39" s="18"/>
      <c r="AF39" s="18"/>
      <c r="AG39" s="19"/>
      <c r="AH39" s="18"/>
      <c r="AI39" s="18"/>
      <c r="AJ39" s="18"/>
      <c r="AK39" s="18"/>
      <c r="AL39" s="18"/>
      <c r="AM39" s="19"/>
      <c r="AN39" s="18"/>
      <c r="AO39" s="18"/>
      <c r="AP39" s="18"/>
      <c r="AQ39" s="18"/>
      <c r="AR39" s="18"/>
      <c r="AS39" s="19"/>
      <c r="AT39" s="18"/>
      <c r="AU39" s="18"/>
      <c r="AV39" s="18"/>
      <c r="AW39" s="18"/>
    </row>
    <row r="40" spans="1:49" ht="14.25" thickTop="1" thickBot="1" x14ac:dyDescent="0.25">
      <c r="A40" s="2">
        <v>1997</v>
      </c>
      <c r="B40" s="43" t="s">
        <v>135</v>
      </c>
      <c r="C40" s="22" t="s">
        <v>138</v>
      </c>
      <c r="D40" s="23"/>
      <c r="E40" s="23"/>
      <c r="F40" s="23"/>
      <c r="G40" s="23"/>
      <c r="H40" s="23"/>
      <c r="I40" s="24"/>
      <c r="J40" s="23"/>
      <c r="K40" s="23"/>
      <c r="L40" s="23"/>
      <c r="M40" s="23"/>
      <c r="N40" s="23"/>
      <c r="O40" s="24"/>
      <c r="P40" s="23"/>
      <c r="Q40" s="23"/>
      <c r="R40" s="23"/>
      <c r="S40" s="23"/>
      <c r="T40" s="23"/>
      <c r="U40" s="24"/>
      <c r="V40" s="23"/>
      <c r="W40" s="23"/>
      <c r="X40" s="23"/>
      <c r="Y40" s="23"/>
      <c r="Z40" s="23"/>
      <c r="AA40" s="24"/>
      <c r="AB40" s="23"/>
      <c r="AC40" s="23"/>
      <c r="AD40" s="23"/>
      <c r="AE40" s="23"/>
      <c r="AF40" s="23"/>
      <c r="AG40" s="24"/>
      <c r="AH40" s="23"/>
      <c r="AI40" s="23"/>
      <c r="AJ40" s="23"/>
      <c r="AK40" s="23"/>
      <c r="AL40" s="23"/>
      <c r="AM40" s="24"/>
      <c r="AN40" s="23"/>
      <c r="AO40" s="23"/>
      <c r="AP40" s="23"/>
      <c r="AQ40" s="23"/>
      <c r="AR40" s="23"/>
      <c r="AS40" s="24"/>
      <c r="AT40" s="23"/>
      <c r="AU40" s="23"/>
      <c r="AV40" s="23"/>
      <c r="AW40" s="23"/>
    </row>
    <row r="41" spans="1:49" ht="14.25" thickTop="1" thickBot="1" x14ac:dyDescent="0.25">
      <c r="A41" s="2">
        <v>1997</v>
      </c>
      <c r="B41" s="43" t="s">
        <v>135</v>
      </c>
      <c r="C41" s="34" t="s">
        <v>139</v>
      </c>
      <c r="D41" s="35"/>
      <c r="E41" s="35"/>
      <c r="F41" s="35"/>
      <c r="G41" s="35"/>
      <c r="H41" s="35"/>
      <c r="I41" s="36"/>
      <c r="J41" s="35"/>
      <c r="K41" s="35"/>
      <c r="L41" s="35"/>
      <c r="M41" s="35"/>
      <c r="N41" s="35"/>
      <c r="O41" s="36"/>
      <c r="P41" s="35"/>
      <c r="Q41" s="35">
        <v>100</v>
      </c>
      <c r="R41" s="35"/>
      <c r="S41" s="35"/>
      <c r="T41" s="35"/>
      <c r="U41" s="36"/>
      <c r="V41" s="35"/>
      <c r="W41" s="35"/>
      <c r="X41" s="35"/>
      <c r="Y41" s="35"/>
      <c r="Z41" s="35">
        <v>25</v>
      </c>
      <c r="AA41" s="36"/>
      <c r="AB41" s="35"/>
      <c r="AC41" s="35">
        <v>50</v>
      </c>
      <c r="AD41" s="35"/>
      <c r="AE41" s="35"/>
      <c r="AF41" s="35"/>
      <c r="AG41" s="36"/>
      <c r="AH41" s="35"/>
      <c r="AI41" s="35">
        <v>25</v>
      </c>
      <c r="AJ41" s="35"/>
      <c r="AK41" s="35"/>
      <c r="AL41" s="35"/>
      <c r="AM41" s="36"/>
      <c r="AN41" s="35"/>
      <c r="AO41" s="35"/>
      <c r="AP41" s="35">
        <v>30</v>
      </c>
      <c r="AQ41" s="35"/>
      <c r="AR41" s="35"/>
      <c r="AS41" s="36"/>
      <c r="AT41" s="35">
        <v>20</v>
      </c>
      <c r="AU41" s="35"/>
      <c r="AV41" s="35"/>
      <c r="AW41" s="35"/>
    </row>
    <row r="42" spans="1:49" ht="14.25" thickTop="1" thickBot="1" x14ac:dyDescent="0.25">
      <c r="A42" s="2">
        <v>1997</v>
      </c>
      <c r="B42" s="43" t="s">
        <v>135</v>
      </c>
      <c r="C42" s="17" t="s">
        <v>140</v>
      </c>
      <c r="D42" s="18"/>
      <c r="E42" s="18"/>
      <c r="F42" s="18"/>
      <c r="G42" s="18"/>
      <c r="H42" s="18"/>
      <c r="I42" s="19"/>
      <c r="J42" s="18"/>
      <c r="K42" s="18"/>
      <c r="L42" s="18"/>
      <c r="M42" s="18"/>
      <c r="N42" s="18"/>
      <c r="O42" s="19"/>
      <c r="P42" s="18"/>
      <c r="Q42" s="18"/>
      <c r="R42" s="18"/>
      <c r="S42" s="18"/>
      <c r="T42" s="18"/>
      <c r="U42" s="19"/>
      <c r="V42" s="18"/>
      <c r="W42" s="18"/>
      <c r="X42" s="18"/>
      <c r="Y42" s="18"/>
      <c r="Z42" s="18"/>
      <c r="AA42" s="19"/>
      <c r="AB42" s="18"/>
      <c r="AC42" s="18"/>
      <c r="AD42" s="18"/>
      <c r="AE42" s="18"/>
      <c r="AF42" s="18"/>
      <c r="AG42" s="19"/>
      <c r="AH42" s="18"/>
      <c r="AI42" s="18"/>
      <c r="AJ42" s="18"/>
      <c r="AK42" s="18"/>
      <c r="AL42" s="18"/>
      <c r="AM42" s="19"/>
      <c r="AN42" s="18"/>
      <c r="AO42" s="18"/>
      <c r="AP42" s="18"/>
      <c r="AQ42" s="18"/>
      <c r="AR42" s="18"/>
      <c r="AS42" s="19"/>
      <c r="AT42" s="18"/>
      <c r="AU42" s="18"/>
      <c r="AV42" s="18"/>
      <c r="AW42" s="18"/>
    </row>
    <row r="43" spans="1:49" ht="14.25" thickTop="1" thickBot="1" x14ac:dyDescent="0.25">
      <c r="A43" s="2">
        <v>1997</v>
      </c>
      <c r="B43" s="43" t="s">
        <v>135</v>
      </c>
      <c r="C43" s="22" t="s">
        <v>141</v>
      </c>
      <c r="D43" s="23"/>
      <c r="E43" s="23">
        <v>50</v>
      </c>
      <c r="F43" s="23">
        <v>6000</v>
      </c>
      <c r="G43" s="23">
        <v>50</v>
      </c>
      <c r="H43" s="23">
        <v>3500</v>
      </c>
      <c r="I43" s="24">
        <v>1100</v>
      </c>
      <c r="J43" s="23"/>
      <c r="K43" s="23"/>
      <c r="L43" s="23">
        <v>4000</v>
      </c>
      <c r="M43" s="23"/>
      <c r="N43" s="23"/>
      <c r="O43" s="24"/>
      <c r="P43" s="23"/>
      <c r="Q43" s="23">
        <v>1000</v>
      </c>
      <c r="R43" s="23">
        <v>100</v>
      </c>
      <c r="S43" s="23"/>
      <c r="T43" s="23">
        <v>100</v>
      </c>
      <c r="U43" s="24">
        <v>50</v>
      </c>
      <c r="V43" s="23"/>
      <c r="W43" s="23"/>
      <c r="X43" s="23">
        <v>200</v>
      </c>
      <c r="Y43" s="23"/>
      <c r="Z43" s="23">
        <v>20</v>
      </c>
      <c r="AA43" s="24"/>
      <c r="AB43" s="23">
        <v>3000</v>
      </c>
      <c r="AC43" s="23">
        <v>50</v>
      </c>
      <c r="AD43" s="23"/>
      <c r="AE43" s="23"/>
      <c r="AF43" s="23"/>
      <c r="AG43" s="24">
        <v>300</v>
      </c>
      <c r="AH43" s="23"/>
      <c r="AI43" s="23">
        <v>2000</v>
      </c>
      <c r="AJ43" s="23"/>
      <c r="AK43" s="23">
        <v>200</v>
      </c>
      <c r="AL43" s="23"/>
      <c r="AM43" s="24">
        <v>115</v>
      </c>
      <c r="AN43" s="23"/>
      <c r="AO43" s="23">
        <v>9312</v>
      </c>
      <c r="AP43" s="23"/>
      <c r="AQ43" s="23">
        <v>100</v>
      </c>
      <c r="AR43" s="23"/>
      <c r="AS43" s="24"/>
      <c r="AT43" s="23">
        <v>4500</v>
      </c>
      <c r="AU43" s="23"/>
      <c r="AV43" s="23"/>
      <c r="AW43" s="23">
        <v>40</v>
      </c>
    </row>
    <row r="44" spans="1:49" ht="14.25" thickTop="1" thickBot="1" x14ac:dyDescent="0.25">
      <c r="A44" s="2">
        <v>1997</v>
      </c>
      <c r="B44" s="43" t="s">
        <v>135</v>
      </c>
      <c r="C44" s="34" t="s">
        <v>142</v>
      </c>
      <c r="D44" s="35"/>
      <c r="E44" s="35">
        <v>975</v>
      </c>
      <c r="F44" s="35">
        <v>3000</v>
      </c>
      <c r="G44" s="35"/>
      <c r="H44" s="35">
        <v>1500</v>
      </c>
      <c r="I44" s="36">
        <v>1200</v>
      </c>
      <c r="J44" s="35"/>
      <c r="K44" s="35"/>
      <c r="L44" s="35">
        <v>4000</v>
      </c>
      <c r="M44" s="35"/>
      <c r="N44" s="35"/>
      <c r="O44" s="36">
        <v>60</v>
      </c>
      <c r="P44" s="35"/>
      <c r="Q44" s="35">
        <v>500</v>
      </c>
      <c r="R44" s="35"/>
      <c r="S44" s="35"/>
      <c r="T44" s="35">
        <v>100</v>
      </c>
      <c r="U44" s="36">
        <v>60</v>
      </c>
      <c r="V44" s="35">
        <v>150</v>
      </c>
      <c r="W44" s="35"/>
      <c r="X44" s="35">
        <v>150</v>
      </c>
      <c r="Y44" s="35"/>
      <c r="Z44" s="35"/>
      <c r="AA44" s="36"/>
      <c r="AB44" s="35">
        <v>500</v>
      </c>
      <c r="AC44" s="35"/>
      <c r="AD44" s="35"/>
      <c r="AE44" s="35"/>
      <c r="AF44" s="35"/>
      <c r="AG44" s="36"/>
      <c r="AH44" s="35">
        <v>2000</v>
      </c>
      <c r="AI44" s="35">
        <v>2000</v>
      </c>
      <c r="AJ44" s="35"/>
      <c r="AK44" s="35">
        <v>400</v>
      </c>
      <c r="AL44" s="35"/>
      <c r="AM44" s="36">
        <v>30</v>
      </c>
      <c r="AN44" s="35"/>
      <c r="AO44" s="35">
        <v>9500</v>
      </c>
      <c r="AP44" s="35"/>
      <c r="AQ44" s="35">
        <v>300</v>
      </c>
      <c r="AR44" s="35"/>
      <c r="AS44" s="36"/>
      <c r="AT44" s="35">
        <v>4000</v>
      </c>
      <c r="AU44" s="35"/>
      <c r="AV44" s="35"/>
      <c r="AW44" s="35">
        <v>70</v>
      </c>
    </row>
    <row r="45" spans="1:49" ht="14.25" thickTop="1" thickBot="1" x14ac:dyDescent="0.25">
      <c r="A45" s="2">
        <v>1997</v>
      </c>
      <c r="B45" s="43" t="s">
        <v>135</v>
      </c>
      <c r="C45" s="17" t="s">
        <v>143</v>
      </c>
      <c r="D45" s="18"/>
      <c r="E45" s="18"/>
      <c r="F45" s="18"/>
      <c r="G45" s="18"/>
      <c r="H45" s="18"/>
      <c r="I45" s="19"/>
      <c r="J45" s="18"/>
      <c r="K45" s="18"/>
      <c r="L45" s="18"/>
      <c r="M45" s="18"/>
      <c r="N45" s="18"/>
      <c r="O45" s="19"/>
      <c r="P45" s="18"/>
      <c r="Q45" s="18"/>
      <c r="R45" s="18"/>
      <c r="S45" s="18"/>
      <c r="T45" s="18"/>
      <c r="U45" s="19"/>
      <c r="V45" s="18"/>
      <c r="W45" s="18"/>
      <c r="X45" s="18"/>
      <c r="Y45" s="18"/>
      <c r="Z45" s="18"/>
      <c r="AA45" s="19"/>
      <c r="AB45" s="18"/>
      <c r="AC45" s="18"/>
      <c r="AD45" s="18"/>
      <c r="AE45" s="18"/>
      <c r="AF45" s="18"/>
      <c r="AG45" s="19"/>
      <c r="AH45" s="18"/>
      <c r="AI45" s="18"/>
      <c r="AJ45" s="18"/>
      <c r="AK45" s="18"/>
      <c r="AL45" s="18"/>
      <c r="AM45" s="19"/>
      <c r="AN45" s="18"/>
      <c r="AO45" s="18"/>
      <c r="AP45" s="18"/>
      <c r="AQ45" s="18"/>
      <c r="AR45" s="18"/>
      <c r="AS45" s="19"/>
      <c r="AT45" s="18"/>
      <c r="AU45" s="18"/>
      <c r="AV45" s="18"/>
      <c r="AW45" s="18"/>
    </row>
    <row r="46" spans="1:49" ht="14.25" thickTop="1" thickBot="1" x14ac:dyDescent="0.25">
      <c r="A46" s="2">
        <v>1997</v>
      </c>
      <c r="B46" s="43" t="s">
        <v>135</v>
      </c>
      <c r="C46" s="22" t="s">
        <v>144</v>
      </c>
      <c r="D46" s="23"/>
      <c r="E46" s="23"/>
      <c r="F46" s="23"/>
      <c r="G46" s="23"/>
      <c r="H46" s="23"/>
      <c r="I46" s="24"/>
      <c r="J46" s="23"/>
      <c r="K46" s="23"/>
      <c r="L46" s="23"/>
      <c r="M46" s="23"/>
      <c r="N46" s="23"/>
      <c r="O46" s="24"/>
      <c r="P46" s="23"/>
      <c r="Q46" s="23"/>
      <c r="R46" s="23"/>
      <c r="S46" s="23"/>
      <c r="T46" s="23"/>
      <c r="U46" s="24"/>
      <c r="V46" s="23"/>
      <c r="W46" s="23"/>
      <c r="X46" s="23"/>
      <c r="Y46" s="23"/>
      <c r="Z46" s="23"/>
      <c r="AA46" s="24"/>
      <c r="AB46" s="23"/>
      <c r="AC46" s="23"/>
      <c r="AD46" s="23"/>
      <c r="AE46" s="23"/>
      <c r="AF46" s="23"/>
      <c r="AG46" s="24"/>
      <c r="AH46" s="23"/>
      <c r="AI46" s="23"/>
      <c r="AJ46" s="23"/>
      <c r="AK46" s="23"/>
      <c r="AL46" s="23"/>
      <c r="AM46" s="24"/>
      <c r="AN46" s="23"/>
      <c r="AO46" s="23"/>
      <c r="AP46" s="23"/>
      <c r="AQ46" s="23"/>
      <c r="AR46" s="23"/>
      <c r="AS46" s="24"/>
      <c r="AT46" s="23"/>
      <c r="AU46" s="23"/>
      <c r="AV46" s="23"/>
      <c r="AW46" s="23"/>
    </row>
    <row r="47" spans="1:49" ht="14.25" thickTop="1" thickBot="1" x14ac:dyDescent="0.25">
      <c r="A47" s="2">
        <v>1997</v>
      </c>
      <c r="B47" s="43" t="s">
        <v>135</v>
      </c>
      <c r="C47" s="34" t="s">
        <v>145</v>
      </c>
      <c r="D47" s="35"/>
      <c r="E47" s="35">
        <v>15</v>
      </c>
      <c r="F47" s="35"/>
      <c r="G47" s="35"/>
      <c r="H47" s="35"/>
      <c r="I47" s="36"/>
      <c r="J47" s="35"/>
      <c r="K47" s="35"/>
      <c r="L47" s="35"/>
      <c r="M47" s="35"/>
      <c r="N47" s="35"/>
      <c r="O47" s="36">
        <v>5</v>
      </c>
      <c r="P47" s="35"/>
      <c r="Q47" s="35"/>
      <c r="R47" s="35"/>
      <c r="S47" s="35"/>
      <c r="T47" s="35"/>
      <c r="U47" s="36"/>
      <c r="V47" s="35">
        <v>50</v>
      </c>
      <c r="W47" s="35"/>
      <c r="X47" s="35">
        <v>2</v>
      </c>
      <c r="Y47" s="35"/>
      <c r="Z47" s="35"/>
      <c r="AA47" s="36"/>
      <c r="AB47" s="35"/>
      <c r="AC47" s="35"/>
      <c r="AD47" s="35"/>
      <c r="AE47" s="35"/>
      <c r="AF47" s="35"/>
      <c r="AG47" s="36"/>
      <c r="AH47" s="35"/>
      <c r="AI47" s="35"/>
      <c r="AJ47" s="35"/>
      <c r="AK47" s="35"/>
      <c r="AL47" s="35"/>
      <c r="AM47" s="36"/>
      <c r="AN47" s="35"/>
      <c r="AO47" s="35"/>
      <c r="AP47" s="35"/>
      <c r="AQ47" s="35"/>
      <c r="AR47" s="35"/>
      <c r="AS47" s="36"/>
      <c r="AT47" s="35">
        <v>15</v>
      </c>
      <c r="AU47" s="35"/>
      <c r="AV47" s="35"/>
      <c r="AW47" s="35"/>
    </row>
    <row r="48" spans="1:49" ht="14.25" thickTop="1" thickBot="1" x14ac:dyDescent="0.25">
      <c r="A48" s="2">
        <v>1997</v>
      </c>
      <c r="B48" s="43" t="s">
        <v>135</v>
      </c>
      <c r="C48" s="17" t="s">
        <v>146</v>
      </c>
      <c r="D48" s="18"/>
      <c r="E48" s="18"/>
      <c r="F48" s="18"/>
      <c r="G48" s="18"/>
      <c r="H48" s="18"/>
      <c r="I48" s="19"/>
      <c r="J48" s="18"/>
      <c r="K48" s="18"/>
      <c r="L48" s="18"/>
      <c r="M48" s="18"/>
      <c r="N48" s="18"/>
      <c r="O48" s="19"/>
      <c r="P48" s="18"/>
      <c r="Q48" s="18"/>
      <c r="R48" s="18"/>
      <c r="S48" s="18"/>
      <c r="T48" s="18"/>
      <c r="U48" s="19"/>
      <c r="V48" s="18"/>
      <c r="W48" s="18"/>
      <c r="X48" s="18"/>
      <c r="Y48" s="18"/>
      <c r="Z48" s="18"/>
      <c r="AA48" s="19"/>
      <c r="AB48" s="18"/>
      <c r="AC48" s="18"/>
      <c r="AD48" s="18"/>
      <c r="AE48" s="18"/>
      <c r="AF48" s="18"/>
      <c r="AG48" s="19"/>
      <c r="AH48" s="18"/>
      <c r="AI48" s="18"/>
      <c r="AJ48" s="18"/>
      <c r="AK48" s="18"/>
      <c r="AL48" s="18"/>
      <c r="AM48" s="19"/>
      <c r="AN48" s="18"/>
      <c r="AO48" s="18"/>
      <c r="AP48" s="18"/>
      <c r="AQ48" s="18"/>
      <c r="AR48" s="18"/>
      <c r="AS48" s="19"/>
      <c r="AT48" s="18"/>
      <c r="AU48" s="18"/>
      <c r="AV48" s="18"/>
      <c r="AW48" s="18"/>
    </row>
    <row r="49" spans="1:49" ht="14.25" thickTop="1" thickBot="1" x14ac:dyDescent="0.25">
      <c r="A49" s="2">
        <v>1997</v>
      </c>
      <c r="B49" s="43" t="s">
        <v>135</v>
      </c>
      <c r="C49" s="22" t="s">
        <v>147</v>
      </c>
      <c r="D49" s="23"/>
      <c r="E49" s="23"/>
      <c r="F49" s="23">
        <v>100</v>
      </c>
      <c r="G49" s="23"/>
      <c r="H49" s="23">
        <v>2000</v>
      </c>
      <c r="I49" s="24">
        <v>3000</v>
      </c>
      <c r="J49" s="23"/>
      <c r="K49" s="23"/>
      <c r="L49" s="23">
        <v>300</v>
      </c>
      <c r="M49" s="23"/>
      <c r="N49" s="23"/>
      <c r="O49" s="24">
        <v>2</v>
      </c>
      <c r="P49" s="23">
        <v>150</v>
      </c>
      <c r="Q49" s="23">
        <v>5</v>
      </c>
      <c r="R49" s="23">
        <v>700</v>
      </c>
      <c r="S49" s="23"/>
      <c r="T49" s="23"/>
      <c r="U49" s="24"/>
      <c r="V49" s="23">
        <v>25</v>
      </c>
      <c r="W49" s="23"/>
      <c r="X49" s="23">
        <v>15</v>
      </c>
      <c r="Y49" s="23"/>
      <c r="Z49" s="23">
        <v>10</v>
      </c>
      <c r="AA49" s="24"/>
      <c r="AB49" s="23">
        <v>200</v>
      </c>
      <c r="AC49" s="23">
        <v>10</v>
      </c>
      <c r="AD49" s="23"/>
      <c r="AE49" s="23"/>
      <c r="AF49" s="23"/>
      <c r="AG49" s="24"/>
      <c r="AH49" s="23"/>
      <c r="AI49" s="23"/>
      <c r="AJ49" s="23"/>
      <c r="AK49" s="23"/>
      <c r="AL49" s="23"/>
      <c r="AM49" s="24"/>
      <c r="AN49" s="23"/>
      <c r="AO49" s="23"/>
      <c r="AP49" s="23"/>
      <c r="AQ49" s="23"/>
      <c r="AR49" s="23"/>
      <c r="AS49" s="24">
        <v>110</v>
      </c>
      <c r="AT49" s="23"/>
      <c r="AU49" s="23"/>
      <c r="AV49" s="23"/>
      <c r="AW49" s="23">
        <v>10</v>
      </c>
    </row>
    <row r="50" spans="1:49" ht="14.25" thickTop="1" thickBot="1" x14ac:dyDescent="0.25">
      <c r="A50" s="2">
        <v>1997</v>
      </c>
      <c r="B50" s="43" t="s">
        <v>135</v>
      </c>
      <c r="C50" s="34" t="s">
        <v>148</v>
      </c>
      <c r="D50" s="35"/>
      <c r="E50" s="35">
        <v>300</v>
      </c>
      <c r="F50" s="35"/>
      <c r="G50" s="35"/>
      <c r="H50" s="35">
        <v>90</v>
      </c>
      <c r="I50" s="36">
        <v>500</v>
      </c>
      <c r="J50" s="35"/>
      <c r="K50" s="35"/>
      <c r="L50" s="35">
        <v>100</v>
      </c>
      <c r="M50" s="35"/>
      <c r="N50" s="35"/>
      <c r="O50" s="36"/>
      <c r="P50" s="35"/>
      <c r="Q50" s="35">
        <v>35</v>
      </c>
      <c r="R50" s="35">
        <v>100</v>
      </c>
      <c r="S50" s="35"/>
      <c r="T50" s="35"/>
      <c r="U50" s="36"/>
      <c r="V50" s="35">
        <v>300</v>
      </c>
      <c r="W50" s="35">
        <v>6</v>
      </c>
      <c r="X50" s="35">
        <v>20</v>
      </c>
      <c r="Y50" s="35">
        <v>100</v>
      </c>
      <c r="Z50" s="35"/>
      <c r="AA50" s="36"/>
      <c r="AB50" s="35"/>
      <c r="AC50" s="35">
        <v>25</v>
      </c>
      <c r="AD50" s="35"/>
      <c r="AE50" s="35">
        <v>20</v>
      </c>
      <c r="AF50" s="35"/>
      <c r="AG50" s="36">
        <v>30</v>
      </c>
      <c r="AH50" s="35"/>
      <c r="AI50" s="35"/>
      <c r="AJ50" s="35"/>
      <c r="AK50" s="35"/>
      <c r="AL50" s="35"/>
      <c r="AM50" s="36"/>
      <c r="AN50" s="35"/>
      <c r="AO50" s="35"/>
      <c r="AP50" s="35">
        <v>100</v>
      </c>
      <c r="AQ50" s="35"/>
      <c r="AR50" s="35"/>
      <c r="AS50" s="36">
        <v>70</v>
      </c>
      <c r="AT50" s="35"/>
      <c r="AU50" s="35">
        <v>9</v>
      </c>
      <c r="AV50" s="35"/>
      <c r="AW50" s="35">
        <v>90</v>
      </c>
    </row>
    <row r="51" spans="1:49" ht="14.25" thickTop="1" thickBot="1" x14ac:dyDescent="0.25">
      <c r="A51" s="2">
        <v>1997</v>
      </c>
      <c r="B51" s="43" t="s">
        <v>135</v>
      </c>
      <c r="C51" s="17" t="s">
        <v>149</v>
      </c>
      <c r="D51" s="18"/>
      <c r="E51" s="18"/>
      <c r="F51" s="18"/>
      <c r="G51" s="18"/>
      <c r="H51" s="18"/>
      <c r="I51" s="19"/>
      <c r="J51" s="18"/>
      <c r="K51" s="18"/>
      <c r="L51" s="18"/>
      <c r="M51" s="18"/>
      <c r="N51" s="18"/>
      <c r="O51" s="19"/>
      <c r="P51" s="18"/>
      <c r="Q51" s="18"/>
      <c r="R51" s="18"/>
      <c r="S51" s="18"/>
      <c r="T51" s="18"/>
      <c r="U51" s="19"/>
      <c r="V51" s="18"/>
      <c r="W51" s="18"/>
      <c r="X51" s="18"/>
      <c r="Y51" s="18"/>
      <c r="Z51" s="18"/>
      <c r="AA51" s="19"/>
      <c r="AB51" s="18"/>
      <c r="AC51" s="18"/>
      <c r="AD51" s="18"/>
      <c r="AE51" s="18"/>
      <c r="AF51" s="18"/>
      <c r="AG51" s="19"/>
      <c r="AH51" s="18"/>
      <c r="AI51" s="18"/>
      <c r="AJ51" s="18"/>
      <c r="AK51" s="18"/>
      <c r="AL51" s="18"/>
      <c r="AM51" s="19"/>
      <c r="AN51" s="18"/>
      <c r="AO51" s="18"/>
      <c r="AP51" s="18"/>
      <c r="AQ51" s="18"/>
      <c r="AR51" s="18"/>
      <c r="AS51" s="19"/>
      <c r="AT51" s="18"/>
      <c r="AU51" s="18"/>
      <c r="AV51" s="18"/>
      <c r="AW51" s="18"/>
    </row>
    <row r="52" spans="1:49" ht="14.25" thickTop="1" thickBot="1" x14ac:dyDescent="0.25">
      <c r="A52" s="2">
        <v>1997</v>
      </c>
      <c r="B52" s="43" t="s">
        <v>135</v>
      </c>
      <c r="C52" s="22" t="s">
        <v>150</v>
      </c>
      <c r="D52" s="23"/>
      <c r="E52" s="23"/>
      <c r="F52" s="23"/>
      <c r="G52" s="23">
        <v>45</v>
      </c>
      <c r="H52" s="23">
        <v>500</v>
      </c>
      <c r="I52" s="24"/>
      <c r="J52" s="23"/>
      <c r="K52" s="23"/>
      <c r="L52" s="23">
        <v>100</v>
      </c>
      <c r="M52" s="23"/>
      <c r="N52" s="23"/>
      <c r="O52" s="24"/>
      <c r="P52" s="23"/>
      <c r="Q52" s="23"/>
      <c r="R52" s="23"/>
      <c r="S52" s="23"/>
      <c r="T52" s="23"/>
      <c r="U52" s="24"/>
      <c r="V52" s="23"/>
      <c r="W52" s="23"/>
      <c r="X52" s="23"/>
      <c r="Y52" s="23">
        <v>50</v>
      </c>
      <c r="Z52" s="23"/>
      <c r="AA52" s="24"/>
      <c r="AB52" s="23"/>
      <c r="AC52" s="23"/>
      <c r="AD52" s="23"/>
      <c r="AE52" s="23"/>
      <c r="AF52" s="23"/>
      <c r="AG52" s="24"/>
      <c r="AH52" s="23"/>
      <c r="AI52" s="23"/>
      <c r="AJ52" s="23"/>
      <c r="AK52" s="23"/>
      <c r="AL52" s="23"/>
      <c r="AM52" s="24"/>
      <c r="AN52" s="23"/>
      <c r="AO52" s="23"/>
      <c r="AP52" s="23"/>
      <c r="AQ52" s="23"/>
      <c r="AR52" s="23"/>
      <c r="AS52" s="24"/>
      <c r="AT52" s="23"/>
      <c r="AU52" s="23"/>
      <c r="AV52" s="23"/>
      <c r="AW52" s="23"/>
    </row>
    <row r="53" spans="1:49" ht="14.25" thickTop="1" thickBot="1" x14ac:dyDescent="0.25">
      <c r="A53" s="2">
        <v>1997</v>
      </c>
      <c r="B53" s="43" t="s">
        <v>135</v>
      </c>
      <c r="C53" s="34" t="s">
        <v>151</v>
      </c>
      <c r="D53" s="35"/>
      <c r="E53" s="35"/>
      <c r="F53" s="35"/>
      <c r="G53" s="35"/>
      <c r="H53" s="35">
        <v>500</v>
      </c>
      <c r="I53" s="36"/>
      <c r="J53" s="35"/>
      <c r="K53" s="35"/>
      <c r="L53" s="35"/>
      <c r="M53" s="35"/>
      <c r="N53" s="35"/>
      <c r="O53" s="36"/>
      <c r="P53" s="35"/>
      <c r="Q53" s="35"/>
      <c r="R53" s="35"/>
      <c r="S53" s="35"/>
      <c r="T53" s="35"/>
      <c r="U53" s="36"/>
      <c r="V53" s="35"/>
      <c r="W53" s="35"/>
      <c r="X53" s="35"/>
      <c r="Y53" s="35"/>
      <c r="Z53" s="35"/>
      <c r="AA53" s="36"/>
      <c r="AB53" s="35"/>
      <c r="AC53" s="35">
        <v>25</v>
      </c>
      <c r="AD53" s="35"/>
      <c r="AE53" s="35"/>
      <c r="AF53" s="35"/>
      <c r="AG53" s="36"/>
      <c r="AH53" s="35"/>
      <c r="AI53" s="35"/>
      <c r="AJ53" s="35"/>
      <c r="AK53" s="35"/>
      <c r="AL53" s="35"/>
      <c r="AM53" s="36">
        <v>85</v>
      </c>
      <c r="AN53" s="35"/>
      <c r="AO53" s="35"/>
      <c r="AP53" s="35"/>
      <c r="AQ53" s="35"/>
      <c r="AR53" s="35"/>
      <c r="AS53" s="36"/>
      <c r="AT53" s="35"/>
      <c r="AU53" s="35"/>
      <c r="AV53" s="35"/>
      <c r="AW53" s="35"/>
    </row>
    <row r="54" spans="1:49" ht="14.25" thickTop="1" thickBot="1" x14ac:dyDescent="0.25">
      <c r="A54" s="2">
        <v>1997</v>
      </c>
      <c r="B54" s="43" t="s">
        <v>135</v>
      </c>
      <c r="C54" s="17" t="s">
        <v>152</v>
      </c>
      <c r="D54" s="18"/>
      <c r="E54" s="18"/>
      <c r="F54" s="18">
        <v>700</v>
      </c>
      <c r="G54" s="18"/>
      <c r="H54" s="18">
        <v>100</v>
      </c>
      <c r="I54" s="19">
        <v>200</v>
      </c>
      <c r="J54" s="18"/>
      <c r="K54" s="18"/>
      <c r="L54" s="18"/>
      <c r="M54" s="18"/>
      <c r="N54" s="18"/>
      <c r="O54" s="19"/>
      <c r="P54" s="18"/>
      <c r="Q54" s="18"/>
      <c r="R54" s="18"/>
      <c r="S54" s="18"/>
      <c r="T54" s="18"/>
      <c r="U54" s="19"/>
      <c r="V54" s="18"/>
      <c r="W54" s="18"/>
      <c r="X54" s="18"/>
      <c r="Y54" s="18"/>
      <c r="Z54" s="18"/>
      <c r="AA54" s="19"/>
      <c r="AB54" s="18">
        <v>200</v>
      </c>
      <c r="AC54" s="18"/>
      <c r="AD54" s="18"/>
      <c r="AE54" s="18"/>
      <c r="AF54" s="18"/>
      <c r="AG54" s="19"/>
      <c r="AH54" s="18"/>
      <c r="AI54" s="18"/>
      <c r="AJ54" s="18"/>
      <c r="AK54" s="18"/>
      <c r="AL54" s="18"/>
      <c r="AM54" s="19"/>
      <c r="AN54" s="18"/>
      <c r="AO54" s="18">
        <v>300</v>
      </c>
      <c r="AP54" s="18"/>
      <c r="AQ54" s="18"/>
      <c r="AR54" s="18"/>
      <c r="AS54" s="19"/>
      <c r="AT54" s="18">
        <v>1000</v>
      </c>
      <c r="AU54" s="18"/>
      <c r="AV54" s="18"/>
      <c r="AW54" s="18"/>
    </row>
    <row r="55" spans="1:49" ht="14.25" thickTop="1" thickBot="1" x14ac:dyDescent="0.25">
      <c r="A55" s="2">
        <v>1997</v>
      </c>
      <c r="B55" s="43" t="s">
        <v>135</v>
      </c>
      <c r="C55" s="22" t="s">
        <v>153</v>
      </c>
      <c r="D55" s="23"/>
      <c r="E55" s="23"/>
      <c r="F55" s="23"/>
      <c r="G55" s="23"/>
      <c r="H55" s="23">
        <v>10</v>
      </c>
      <c r="I55" s="24"/>
      <c r="J55" s="23"/>
      <c r="K55" s="23"/>
      <c r="L55" s="23"/>
      <c r="M55" s="23">
        <v>15</v>
      </c>
      <c r="N55" s="23"/>
      <c r="O55" s="24"/>
      <c r="P55" s="23"/>
      <c r="Q55" s="23"/>
      <c r="R55" s="23"/>
      <c r="S55" s="23"/>
      <c r="T55" s="23"/>
      <c r="U55" s="24"/>
      <c r="V55" s="23"/>
      <c r="W55" s="23"/>
      <c r="X55" s="23"/>
      <c r="Y55" s="23"/>
      <c r="Z55" s="23"/>
      <c r="AA55" s="24"/>
      <c r="AB55" s="23"/>
      <c r="AC55" s="23"/>
      <c r="AD55" s="23"/>
      <c r="AE55" s="23"/>
      <c r="AF55" s="23"/>
      <c r="AG55" s="24"/>
      <c r="AH55" s="23"/>
      <c r="AI55" s="23"/>
      <c r="AJ55" s="23"/>
      <c r="AK55" s="23"/>
      <c r="AL55" s="23"/>
      <c r="AM55" s="24"/>
      <c r="AN55" s="23"/>
      <c r="AO55" s="23"/>
      <c r="AP55" s="23"/>
      <c r="AQ55" s="23"/>
      <c r="AR55" s="23"/>
      <c r="AS55" s="24"/>
      <c r="AT55" s="23"/>
      <c r="AU55" s="23"/>
      <c r="AV55" s="23"/>
      <c r="AW55" s="23"/>
    </row>
    <row r="56" spans="1:49" ht="14.25" thickTop="1" thickBot="1" x14ac:dyDescent="0.25">
      <c r="A56" s="2">
        <v>1997</v>
      </c>
      <c r="B56" s="43" t="s">
        <v>135</v>
      </c>
      <c r="C56" s="34" t="s">
        <v>154</v>
      </c>
      <c r="D56" s="35"/>
      <c r="E56" s="35"/>
      <c r="F56" s="35"/>
      <c r="G56" s="35"/>
      <c r="H56" s="35"/>
      <c r="I56" s="36"/>
      <c r="J56" s="35"/>
      <c r="K56" s="35"/>
      <c r="L56" s="35"/>
      <c r="M56" s="35"/>
      <c r="N56" s="35"/>
      <c r="O56" s="36"/>
      <c r="P56" s="35"/>
      <c r="Q56" s="35"/>
      <c r="R56" s="35"/>
      <c r="S56" s="35"/>
      <c r="T56" s="35"/>
      <c r="U56" s="36"/>
      <c r="V56" s="35"/>
      <c r="W56" s="35"/>
      <c r="X56" s="35"/>
      <c r="Y56" s="35"/>
      <c r="Z56" s="35"/>
      <c r="AA56" s="36"/>
      <c r="AB56" s="35"/>
      <c r="AC56" s="35"/>
      <c r="AD56" s="35"/>
      <c r="AE56" s="35"/>
      <c r="AF56" s="35"/>
      <c r="AG56" s="36"/>
      <c r="AH56" s="35"/>
      <c r="AI56" s="35"/>
      <c r="AJ56" s="35"/>
      <c r="AK56" s="35"/>
      <c r="AL56" s="35"/>
      <c r="AM56" s="36"/>
      <c r="AN56" s="35"/>
      <c r="AO56" s="35"/>
      <c r="AP56" s="35"/>
      <c r="AQ56" s="35"/>
      <c r="AR56" s="35"/>
      <c r="AS56" s="36"/>
      <c r="AT56" s="35"/>
      <c r="AU56" s="35"/>
      <c r="AV56" s="35"/>
      <c r="AW56" s="35"/>
    </row>
    <row r="57" spans="1:49" ht="14.25" thickTop="1" thickBot="1" x14ac:dyDescent="0.25">
      <c r="A57" s="2">
        <v>1997</v>
      </c>
      <c r="B57" s="43" t="s">
        <v>135</v>
      </c>
      <c r="C57" s="17" t="s">
        <v>155</v>
      </c>
      <c r="D57" s="18"/>
      <c r="E57" s="18"/>
      <c r="F57" s="18"/>
      <c r="G57" s="18"/>
      <c r="H57" s="18"/>
      <c r="I57" s="19"/>
      <c r="J57" s="18"/>
      <c r="K57" s="18"/>
      <c r="L57" s="18"/>
      <c r="M57" s="18"/>
      <c r="N57" s="18"/>
      <c r="O57" s="19"/>
      <c r="P57" s="18"/>
      <c r="Q57" s="18"/>
      <c r="R57" s="18"/>
      <c r="S57" s="18"/>
      <c r="T57" s="18"/>
      <c r="U57" s="19"/>
      <c r="V57" s="18"/>
      <c r="W57" s="18"/>
      <c r="X57" s="18"/>
      <c r="Y57" s="18"/>
      <c r="Z57" s="18"/>
      <c r="AA57" s="19"/>
      <c r="AB57" s="18"/>
      <c r="AC57" s="18"/>
      <c r="AD57" s="18"/>
      <c r="AE57" s="18"/>
      <c r="AF57" s="18"/>
      <c r="AG57" s="19"/>
      <c r="AH57" s="18"/>
      <c r="AI57" s="18"/>
      <c r="AJ57" s="18"/>
      <c r="AK57" s="18"/>
      <c r="AL57" s="18"/>
      <c r="AM57" s="19"/>
      <c r="AN57" s="18"/>
      <c r="AO57" s="18"/>
      <c r="AP57" s="18"/>
      <c r="AQ57" s="18"/>
      <c r="AR57" s="18"/>
      <c r="AS57" s="19"/>
      <c r="AT57" s="18"/>
      <c r="AU57" s="18"/>
      <c r="AV57" s="18"/>
      <c r="AW57" s="18"/>
    </row>
    <row r="58" spans="1:49" ht="14.25" thickTop="1" thickBot="1" x14ac:dyDescent="0.25">
      <c r="A58" s="2">
        <v>1997</v>
      </c>
      <c r="B58" s="43" t="s">
        <v>135</v>
      </c>
      <c r="C58" s="22" t="s">
        <v>156</v>
      </c>
      <c r="D58" s="23"/>
      <c r="E58" s="23"/>
      <c r="F58" s="23"/>
      <c r="G58" s="23"/>
      <c r="H58" s="23"/>
      <c r="I58" s="24"/>
      <c r="J58" s="23"/>
      <c r="K58" s="23"/>
      <c r="L58" s="23"/>
      <c r="M58" s="23"/>
      <c r="N58" s="23"/>
      <c r="O58" s="24"/>
      <c r="P58" s="23"/>
      <c r="Q58" s="23"/>
      <c r="R58" s="23"/>
      <c r="S58" s="23"/>
      <c r="T58" s="23"/>
      <c r="U58" s="24"/>
      <c r="V58" s="23"/>
      <c r="W58" s="23"/>
      <c r="X58" s="23"/>
      <c r="Y58" s="23"/>
      <c r="Z58" s="23"/>
      <c r="AA58" s="24"/>
      <c r="AB58" s="23"/>
      <c r="AC58" s="23"/>
      <c r="AD58" s="23"/>
      <c r="AE58" s="23"/>
      <c r="AF58" s="23"/>
      <c r="AG58" s="24"/>
      <c r="AH58" s="23"/>
      <c r="AI58" s="23"/>
      <c r="AJ58" s="23"/>
      <c r="AK58" s="23"/>
      <c r="AL58" s="23"/>
      <c r="AM58" s="24"/>
      <c r="AN58" s="23"/>
      <c r="AO58" s="23"/>
      <c r="AP58" s="23"/>
      <c r="AQ58" s="23"/>
      <c r="AR58" s="23"/>
      <c r="AS58" s="24"/>
      <c r="AT58" s="23"/>
      <c r="AU58" s="23"/>
      <c r="AV58" s="23"/>
      <c r="AW58" s="23"/>
    </row>
    <row r="59" spans="1:49" ht="14.25" thickTop="1" thickBot="1" x14ac:dyDescent="0.25">
      <c r="A59" s="2">
        <v>1997</v>
      </c>
      <c r="B59" s="43" t="s">
        <v>135</v>
      </c>
      <c r="C59" s="34" t="s">
        <v>157</v>
      </c>
      <c r="D59" s="35"/>
      <c r="E59" s="35"/>
      <c r="F59" s="35"/>
      <c r="G59" s="35">
        <v>5</v>
      </c>
      <c r="H59" s="35">
        <v>5</v>
      </c>
      <c r="I59" s="36"/>
      <c r="J59" s="35"/>
      <c r="K59" s="35"/>
      <c r="L59" s="35"/>
      <c r="M59" s="35">
        <v>25</v>
      </c>
      <c r="N59" s="35">
        <v>5</v>
      </c>
      <c r="O59" s="36">
        <v>2</v>
      </c>
      <c r="P59" s="35"/>
      <c r="Q59" s="35">
        <v>3</v>
      </c>
      <c r="R59" s="35">
        <v>5</v>
      </c>
      <c r="S59" s="35"/>
      <c r="T59" s="35"/>
      <c r="U59" s="36"/>
      <c r="V59" s="35">
        <v>25</v>
      </c>
      <c r="W59" s="35"/>
      <c r="X59" s="35">
        <v>15</v>
      </c>
      <c r="Y59" s="35"/>
      <c r="Z59" s="35">
        <v>10</v>
      </c>
      <c r="AA59" s="36"/>
      <c r="AB59" s="35"/>
      <c r="AC59" s="35"/>
      <c r="AD59" s="35"/>
      <c r="AE59" s="35">
        <v>10</v>
      </c>
      <c r="AF59" s="35">
        <v>5</v>
      </c>
      <c r="AG59" s="36">
        <v>50</v>
      </c>
      <c r="AH59" s="35"/>
      <c r="AI59" s="35">
        <v>30</v>
      </c>
      <c r="AJ59" s="35"/>
      <c r="AK59" s="35"/>
      <c r="AL59" s="35"/>
      <c r="AM59" s="36">
        <v>4</v>
      </c>
      <c r="AN59" s="35"/>
      <c r="AO59" s="35">
        <v>20</v>
      </c>
      <c r="AP59" s="35">
        <v>20</v>
      </c>
      <c r="AQ59" s="35">
        <v>5</v>
      </c>
      <c r="AR59" s="35"/>
      <c r="AS59" s="36">
        <v>70</v>
      </c>
      <c r="AT59" s="35"/>
      <c r="AU59" s="35"/>
      <c r="AV59" s="35"/>
      <c r="AW59" s="35">
        <v>16</v>
      </c>
    </row>
    <row r="60" spans="1:49" ht="14.25" thickTop="1" thickBot="1" x14ac:dyDescent="0.25">
      <c r="A60" s="2">
        <v>1997</v>
      </c>
      <c r="B60" s="43" t="s">
        <v>135</v>
      </c>
      <c r="C60" s="17" t="s">
        <v>158</v>
      </c>
      <c r="D60" s="18"/>
      <c r="E60" s="18">
        <v>400</v>
      </c>
      <c r="F60" s="18"/>
      <c r="G60" s="18"/>
      <c r="H60" s="18"/>
      <c r="I60" s="19">
        <v>600</v>
      </c>
      <c r="J60" s="18">
        <v>700</v>
      </c>
      <c r="K60" s="18"/>
      <c r="L60" s="18"/>
      <c r="M60" s="18"/>
      <c r="N60" s="18"/>
      <c r="O60" s="19"/>
      <c r="P60" s="18"/>
      <c r="Q60" s="18">
        <v>1500</v>
      </c>
      <c r="R60" s="18"/>
      <c r="S60" s="18"/>
      <c r="T60" s="18"/>
      <c r="U60" s="19"/>
      <c r="V60" s="18"/>
      <c r="W60" s="18"/>
      <c r="X60" s="18">
        <v>300</v>
      </c>
      <c r="Y60" s="18">
        <v>200</v>
      </c>
      <c r="Z60" s="18"/>
      <c r="AA60" s="19"/>
      <c r="AB60" s="18"/>
      <c r="AC60" s="18">
        <v>50</v>
      </c>
      <c r="AD60" s="18">
        <v>935</v>
      </c>
      <c r="AE60" s="18"/>
      <c r="AF60" s="18"/>
      <c r="AG60" s="19"/>
      <c r="AH60" s="18"/>
      <c r="AI60" s="18"/>
      <c r="AJ60" s="18"/>
      <c r="AK60" s="18"/>
      <c r="AL60" s="18">
        <v>300</v>
      </c>
      <c r="AM60" s="19"/>
      <c r="AN60" s="18"/>
      <c r="AO60" s="18">
        <v>2500</v>
      </c>
      <c r="AP60" s="18"/>
      <c r="AQ60" s="18"/>
      <c r="AR60" s="18"/>
      <c r="AS60" s="19">
        <v>120</v>
      </c>
      <c r="AT60" s="18"/>
      <c r="AU60" s="18"/>
      <c r="AV60" s="18"/>
      <c r="AW60" s="18"/>
    </row>
    <row r="61" spans="1:49" ht="14.25" thickTop="1" thickBot="1" x14ac:dyDescent="0.25">
      <c r="A61" s="2">
        <v>1997</v>
      </c>
      <c r="B61" s="43" t="s">
        <v>135</v>
      </c>
      <c r="C61" s="22" t="s">
        <v>159</v>
      </c>
      <c r="D61" s="23"/>
      <c r="E61" s="23"/>
      <c r="F61" s="23"/>
      <c r="G61" s="23"/>
      <c r="H61" s="23"/>
      <c r="I61" s="24"/>
      <c r="J61" s="23"/>
      <c r="K61" s="23"/>
      <c r="L61" s="23"/>
      <c r="M61" s="23"/>
      <c r="N61" s="23"/>
      <c r="O61" s="24">
        <v>25</v>
      </c>
      <c r="P61" s="23"/>
      <c r="Q61" s="23"/>
      <c r="R61" s="23"/>
      <c r="S61" s="23"/>
      <c r="T61" s="23"/>
      <c r="U61" s="24"/>
      <c r="V61" s="23"/>
      <c r="W61" s="23"/>
      <c r="X61" s="23"/>
      <c r="Y61" s="23"/>
      <c r="Z61" s="23"/>
      <c r="AA61" s="24"/>
      <c r="AB61" s="23"/>
      <c r="AC61" s="23"/>
      <c r="AD61" s="23"/>
      <c r="AE61" s="23"/>
      <c r="AF61" s="23"/>
      <c r="AG61" s="24"/>
      <c r="AH61" s="23"/>
      <c r="AI61" s="23"/>
      <c r="AJ61" s="23"/>
      <c r="AK61" s="23"/>
      <c r="AL61" s="23"/>
      <c r="AM61" s="24"/>
      <c r="AN61" s="23"/>
      <c r="AO61" s="23"/>
      <c r="AP61" s="23"/>
      <c r="AQ61" s="23"/>
      <c r="AR61" s="23"/>
      <c r="AS61" s="24"/>
      <c r="AT61" s="23"/>
      <c r="AU61" s="23"/>
      <c r="AV61" s="23"/>
      <c r="AW61" s="23"/>
    </row>
    <row r="62" spans="1:49" ht="14.25" thickTop="1" thickBot="1" x14ac:dyDescent="0.25">
      <c r="A62" s="2">
        <v>1997</v>
      </c>
      <c r="B62" s="43" t="s">
        <v>135</v>
      </c>
      <c r="C62" s="34" t="s">
        <v>160</v>
      </c>
      <c r="D62" s="35"/>
      <c r="E62" s="35"/>
      <c r="F62" s="35">
        <v>700</v>
      </c>
      <c r="G62" s="35"/>
      <c r="H62" s="35">
        <v>1500</v>
      </c>
      <c r="I62" s="36"/>
      <c r="J62" s="35"/>
      <c r="K62" s="35"/>
      <c r="L62" s="35">
        <v>1000</v>
      </c>
      <c r="M62" s="35"/>
      <c r="N62" s="35"/>
      <c r="O62" s="36"/>
      <c r="P62" s="35"/>
      <c r="Q62" s="35">
        <v>750</v>
      </c>
      <c r="R62" s="35"/>
      <c r="S62" s="35"/>
      <c r="T62" s="35">
        <v>100</v>
      </c>
      <c r="U62" s="36"/>
      <c r="V62" s="35"/>
      <c r="W62" s="35"/>
      <c r="X62" s="35"/>
      <c r="Y62" s="35"/>
      <c r="Z62" s="35"/>
      <c r="AA62" s="36"/>
      <c r="AB62" s="35">
        <v>200</v>
      </c>
      <c r="AC62" s="35">
        <v>50</v>
      </c>
      <c r="AD62" s="35"/>
      <c r="AE62" s="35"/>
      <c r="AF62" s="35"/>
      <c r="AG62" s="36"/>
      <c r="AH62" s="35"/>
      <c r="AI62" s="35">
        <v>1000</v>
      </c>
      <c r="AJ62" s="35"/>
      <c r="AK62" s="35">
        <v>300</v>
      </c>
      <c r="AL62" s="35"/>
      <c r="AM62" s="36">
        <v>60</v>
      </c>
      <c r="AN62" s="35"/>
      <c r="AO62" s="35">
        <v>1500</v>
      </c>
      <c r="AP62" s="35"/>
      <c r="AQ62" s="35">
        <v>100</v>
      </c>
      <c r="AR62" s="35"/>
      <c r="AS62" s="36"/>
      <c r="AT62" s="35">
        <v>500</v>
      </c>
      <c r="AU62" s="35"/>
      <c r="AV62" s="35"/>
      <c r="AW62" s="35"/>
    </row>
    <row r="63" spans="1:49" ht="14.25" thickTop="1" thickBot="1" x14ac:dyDescent="0.25">
      <c r="A63" s="2">
        <v>1997</v>
      </c>
      <c r="B63" s="43" t="s">
        <v>135</v>
      </c>
      <c r="C63" s="17" t="s">
        <v>161</v>
      </c>
      <c r="D63" s="18"/>
      <c r="E63" s="18"/>
      <c r="F63" s="18"/>
      <c r="G63" s="18"/>
      <c r="H63" s="18"/>
      <c r="I63" s="19"/>
      <c r="J63" s="18"/>
      <c r="K63" s="18"/>
      <c r="L63" s="18"/>
      <c r="M63" s="18"/>
      <c r="N63" s="18"/>
      <c r="O63" s="19"/>
      <c r="P63" s="18"/>
      <c r="Q63" s="18"/>
      <c r="R63" s="18"/>
      <c r="S63" s="18"/>
      <c r="T63" s="18"/>
      <c r="U63" s="19"/>
      <c r="V63" s="18"/>
      <c r="W63" s="18"/>
      <c r="X63" s="18"/>
      <c r="Y63" s="18"/>
      <c r="Z63" s="18"/>
      <c r="AA63" s="19"/>
      <c r="AB63" s="18"/>
      <c r="AC63" s="18"/>
      <c r="AD63" s="18"/>
      <c r="AE63" s="18"/>
      <c r="AF63" s="18"/>
      <c r="AG63" s="19"/>
      <c r="AH63" s="18"/>
      <c r="AI63" s="18"/>
      <c r="AJ63" s="18"/>
      <c r="AK63" s="18"/>
      <c r="AL63" s="18"/>
      <c r="AM63" s="19"/>
      <c r="AN63" s="18"/>
      <c r="AO63" s="18"/>
      <c r="AP63" s="18"/>
      <c r="AQ63" s="18"/>
      <c r="AR63" s="18"/>
      <c r="AS63" s="19"/>
      <c r="AT63" s="18"/>
      <c r="AU63" s="18"/>
      <c r="AV63" s="18"/>
      <c r="AW63" s="18"/>
    </row>
    <row r="64" spans="1:49" ht="14.25" thickTop="1" thickBot="1" x14ac:dyDescent="0.25">
      <c r="A64" s="2">
        <v>1997</v>
      </c>
      <c r="B64" s="43" t="s">
        <v>135</v>
      </c>
      <c r="C64" s="22" t="s">
        <v>162</v>
      </c>
      <c r="D64" s="23"/>
      <c r="E64" s="23"/>
      <c r="F64" s="23"/>
      <c r="G64" s="23"/>
      <c r="H64" s="23"/>
      <c r="I64" s="24"/>
      <c r="J64" s="23"/>
      <c r="K64" s="23"/>
      <c r="L64" s="23"/>
      <c r="M64" s="23"/>
      <c r="N64" s="23"/>
      <c r="O64" s="24"/>
      <c r="P64" s="23"/>
      <c r="Q64" s="23"/>
      <c r="R64" s="23"/>
      <c r="S64" s="23"/>
      <c r="T64" s="23"/>
      <c r="U64" s="24"/>
      <c r="V64" s="23"/>
      <c r="W64" s="23"/>
      <c r="X64" s="23"/>
      <c r="Y64" s="23"/>
      <c r="Z64" s="23"/>
      <c r="AA64" s="24"/>
      <c r="AB64" s="23"/>
      <c r="AC64" s="23"/>
      <c r="AD64" s="23"/>
      <c r="AE64" s="23"/>
      <c r="AF64" s="23"/>
      <c r="AG64" s="24"/>
      <c r="AH64" s="23"/>
      <c r="AI64" s="23"/>
      <c r="AJ64" s="23"/>
      <c r="AK64" s="23"/>
      <c r="AL64" s="23"/>
      <c r="AM64" s="24"/>
      <c r="AN64" s="23"/>
      <c r="AO64" s="23"/>
      <c r="AP64" s="23"/>
      <c r="AQ64" s="23"/>
      <c r="AR64" s="23"/>
      <c r="AS64" s="24"/>
      <c r="AT64" s="23"/>
      <c r="AU64" s="23"/>
      <c r="AV64" s="23"/>
      <c r="AW64" s="23"/>
    </row>
    <row r="65" spans="1:49" ht="14.25" thickTop="1" thickBot="1" x14ac:dyDescent="0.25">
      <c r="A65" s="2">
        <v>1997</v>
      </c>
      <c r="B65" s="43" t="s">
        <v>135</v>
      </c>
      <c r="C65" s="34" t="s">
        <v>163</v>
      </c>
      <c r="D65" s="35"/>
      <c r="E65" s="35"/>
      <c r="F65" s="35"/>
      <c r="G65" s="35"/>
      <c r="H65" s="35">
        <v>75</v>
      </c>
      <c r="I65" s="36"/>
      <c r="J65" s="35"/>
      <c r="K65" s="35"/>
      <c r="L65" s="35"/>
      <c r="M65" s="35"/>
      <c r="N65" s="35"/>
      <c r="O65" s="36"/>
      <c r="P65" s="35"/>
      <c r="Q65" s="35"/>
      <c r="R65" s="35"/>
      <c r="S65" s="35"/>
      <c r="T65" s="35"/>
      <c r="U65" s="36"/>
      <c r="V65" s="35"/>
      <c r="W65" s="35"/>
      <c r="X65" s="35"/>
      <c r="Y65" s="35"/>
      <c r="Z65" s="35"/>
      <c r="AA65" s="36"/>
      <c r="AB65" s="35"/>
      <c r="AC65" s="35"/>
      <c r="AD65" s="35"/>
      <c r="AE65" s="35"/>
      <c r="AF65" s="35"/>
      <c r="AG65" s="36"/>
      <c r="AH65" s="35"/>
      <c r="AI65" s="35"/>
      <c r="AJ65" s="35"/>
      <c r="AK65" s="35"/>
      <c r="AL65" s="35"/>
      <c r="AM65" s="36"/>
      <c r="AN65" s="35"/>
      <c r="AO65" s="35"/>
      <c r="AP65" s="35"/>
      <c r="AQ65" s="35"/>
      <c r="AR65" s="35"/>
      <c r="AS65" s="36"/>
      <c r="AT65" s="35"/>
      <c r="AU65" s="35"/>
      <c r="AV65" s="35"/>
      <c r="AW65" s="35"/>
    </row>
    <row r="66" spans="1:49" ht="14.25" thickTop="1" thickBot="1" x14ac:dyDescent="0.25">
      <c r="A66" s="2">
        <v>1997</v>
      </c>
      <c r="B66" s="43" t="s">
        <v>135</v>
      </c>
      <c r="C66" s="17" t="s">
        <v>164</v>
      </c>
      <c r="D66" s="18"/>
      <c r="E66" s="18"/>
      <c r="F66" s="18"/>
      <c r="G66" s="18"/>
      <c r="H66" s="18"/>
      <c r="I66" s="19"/>
      <c r="J66" s="18"/>
      <c r="K66" s="18"/>
      <c r="L66" s="18"/>
      <c r="M66" s="18"/>
      <c r="N66" s="18"/>
      <c r="O66" s="19"/>
      <c r="P66" s="18">
        <v>250</v>
      </c>
      <c r="Q66" s="18">
        <v>1500</v>
      </c>
      <c r="R66" s="18">
        <v>100</v>
      </c>
      <c r="S66" s="18"/>
      <c r="T66" s="18">
        <v>25</v>
      </c>
      <c r="U66" s="19"/>
      <c r="V66" s="18"/>
      <c r="W66" s="18"/>
      <c r="X66" s="18">
        <v>350</v>
      </c>
      <c r="Y66" s="18"/>
      <c r="Z66" s="18"/>
      <c r="AA66" s="19"/>
      <c r="AB66" s="18"/>
      <c r="AC66" s="18">
        <v>50</v>
      </c>
      <c r="AD66" s="18"/>
      <c r="AE66" s="18"/>
      <c r="AF66" s="18"/>
      <c r="AG66" s="19"/>
      <c r="AH66" s="18">
        <v>200</v>
      </c>
      <c r="AI66" s="18"/>
      <c r="AJ66" s="18"/>
      <c r="AK66" s="18"/>
      <c r="AL66" s="18"/>
      <c r="AM66" s="19"/>
      <c r="AN66" s="18"/>
      <c r="AO66" s="18"/>
      <c r="AP66" s="18"/>
      <c r="AQ66" s="18"/>
      <c r="AR66" s="18"/>
      <c r="AS66" s="19"/>
      <c r="AT66" s="18">
        <v>150</v>
      </c>
      <c r="AU66" s="18"/>
      <c r="AV66" s="18">
        <v>500</v>
      </c>
      <c r="AW66" s="18"/>
    </row>
    <row r="67" spans="1:49" ht="14.25" thickTop="1" thickBot="1" x14ac:dyDescent="0.25">
      <c r="A67" s="2">
        <v>1997</v>
      </c>
      <c r="B67" s="43" t="s">
        <v>135</v>
      </c>
      <c r="C67" s="22" t="s">
        <v>165</v>
      </c>
      <c r="D67" s="23"/>
      <c r="E67" s="23">
        <v>200</v>
      </c>
      <c r="F67" s="23"/>
      <c r="G67" s="23"/>
      <c r="H67" s="23"/>
      <c r="I67" s="24"/>
      <c r="J67" s="23"/>
      <c r="K67" s="23"/>
      <c r="L67" s="23"/>
      <c r="M67" s="23"/>
      <c r="N67" s="23">
        <v>1000</v>
      </c>
      <c r="O67" s="24">
        <v>2</v>
      </c>
      <c r="P67" s="23">
        <v>500</v>
      </c>
      <c r="Q67" s="23"/>
      <c r="R67" s="23"/>
      <c r="S67" s="23"/>
      <c r="T67" s="23"/>
      <c r="U67" s="24">
        <v>20</v>
      </c>
      <c r="V67" s="23">
        <v>8500</v>
      </c>
      <c r="W67" s="23"/>
      <c r="X67" s="23">
        <v>10</v>
      </c>
      <c r="Y67" s="23"/>
      <c r="Z67" s="23">
        <v>10</v>
      </c>
      <c r="AA67" s="24"/>
      <c r="AB67" s="23"/>
      <c r="AC67" s="23"/>
      <c r="AD67" s="23"/>
      <c r="AE67" s="23">
        <v>15</v>
      </c>
      <c r="AF67" s="23"/>
      <c r="AG67" s="24">
        <v>700</v>
      </c>
      <c r="AH67" s="23"/>
      <c r="AI67" s="23">
        <v>150</v>
      </c>
      <c r="AJ67" s="23"/>
      <c r="AK67" s="23"/>
      <c r="AL67" s="23"/>
      <c r="AM67" s="24"/>
      <c r="AN67" s="23"/>
      <c r="AO67" s="23"/>
      <c r="AP67" s="23"/>
      <c r="AQ67" s="23"/>
      <c r="AR67" s="23"/>
      <c r="AS67" s="24">
        <v>1540</v>
      </c>
      <c r="AT67" s="23"/>
      <c r="AU67" s="23"/>
      <c r="AV67" s="23"/>
      <c r="AW67" s="23">
        <v>75</v>
      </c>
    </row>
    <row r="68" spans="1:49" ht="14.25" thickTop="1" thickBot="1" x14ac:dyDescent="0.25">
      <c r="A68" s="2">
        <v>1997</v>
      </c>
      <c r="B68" s="43" t="s">
        <v>135</v>
      </c>
      <c r="C68" s="34" t="s">
        <v>166</v>
      </c>
      <c r="D68" s="35"/>
      <c r="E68" s="35"/>
      <c r="F68" s="35"/>
      <c r="G68" s="35">
        <v>10</v>
      </c>
      <c r="H68" s="35">
        <v>200</v>
      </c>
      <c r="I68" s="36"/>
      <c r="J68" s="35">
        <v>1700</v>
      </c>
      <c r="K68" s="35"/>
      <c r="L68" s="35"/>
      <c r="M68" s="35">
        <v>2960</v>
      </c>
      <c r="N68" s="35"/>
      <c r="O68" s="36">
        <v>5</v>
      </c>
      <c r="P68" s="35">
        <v>200</v>
      </c>
      <c r="Q68" s="35">
        <v>300</v>
      </c>
      <c r="R68" s="35">
        <v>100</v>
      </c>
      <c r="S68" s="35"/>
      <c r="T68" s="35"/>
      <c r="U68" s="36">
        <v>10</v>
      </c>
      <c r="V68" s="35">
        <v>50</v>
      </c>
      <c r="W68" s="35">
        <v>2</v>
      </c>
      <c r="X68" s="35">
        <v>300</v>
      </c>
      <c r="Y68" s="35"/>
      <c r="Z68" s="35">
        <v>25</v>
      </c>
      <c r="AA68" s="36">
        <v>17</v>
      </c>
      <c r="AB68" s="35"/>
      <c r="AC68" s="35"/>
      <c r="AD68" s="35"/>
      <c r="AE68" s="35">
        <v>10</v>
      </c>
      <c r="AF68" s="35">
        <v>5</v>
      </c>
      <c r="AG68" s="36">
        <v>10</v>
      </c>
      <c r="AH68" s="35"/>
      <c r="AI68" s="35">
        <v>1500</v>
      </c>
      <c r="AJ68" s="35"/>
      <c r="AK68" s="35"/>
      <c r="AL68" s="35">
        <v>10</v>
      </c>
      <c r="AM68" s="36"/>
      <c r="AN68" s="35">
        <v>2</v>
      </c>
      <c r="AO68" s="35">
        <v>120</v>
      </c>
      <c r="AP68" s="35">
        <v>50</v>
      </c>
      <c r="AQ68" s="35">
        <v>5</v>
      </c>
      <c r="AR68" s="35"/>
      <c r="AS68" s="36"/>
      <c r="AT68" s="35">
        <v>50</v>
      </c>
      <c r="AU68" s="35"/>
      <c r="AV68" s="35"/>
      <c r="AW68" s="35">
        <v>50</v>
      </c>
    </row>
    <row r="69" spans="1:49" ht="14.25" thickTop="1" thickBot="1" x14ac:dyDescent="0.25">
      <c r="A69" s="2">
        <v>1997</v>
      </c>
      <c r="B69" s="43" t="s">
        <v>135</v>
      </c>
      <c r="C69" s="17" t="s">
        <v>167</v>
      </c>
      <c r="D69" s="18"/>
      <c r="E69" s="18"/>
      <c r="F69" s="18"/>
      <c r="G69" s="18"/>
      <c r="H69" s="18">
        <v>1500</v>
      </c>
      <c r="I69" s="19"/>
      <c r="J69" s="18"/>
      <c r="K69" s="18"/>
      <c r="L69" s="18">
        <v>3000</v>
      </c>
      <c r="M69" s="18"/>
      <c r="N69" s="18"/>
      <c r="O69" s="19"/>
      <c r="P69" s="18"/>
      <c r="Q69" s="18">
        <v>750</v>
      </c>
      <c r="R69" s="18"/>
      <c r="S69" s="18"/>
      <c r="T69" s="18"/>
      <c r="U69" s="19"/>
      <c r="V69" s="18"/>
      <c r="W69" s="18"/>
      <c r="X69" s="18"/>
      <c r="Y69" s="18"/>
      <c r="Z69" s="18"/>
      <c r="AA69" s="19"/>
      <c r="AB69" s="18"/>
      <c r="AC69" s="18">
        <v>50</v>
      </c>
      <c r="AD69" s="18"/>
      <c r="AE69" s="18"/>
      <c r="AF69" s="18"/>
      <c r="AG69" s="19"/>
      <c r="AH69" s="18"/>
      <c r="AI69" s="18">
        <v>1000</v>
      </c>
      <c r="AJ69" s="18"/>
      <c r="AK69" s="18"/>
      <c r="AL69" s="18"/>
      <c r="AM69" s="19"/>
      <c r="AN69" s="18"/>
      <c r="AO69" s="18">
        <v>2000</v>
      </c>
      <c r="AP69" s="18"/>
      <c r="AQ69" s="18">
        <v>100</v>
      </c>
      <c r="AR69" s="18"/>
      <c r="AS69" s="19"/>
      <c r="AT69" s="18">
        <v>500</v>
      </c>
      <c r="AU69" s="18"/>
      <c r="AV69" s="18"/>
      <c r="AW69" s="18"/>
    </row>
    <row r="70" spans="1:49" ht="14.25" thickTop="1" thickBot="1" x14ac:dyDescent="0.25">
      <c r="A70" s="2">
        <v>1997</v>
      </c>
      <c r="B70" s="43" t="s">
        <v>135</v>
      </c>
      <c r="C70" s="22" t="s">
        <v>168</v>
      </c>
      <c r="D70" s="23"/>
      <c r="E70" s="23"/>
      <c r="F70" s="23"/>
      <c r="G70" s="23"/>
      <c r="H70" s="23"/>
      <c r="I70" s="24"/>
      <c r="J70" s="23"/>
      <c r="K70" s="23"/>
      <c r="L70" s="23"/>
      <c r="M70" s="23"/>
      <c r="N70" s="23"/>
      <c r="O70" s="24"/>
      <c r="P70" s="23"/>
      <c r="Q70" s="23"/>
      <c r="R70" s="23"/>
      <c r="S70" s="23"/>
      <c r="T70" s="23"/>
      <c r="U70" s="24"/>
      <c r="V70" s="23"/>
      <c r="W70" s="23"/>
      <c r="X70" s="23"/>
      <c r="Y70" s="23"/>
      <c r="Z70" s="23"/>
      <c r="AA70" s="24"/>
      <c r="AB70" s="23"/>
      <c r="AC70" s="23"/>
      <c r="AD70" s="23"/>
      <c r="AE70" s="23"/>
      <c r="AF70" s="23"/>
      <c r="AG70" s="24"/>
      <c r="AH70" s="23"/>
      <c r="AI70" s="23"/>
      <c r="AJ70" s="23"/>
      <c r="AK70" s="23"/>
      <c r="AL70" s="23"/>
      <c r="AM70" s="24"/>
      <c r="AN70" s="23"/>
      <c r="AO70" s="23"/>
      <c r="AP70" s="23"/>
      <c r="AQ70" s="23"/>
      <c r="AR70" s="23"/>
      <c r="AS70" s="24"/>
      <c r="AT70" s="23"/>
      <c r="AU70" s="23"/>
      <c r="AV70" s="23"/>
      <c r="AW70" s="23"/>
    </row>
    <row r="71" spans="1:49" ht="13.9" customHeight="1" thickTop="1" thickBot="1" x14ac:dyDescent="0.25">
      <c r="A71" s="2">
        <v>1998</v>
      </c>
      <c r="B71" s="39" t="s">
        <v>93</v>
      </c>
      <c r="C71" s="14" t="s">
        <v>94</v>
      </c>
      <c r="D71" s="15"/>
      <c r="E71" s="15"/>
      <c r="F71" s="15"/>
      <c r="G71" s="15"/>
      <c r="H71" s="15"/>
      <c r="I71" s="16">
        <v>25</v>
      </c>
      <c r="J71" s="15"/>
      <c r="K71" s="15"/>
      <c r="L71" s="15"/>
      <c r="M71" s="15"/>
      <c r="N71" s="15"/>
      <c r="O71" s="16"/>
      <c r="P71" s="15"/>
      <c r="Q71" s="15"/>
      <c r="R71" s="15"/>
      <c r="S71" s="15"/>
      <c r="T71" s="15"/>
      <c r="U71" s="16"/>
      <c r="V71" s="15"/>
      <c r="W71" s="15"/>
      <c r="X71" s="15"/>
      <c r="Y71" s="15"/>
      <c r="Z71" s="15">
        <v>35</v>
      </c>
      <c r="AA71" s="16"/>
      <c r="AB71" s="15"/>
      <c r="AC71" s="15"/>
      <c r="AD71" s="15"/>
      <c r="AE71" s="15"/>
      <c r="AF71" s="15"/>
      <c r="AG71" s="16"/>
      <c r="AH71" s="15"/>
      <c r="AI71" s="15"/>
      <c r="AJ71" s="15"/>
      <c r="AK71" s="15"/>
      <c r="AL71" s="15"/>
      <c r="AM71" s="16"/>
      <c r="AN71" s="15"/>
      <c r="AO71" s="15"/>
      <c r="AP71" s="15"/>
      <c r="AQ71" s="15"/>
      <c r="AR71" s="15"/>
      <c r="AS71" s="16"/>
      <c r="AT71" s="15"/>
      <c r="AU71" s="15"/>
      <c r="AV71" s="15"/>
      <c r="AW71" s="15"/>
    </row>
    <row r="72" spans="1:49" ht="14.25" thickTop="1" thickBot="1" x14ac:dyDescent="0.25">
      <c r="A72" s="2">
        <v>1998</v>
      </c>
      <c r="B72" s="39" t="s">
        <v>93</v>
      </c>
      <c r="C72" s="17" t="s">
        <v>95</v>
      </c>
      <c r="D72" s="18"/>
      <c r="E72" s="18">
        <v>475</v>
      </c>
      <c r="F72" s="18">
        <v>500</v>
      </c>
      <c r="G72" s="18"/>
      <c r="H72" s="18">
        <v>1000</v>
      </c>
      <c r="I72" s="19">
        <v>55</v>
      </c>
      <c r="J72" s="18"/>
      <c r="K72" s="18"/>
      <c r="L72" s="18">
        <v>1000</v>
      </c>
      <c r="M72" s="18"/>
      <c r="N72" s="18">
        <v>800</v>
      </c>
      <c r="O72" s="19">
        <v>150</v>
      </c>
      <c r="P72" s="18">
        <v>0</v>
      </c>
      <c r="Q72" s="18">
        <v>200</v>
      </c>
      <c r="R72" s="18">
        <v>125</v>
      </c>
      <c r="S72" s="18">
        <v>600</v>
      </c>
      <c r="T72" s="18">
        <v>100</v>
      </c>
      <c r="U72" s="19">
        <v>15</v>
      </c>
      <c r="V72" s="18">
        <v>6000</v>
      </c>
      <c r="W72" s="18"/>
      <c r="X72" s="18">
        <v>1000</v>
      </c>
      <c r="Y72" s="18">
        <v>200</v>
      </c>
      <c r="Z72" s="18"/>
      <c r="AA72" s="19"/>
      <c r="AB72" s="18">
        <v>276</v>
      </c>
      <c r="AC72" s="18">
        <v>100</v>
      </c>
      <c r="AD72" s="18">
        <v>100</v>
      </c>
      <c r="AE72" s="18">
        <v>400</v>
      </c>
      <c r="AF72" s="18"/>
      <c r="AG72" s="19">
        <v>300</v>
      </c>
      <c r="AH72" s="18">
        <v>200</v>
      </c>
      <c r="AI72" s="18">
        <v>1600</v>
      </c>
      <c r="AJ72" s="18">
        <v>4418</v>
      </c>
      <c r="AK72" s="18">
        <v>200</v>
      </c>
      <c r="AL72" s="18">
        <v>5</v>
      </c>
      <c r="AM72" s="19">
        <v>175</v>
      </c>
      <c r="AN72" s="18"/>
      <c r="AO72" s="18">
        <v>3500</v>
      </c>
      <c r="AP72" s="18"/>
      <c r="AQ72" s="18">
        <v>10</v>
      </c>
      <c r="AR72" s="18">
        <v>3500</v>
      </c>
      <c r="AS72" s="19">
        <v>2000</v>
      </c>
      <c r="AT72" s="18">
        <v>1000</v>
      </c>
      <c r="AU72" s="18">
        <v>35</v>
      </c>
      <c r="AV72" s="18">
        <v>150</v>
      </c>
      <c r="AW72" s="18">
        <v>110</v>
      </c>
    </row>
    <row r="73" spans="1:49" ht="14.25" thickTop="1" thickBot="1" x14ac:dyDescent="0.25">
      <c r="A73" s="2">
        <v>1998</v>
      </c>
      <c r="B73" s="39" t="s">
        <v>93</v>
      </c>
      <c r="C73" s="17" t="s">
        <v>96</v>
      </c>
      <c r="D73" s="18"/>
      <c r="E73" s="18"/>
      <c r="F73" s="18"/>
      <c r="G73" s="18">
        <v>22</v>
      </c>
      <c r="H73" s="18">
        <v>400</v>
      </c>
      <c r="I73" s="19">
        <v>0</v>
      </c>
      <c r="J73" s="18"/>
      <c r="K73" s="18"/>
      <c r="L73" s="18">
        <v>10</v>
      </c>
      <c r="M73" s="18"/>
      <c r="N73" s="18"/>
      <c r="O73" s="19"/>
      <c r="P73" s="18">
        <v>300</v>
      </c>
      <c r="Q73" s="18"/>
      <c r="R73" s="18"/>
      <c r="S73" s="18"/>
      <c r="T73" s="18"/>
      <c r="U73" s="19"/>
      <c r="V73" s="18">
        <v>0</v>
      </c>
      <c r="W73" s="18">
        <v>8</v>
      </c>
      <c r="X73" s="18">
        <v>80</v>
      </c>
      <c r="Y73" s="18">
        <v>100</v>
      </c>
      <c r="Z73" s="18"/>
      <c r="AA73" s="19">
        <v>6</v>
      </c>
      <c r="AB73" s="18"/>
      <c r="AC73" s="18">
        <v>10</v>
      </c>
      <c r="AD73" s="18">
        <v>35</v>
      </c>
      <c r="AE73" s="18"/>
      <c r="AF73" s="18"/>
      <c r="AG73" s="19">
        <v>200</v>
      </c>
      <c r="AH73" s="18"/>
      <c r="AI73" s="18"/>
      <c r="AJ73" s="18">
        <v>2696</v>
      </c>
      <c r="AK73" s="18"/>
      <c r="AL73" s="18">
        <v>400</v>
      </c>
      <c r="AM73" s="19">
        <v>4</v>
      </c>
      <c r="AN73" s="18"/>
      <c r="AO73" s="18"/>
      <c r="AP73" s="18">
        <v>65</v>
      </c>
      <c r="AQ73" s="18"/>
      <c r="AR73" s="18">
        <v>200</v>
      </c>
      <c r="AS73" s="19">
        <v>160</v>
      </c>
      <c r="AT73" s="18"/>
      <c r="AU73" s="18">
        <v>40</v>
      </c>
      <c r="AV73" s="18"/>
      <c r="AW73" s="18">
        <v>80</v>
      </c>
    </row>
    <row r="74" spans="1:49" ht="14.25" thickTop="1" thickBot="1" x14ac:dyDescent="0.25">
      <c r="A74" s="2">
        <v>1998</v>
      </c>
      <c r="B74" s="39" t="s">
        <v>93</v>
      </c>
      <c r="C74" s="17" t="s">
        <v>97</v>
      </c>
      <c r="D74" s="18"/>
      <c r="E74" s="18">
        <v>200</v>
      </c>
      <c r="F74" s="18">
        <v>100</v>
      </c>
      <c r="G74" s="18">
        <v>32</v>
      </c>
      <c r="H74" s="18">
        <v>50</v>
      </c>
      <c r="I74" s="19">
        <v>15</v>
      </c>
      <c r="J74" s="18"/>
      <c r="K74" s="18"/>
      <c r="L74" s="18"/>
      <c r="M74" s="18"/>
      <c r="N74" s="18"/>
      <c r="O74" s="19">
        <v>50</v>
      </c>
      <c r="P74" s="18"/>
      <c r="Q74" s="18"/>
      <c r="R74" s="18"/>
      <c r="S74" s="18"/>
      <c r="T74" s="18"/>
      <c r="U74" s="19">
        <v>30</v>
      </c>
      <c r="V74" s="18">
        <v>0</v>
      </c>
      <c r="W74" s="18"/>
      <c r="X74" s="18">
        <v>250</v>
      </c>
      <c r="Y74" s="18">
        <v>50</v>
      </c>
      <c r="Z74" s="18"/>
      <c r="AA74" s="19">
        <v>15</v>
      </c>
      <c r="AB74" s="18"/>
      <c r="AC74" s="18"/>
      <c r="AD74" s="18"/>
      <c r="AE74" s="18"/>
      <c r="AF74" s="18"/>
      <c r="AG74" s="19">
        <v>25</v>
      </c>
      <c r="AH74" s="18"/>
      <c r="AI74" s="18">
        <v>300</v>
      </c>
      <c r="AJ74" s="18"/>
      <c r="AK74" s="18"/>
      <c r="AL74" s="18"/>
      <c r="AM74" s="19"/>
      <c r="AN74" s="18"/>
      <c r="AO74" s="18"/>
      <c r="AP74" s="18">
        <v>20</v>
      </c>
      <c r="AQ74" s="18">
        <v>10</v>
      </c>
      <c r="AR74" s="18"/>
      <c r="AS74" s="19"/>
      <c r="AT74" s="18"/>
      <c r="AU74" s="18"/>
      <c r="AV74" s="18"/>
      <c r="AW74" s="18">
        <v>20</v>
      </c>
    </row>
    <row r="75" spans="1:49" ht="14.25" thickTop="1" thickBot="1" x14ac:dyDescent="0.25">
      <c r="A75" s="2">
        <v>1998</v>
      </c>
      <c r="B75" s="39" t="s">
        <v>93</v>
      </c>
      <c r="C75" s="17" t="s">
        <v>98</v>
      </c>
      <c r="D75" s="18"/>
      <c r="E75" s="18">
        <v>1250</v>
      </c>
      <c r="F75" s="18">
        <v>10500</v>
      </c>
      <c r="G75" s="18">
        <v>30</v>
      </c>
      <c r="H75" s="18">
        <v>6000</v>
      </c>
      <c r="I75" s="19">
        <v>3100</v>
      </c>
      <c r="J75" s="18">
        <v>350</v>
      </c>
      <c r="K75" s="18"/>
      <c r="L75" s="18">
        <v>8500</v>
      </c>
      <c r="M75" s="18"/>
      <c r="N75" s="18"/>
      <c r="O75" s="19"/>
      <c r="P75" s="18"/>
      <c r="Q75" s="18">
        <v>400</v>
      </c>
      <c r="R75" s="18">
        <v>50</v>
      </c>
      <c r="S75" s="18">
        <v>1600</v>
      </c>
      <c r="T75" s="18">
        <v>200</v>
      </c>
      <c r="U75" s="19">
        <v>65</v>
      </c>
      <c r="V75" s="18"/>
      <c r="W75" s="18"/>
      <c r="X75" s="18">
        <v>250</v>
      </c>
      <c r="Y75" s="18"/>
      <c r="Z75" s="18">
        <v>30</v>
      </c>
      <c r="AA75" s="19"/>
      <c r="AB75" s="18">
        <v>2680</v>
      </c>
      <c r="AC75" s="18"/>
      <c r="AD75" s="18">
        <v>950</v>
      </c>
      <c r="AE75" s="18">
        <v>1000</v>
      </c>
      <c r="AF75" s="18"/>
      <c r="AG75" s="19"/>
      <c r="AH75" s="18">
        <v>1135</v>
      </c>
      <c r="AI75" s="18">
        <v>8800</v>
      </c>
      <c r="AJ75" s="18">
        <v>300</v>
      </c>
      <c r="AK75" s="18">
        <v>800</v>
      </c>
      <c r="AL75" s="18"/>
      <c r="AM75" s="19">
        <v>140</v>
      </c>
      <c r="AN75" s="18"/>
      <c r="AO75" s="18">
        <v>24230</v>
      </c>
      <c r="AP75" s="18"/>
      <c r="AQ75" s="18">
        <v>500</v>
      </c>
      <c r="AR75" s="18">
        <v>400</v>
      </c>
      <c r="AS75" s="19"/>
      <c r="AT75" s="18">
        <v>4500</v>
      </c>
      <c r="AU75" s="18"/>
      <c r="AV75" s="18"/>
      <c r="AW75" s="18"/>
    </row>
    <row r="76" spans="1:49" ht="14.25" thickTop="1" thickBot="1" x14ac:dyDescent="0.25">
      <c r="A76" s="2">
        <v>1998</v>
      </c>
      <c r="B76" s="39" t="s">
        <v>93</v>
      </c>
      <c r="C76" s="17" t="s">
        <v>99</v>
      </c>
      <c r="D76" s="20"/>
      <c r="E76" s="20"/>
      <c r="F76" s="20">
        <v>0.66</v>
      </c>
      <c r="G76" s="20">
        <v>1</v>
      </c>
      <c r="H76" s="20">
        <v>0.5</v>
      </c>
      <c r="I76" s="21">
        <v>0.85</v>
      </c>
      <c r="J76" s="20"/>
      <c r="K76" s="20"/>
      <c r="L76" s="20">
        <v>0.4</v>
      </c>
      <c r="M76" s="20"/>
      <c r="N76" s="20"/>
      <c r="O76" s="21"/>
      <c r="P76" s="20"/>
      <c r="Q76" s="20">
        <v>1</v>
      </c>
      <c r="R76" s="20"/>
      <c r="S76" s="20"/>
      <c r="T76" s="20"/>
      <c r="U76" s="21"/>
      <c r="V76" s="20"/>
      <c r="W76" s="20"/>
      <c r="X76" s="20">
        <v>1</v>
      </c>
      <c r="Y76" s="20"/>
      <c r="Z76" s="20"/>
      <c r="AA76" s="21"/>
      <c r="AB76" s="20">
        <v>0.33</v>
      </c>
      <c r="AC76" s="20"/>
      <c r="AD76" s="20"/>
      <c r="AE76" s="20">
        <v>1</v>
      </c>
      <c r="AF76" s="20"/>
      <c r="AG76" s="21"/>
      <c r="AH76" s="20"/>
      <c r="AI76" s="20">
        <v>0.93</v>
      </c>
      <c r="AJ76" s="20"/>
      <c r="AK76" s="20">
        <v>1</v>
      </c>
      <c r="AL76" s="20"/>
      <c r="AM76" s="21">
        <v>1</v>
      </c>
      <c r="AN76" s="20"/>
      <c r="AO76" s="20"/>
      <c r="AP76" s="20"/>
      <c r="AQ76" s="20"/>
      <c r="AR76" s="20"/>
      <c r="AS76" s="21"/>
      <c r="AT76" s="20">
        <v>1</v>
      </c>
      <c r="AU76" s="20"/>
      <c r="AV76" s="20"/>
      <c r="AW76" s="20"/>
    </row>
    <row r="77" spans="1:49" ht="14.25" thickTop="1" thickBot="1" x14ac:dyDescent="0.25">
      <c r="A77" s="2">
        <v>1998</v>
      </c>
      <c r="B77" s="39" t="s">
        <v>93</v>
      </c>
      <c r="C77" s="17" t="s">
        <v>100</v>
      </c>
      <c r="D77" s="20"/>
      <c r="E77" s="20"/>
      <c r="F77" s="20">
        <v>0.34</v>
      </c>
      <c r="G77" s="20"/>
      <c r="H77" s="20">
        <v>0.5</v>
      </c>
      <c r="I77" s="21">
        <v>0.1</v>
      </c>
      <c r="J77" s="20"/>
      <c r="K77" s="20"/>
      <c r="L77" s="20">
        <v>0.6</v>
      </c>
      <c r="M77" s="20"/>
      <c r="N77" s="20"/>
      <c r="O77" s="21"/>
      <c r="P77" s="20"/>
      <c r="Q77" s="20"/>
      <c r="R77" s="20"/>
      <c r="S77" s="20"/>
      <c r="T77" s="20"/>
      <c r="U77" s="21"/>
      <c r="V77" s="20"/>
      <c r="W77" s="20"/>
      <c r="X77" s="20"/>
      <c r="Y77" s="20"/>
      <c r="Z77" s="20"/>
      <c r="AA77" s="21"/>
      <c r="AB77" s="20">
        <v>0.67</v>
      </c>
      <c r="AC77" s="20"/>
      <c r="AD77" s="20"/>
      <c r="AE77" s="20"/>
      <c r="AF77" s="20"/>
      <c r="AG77" s="21"/>
      <c r="AH77" s="20"/>
      <c r="AI77" s="20">
        <v>7.0000000000000007E-2</v>
      </c>
      <c r="AJ77" s="20"/>
      <c r="AK77" s="20"/>
      <c r="AL77" s="20"/>
      <c r="AM77" s="21"/>
      <c r="AN77" s="20"/>
      <c r="AO77" s="20"/>
      <c r="AP77" s="20"/>
      <c r="AQ77" s="20"/>
      <c r="AR77" s="20"/>
      <c r="AS77" s="21"/>
      <c r="AT77" s="20"/>
      <c r="AU77" s="20"/>
      <c r="AV77" s="20"/>
      <c r="AW77" s="20"/>
    </row>
    <row r="78" spans="1:49" ht="14.25" thickTop="1" thickBot="1" x14ac:dyDescent="0.25">
      <c r="A78" s="2">
        <v>1998</v>
      </c>
      <c r="B78" s="39" t="s">
        <v>93</v>
      </c>
      <c r="C78" s="17" t="s">
        <v>101</v>
      </c>
      <c r="D78" s="20"/>
      <c r="E78" s="20">
        <v>0.25</v>
      </c>
      <c r="F78" s="20">
        <v>1</v>
      </c>
      <c r="G78" s="20">
        <v>0</v>
      </c>
      <c r="H78" s="20">
        <v>0.25</v>
      </c>
      <c r="I78" s="21">
        <v>0.05</v>
      </c>
      <c r="J78" s="20"/>
      <c r="K78" s="20"/>
      <c r="L78" s="20">
        <v>0.1</v>
      </c>
      <c r="M78" s="20"/>
      <c r="N78" s="20"/>
      <c r="O78" s="21"/>
      <c r="P78" s="20"/>
      <c r="Q78" s="20"/>
      <c r="R78" s="20"/>
      <c r="S78" s="20"/>
      <c r="T78" s="20"/>
      <c r="U78" s="21"/>
      <c r="V78" s="20"/>
      <c r="W78" s="20"/>
      <c r="X78" s="20"/>
      <c r="Y78" s="20"/>
      <c r="Z78" s="20"/>
      <c r="AA78" s="21"/>
      <c r="AB78" s="20">
        <v>0.8</v>
      </c>
      <c r="AC78" s="20"/>
      <c r="AD78" s="20"/>
      <c r="AE78" s="20">
        <v>0.2</v>
      </c>
      <c r="AF78" s="20"/>
      <c r="AG78" s="21"/>
      <c r="AH78" s="20"/>
      <c r="AI78" s="20">
        <v>0.75</v>
      </c>
      <c r="AJ78" s="20"/>
      <c r="AK78" s="20"/>
      <c r="AL78" s="20"/>
      <c r="AM78" s="21"/>
      <c r="AN78" s="20"/>
      <c r="AO78" s="20"/>
      <c r="AP78" s="20"/>
      <c r="AQ78" s="20"/>
      <c r="AR78" s="20"/>
      <c r="AS78" s="21"/>
      <c r="AT78" s="20">
        <v>0.1</v>
      </c>
      <c r="AU78" s="20"/>
      <c r="AV78" s="20"/>
      <c r="AW78" s="20"/>
    </row>
    <row r="79" spans="1:49" ht="14.25" thickTop="1" thickBot="1" x14ac:dyDescent="0.25">
      <c r="A79" s="2">
        <v>1998</v>
      </c>
      <c r="B79" s="39" t="s">
        <v>93</v>
      </c>
      <c r="C79" s="22" t="s">
        <v>102</v>
      </c>
      <c r="D79" s="23">
        <f t="shared" ref="D79:AW79" si="28">SUM(D71:D75)</f>
        <v>0</v>
      </c>
      <c r="E79" s="23">
        <f t="shared" si="28"/>
        <v>1925</v>
      </c>
      <c r="F79" s="23">
        <f t="shared" si="28"/>
        <v>11100</v>
      </c>
      <c r="G79" s="23">
        <f t="shared" si="28"/>
        <v>84</v>
      </c>
      <c r="H79" s="23">
        <f t="shared" si="28"/>
        <v>7450</v>
      </c>
      <c r="I79" s="24">
        <f t="shared" si="28"/>
        <v>3195</v>
      </c>
      <c r="J79" s="23">
        <f t="shared" si="28"/>
        <v>350</v>
      </c>
      <c r="K79" s="23">
        <f t="shared" si="28"/>
        <v>0</v>
      </c>
      <c r="L79" s="23">
        <f t="shared" si="28"/>
        <v>9510</v>
      </c>
      <c r="M79" s="23">
        <f t="shared" si="28"/>
        <v>0</v>
      </c>
      <c r="N79" s="23">
        <f t="shared" si="28"/>
        <v>800</v>
      </c>
      <c r="O79" s="24">
        <f t="shared" si="28"/>
        <v>200</v>
      </c>
      <c r="P79" s="23">
        <f t="shared" si="28"/>
        <v>300</v>
      </c>
      <c r="Q79" s="23">
        <f t="shared" si="28"/>
        <v>600</v>
      </c>
      <c r="R79" s="23">
        <f t="shared" si="28"/>
        <v>175</v>
      </c>
      <c r="S79" s="23">
        <f t="shared" si="28"/>
        <v>2200</v>
      </c>
      <c r="T79" s="23">
        <f t="shared" si="28"/>
        <v>300</v>
      </c>
      <c r="U79" s="24">
        <f t="shared" si="28"/>
        <v>110</v>
      </c>
      <c r="V79" s="23">
        <f t="shared" si="28"/>
        <v>6000</v>
      </c>
      <c r="W79" s="23">
        <f t="shared" si="28"/>
        <v>8</v>
      </c>
      <c r="X79" s="23">
        <f t="shared" si="28"/>
        <v>1580</v>
      </c>
      <c r="Y79" s="23">
        <f t="shared" si="28"/>
        <v>350</v>
      </c>
      <c r="Z79" s="23">
        <f t="shared" si="28"/>
        <v>65</v>
      </c>
      <c r="AA79" s="24">
        <f t="shared" si="28"/>
        <v>21</v>
      </c>
      <c r="AB79" s="23">
        <f t="shared" si="28"/>
        <v>2956</v>
      </c>
      <c r="AC79" s="23">
        <f t="shared" si="28"/>
        <v>110</v>
      </c>
      <c r="AD79" s="23">
        <f t="shared" si="28"/>
        <v>1085</v>
      </c>
      <c r="AE79" s="23">
        <f t="shared" si="28"/>
        <v>1400</v>
      </c>
      <c r="AF79" s="23">
        <f t="shared" si="28"/>
        <v>0</v>
      </c>
      <c r="AG79" s="24">
        <f t="shared" si="28"/>
        <v>525</v>
      </c>
      <c r="AH79" s="23">
        <f t="shared" si="28"/>
        <v>1335</v>
      </c>
      <c r="AI79" s="23">
        <f t="shared" si="28"/>
        <v>10700</v>
      </c>
      <c r="AJ79" s="23">
        <f t="shared" si="28"/>
        <v>7414</v>
      </c>
      <c r="AK79" s="23">
        <f t="shared" si="28"/>
        <v>1000</v>
      </c>
      <c r="AL79" s="23">
        <f t="shared" si="28"/>
        <v>405</v>
      </c>
      <c r="AM79" s="24">
        <f t="shared" si="28"/>
        <v>319</v>
      </c>
      <c r="AN79" s="23">
        <f t="shared" si="28"/>
        <v>0</v>
      </c>
      <c r="AO79" s="23">
        <f t="shared" si="28"/>
        <v>27730</v>
      </c>
      <c r="AP79" s="23">
        <f t="shared" si="28"/>
        <v>85</v>
      </c>
      <c r="AQ79" s="23">
        <f t="shared" si="28"/>
        <v>520</v>
      </c>
      <c r="AR79" s="23">
        <f t="shared" si="28"/>
        <v>4100</v>
      </c>
      <c r="AS79" s="24">
        <f t="shared" si="28"/>
        <v>2160</v>
      </c>
      <c r="AT79" s="23">
        <f t="shared" si="28"/>
        <v>5500</v>
      </c>
      <c r="AU79" s="23">
        <f t="shared" si="28"/>
        <v>75</v>
      </c>
      <c r="AV79" s="23">
        <f t="shared" si="28"/>
        <v>150</v>
      </c>
      <c r="AW79" s="23">
        <f t="shared" si="28"/>
        <v>210</v>
      </c>
    </row>
    <row r="80" spans="1:49" ht="13.9" customHeight="1" thickTop="1" thickBot="1" x14ac:dyDescent="0.25">
      <c r="A80" s="2">
        <v>1998</v>
      </c>
      <c r="B80" s="39" t="s">
        <v>103</v>
      </c>
      <c r="C80" s="14" t="s">
        <v>104</v>
      </c>
      <c r="D80" s="15"/>
      <c r="E80" s="15"/>
      <c r="F80" s="15"/>
      <c r="G80" s="15"/>
      <c r="H80" s="15"/>
      <c r="I80" s="16"/>
      <c r="J80" s="15"/>
      <c r="K80" s="15"/>
      <c r="L80" s="15"/>
      <c r="M80" s="15"/>
      <c r="N80" s="15"/>
      <c r="O80" s="16"/>
      <c r="P80" s="15"/>
      <c r="Q80" s="15">
        <v>300</v>
      </c>
      <c r="R80" s="15"/>
      <c r="S80" s="15"/>
      <c r="T80" s="15"/>
      <c r="U80" s="16"/>
      <c r="V80" s="15"/>
      <c r="W80" s="15"/>
      <c r="X80" s="15"/>
      <c r="Y80" s="15"/>
      <c r="Z80" s="15"/>
      <c r="AA80" s="16"/>
      <c r="AB80" s="15"/>
      <c r="AC80" s="15"/>
      <c r="AD80" s="15"/>
      <c r="AE80" s="15"/>
      <c r="AF80" s="15"/>
      <c r="AG80" s="16"/>
      <c r="AH80" s="15"/>
      <c r="AI80" s="15"/>
      <c r="AJ80" s="15"/>
      <c r="AK80" s="15"/>
      <c r="AL80" s="15"/>
      <c r="AM80" s="16"/>
      <c r="AN80" s="15"/>
      <c r="AO80" s="15">
        <v>1000</v>
      </c>
      <c r="AP80" s="15"/>
      <c r="AQ80" s="15"/>
      <c r="AR80" s="15"/>
      <c r="AS80" s="16"/>
      <c r="AT80" s="15"/>
      <c r="AU80" s="15"/>
      <c r="AV80" s="15"/>
      <c r="AW80" s="15"/>
    </row>
    <row r="81" spans="1:49" ht="14.25" thickTop="1" thickBot="1" x14ac:dyDescent="0.25">
      <c r="A81" s="2">
        <v>1998</v>
      </c>
      <c r="B81" s="39" t="s">
        <v>103</v>
      </c>
      <c r="C81" s="17" t="s">
        <v>105</v>
      </c>
      <c r="D81" s="18"/>
      <c r="E81" s="18"/>
      <c r="F81" s="18"/>
      <c r="G81" s="18"/>
      <c r="H81" s="18"/>
      <c r="I81" s="19"/>
      <c r="J81" s="18"/>
      <c r="K81" s="18"/>
      <c r="L81" s="18"/>
      <c r="M81" s="18"/>
      <c r="N81" s="18"/>
      <c r="O81" s="19"/>
      <c r="P81" s="18"/>
      <c r="Q81" s="18"/>
      <c r="R81" s="18"/>
      <c r="S81" s="18"/>
      <c r="T81" s="18"/>
      <c r="U81" s="19"/>
      <c r="V81" s="18"/>
      <c r="W81" s="18"/>
      <c r="X81" s="18"/>
      <c r="Y81" s="18"/>
      <c r="Z81" s="18"/>
      <c r="AA81" s="19"/>
      <c r="AB81" s="18"/>
      <c r="AC81" s="18"/>
      <c r="AD81" s="18"/>
      <c r="AE81" s="18"/>
      <c r="AF81" s="18"/>
      <c r="AG81" s="19"/>
      <c r="AH81" s="18"/>
      <c r="AI81" s="18"/>
      <c r="AJ81" s="18"/>
      <c r="AK81" s="18"/>
      <c r="AL81" s="18"/>
      <c r="AM81" s="19"/>
      <c r="AN81" s="18"/>
      <c r="AO81" s="18"/>
      <c r="AP81" s="18"/>
      <c r="AQ81" s="18"/>
      <c r="AR81" s="18"/>
      <c r="AS81" s="19"/>
      <c r="AT81" s="18"/>
      <c r="AU81" s="18"/>
      <c r="AV81" s="18"/>
      <c r="AW81" s="18"/>
    </row>
    <row r="82" spans="1:49" ht="14.25" thickTop="1" thickBot="1" x14ac:dyDescent="0.25">
      <c r="A82" s="2">
        <v>1998</v>
      </c>
      <c r="B82" s="39" t="s">
        <v>103</v>
      </c>
      <c r="C82" s="17" t="s">
        <v>106</v>
      </c>
      <c r="D82" s="18"/>
      <c r="E82" s="18"/>
      <c r="F82" s="18"/>
      <c r="G82" s="18"/>
      <c r="H82" s="18"/>
      <c r="I82" s="19"/>
      <c r="J82" s="18"/>
      <c r="K82" s="18"/>
      <c r="L82" s="18"/>
      <c r="M82" s="18"/>
      <c r="N82" s="18"/>
      <c r="O82" s="19"/>
      <c r="P82" s="18"/>
      <c r="Q82" s="18"/>
      <c r="R82" s="18"/>
      <c r="S82" s="18"/>
      <c r="T82" s="18"/>
      <c r="U82" s="19"/>
      <c r="V82" s="18"/>
      <c r="W82" s="18"/>
      <c r="X82" s="18"/>
      <c r="Y82" s="18"/>
      <c r="Z82" s="18"/>
      <c r="AA82" s="19"/>
      <c r="AB82" s="18"/>
      <c r="AC82" s="18"/>
      <c r="AD82" s="18"/>
      <c r="AE82" s="18"/>
      <c r="AF82" s="18"/>
      <c r="AG82" s="19"/>
      <c r="AH82" s="18"/>
      <c r="AI82" s="18"/>
      <c r="AJ82" s="18"/>
      <c r="AK82" s="18"/>
      <c r="AL82" s="18"/>
      <c r="AM82" s="19"/>
      <c r="AN82" s="18"/>
      <c r="AO82" s="18"/>
      <c r="AP82" s="18"/>
      <c r="AQ82" s="18"/>
      <c r="AR82" s="18"/>
      <c r="AS82" s="19"/>
      <c r="AT82" s="18"/>
      <c r="AU82" s="18"/>
      <c r="AV82" s="18"/>
      <c r="AW82" s="18"/>
    </row>
    <row r="83" spans="1:49" ht="14.25" thickTop="1" thickBot="1" x14ac:dyDescent="0.25">
      <c r="A83" s="2">
        <v>1998</v>
      </c>
      <c r="B83" s="39" t="s">
        <v>103</v>
      </c>
      <c r="C83" s="17" t="s">
        <v>107</v>
      </c>
      <c r="D83" s="20"/>
      <c r="E83" s="20"/>
      <c r="F83" s="20"/>
      <c r="G83" s="20"/>
      <c r="H83" s="20"/>
      <c r="I83" s="21"/>
      <c r="J83" s="20"/>
      <c r="K83" s="20"/>
      <c r="L83" s="20"/>
      <c r="M83" s="20"/>
      <c r="N83" s="20"/>
      <c r="O83" s="21"/>
      <c r="P83" s="20"/>
      <c r="Q83" s="20"/>
      <c r="R83" s="20"/>
      <c r="S83" s="20"/>
      <c r="T83" s="20"/>
      <c r="U83" s="21"/>
      <c r="V83" s="20"/>
      <c r="W83" s="20"/>
      <c r="X83" s="20"/>
      <c r="Y83" s="20"/>
      <c r="Z83" s="20"/>
      <c r="AA83" s="21"/>
      <c r="AB83" s="20"/>
      <c r="AC83" s="20"/>
      <c r="AD83" s="20"/>
      <c r="AE83" s="20"/>
      <c r="AF83" s="20"/>
      <c r="AG83" s="21"/>
      <c r="AH83" s="20"/>
      <c r="AI83" s="20"/>
      <c r="AJ83" s="20"/>
      <c r="AK83" s="20"/>
      <c r="AL83" s="20"/>
      <c r="AM83" s="21"/>
      <c r="AN83" s="20"/>
      <c r="AO83" s="20"/>
      <c r="AP83" s="20"/>
      <c r="AQ83" s="20"/>
      <c r="AR83" s="20"/>
      <c r="AS83" s="21"/>
      <c r="AT83" s="20"/>
      <c r="AU83" s="20"/>
      <c r="AV83" s="20"/>
      <c r="AW83" s="20"/>
    </row>
    <row r="84" spans="1:49" ht="14.25" thickTop="1" thickBot="1" x14ac:dyDescent="0.25">
      <c r="A84" s="2">
        <v>1998</v>
      </c>
      <c r="B84" s="39" t="s">
        <v>103</v>
      </c>
      <c r="C84" s="17" t="s">
        <v>108</v>
      </c>
      <c r="D84" s="18"/>
      <c r="E84" s="18"/>
      <c r="F84" s="18">
        <v>200</v>
      </c>
      <c r="G84" s="18"/>
      <c r="H84" s="18">
        <v>100</v>
      </c>
      <c r="I84" s="19"/>
      <c r="J84" s="18"/>
      <c r="K84" s="18"/>
      <c r="L84" s="18"/>
      <c r="M84" s="18"/>
      <c r="N84" s="18"/>
      <c r="O84" s="19"/>
      <c r="P84" s="18"/>
      <c r="Q84" s="18"/>
      <c r="R84" s="18"/>
      <c r="S84" s="18"/>
      <c r="T84" s="18"/>
      <c r="U84" s="19">
        <v>15</v>
      </c>
      <c r="V84" s="18"/>
      <c r="W84" s="18"/>
      <c r="X84" s="18"/>
      <c r="Y84" s="18"/>
      <c r="Z84" s="18"/>
      <c r="AA84" s="19"/>
      <c r="AB84" s="18"/>
      <c r="AC84" s="18"/>
      <c r="AD84" s="18"/>
      <c r="AE84" s="18"/>
      <c r="AF84" s="18"/>
      <c r="AG84" s="19"/>
      <c r="AH84" s="18"/>
      <c r="AI84" s="18"/>
      <c r="AJ84" s="18"/>
      <c r="AK84" s="18">
        <v>150</v>
      </c>
      <c r="AL84" s="18"/>
      <c r="AM84" s="19"/>
      <c r="AN84" s="18"/>
      <c r="AO84" s="18"/>
      <c r="AP84" s="18"/>
      <c r="AQ84" s="18"/>
      <c r="AR84" s="18"/>
      <c r="AS84" s="19"/>
      <c r="AT84" s="18"/>
      <c r="AU84" s="18"/>
      <c r="AV84" s="18"/>
      <c r="AW84" s="18"/>
    </row>
    <row r="85" spans="1:49" ht="14.25" thickTop="1" thickBot="1" x14ac:dyDescent="0.25">
      <c r="A85" s="2">
        <v>1998</v>
      </c>
      <c r="B85" s="39" t="s">
        <v>103</v>
      </c>
      <c r="C85" s="17" t="s">
        <v>109</v>
      </c>
      <c r="D85" s="18"/>
      <c r="E85" s="18"/>
      <c r="F85" s="18"/>
      <c r="G85" s="18"/>
      <c r="H85" s="18">
        <v>300</v>
      </c>
      <c r="I85" s="19"/>
      <c r="J85" s="18"/>
      <c r="K85" s="18"/>
      <c r="L85" s="18"/>
      <c r="M85" s="18"/>
      <c r="N85" s="18"/>
      <c r="O85" s="19"/>
      <c r="P85" s="18"/>
      <c r="Q85" s="18">
        <v>2000</v>
      </c>
      <c r="R85" s="18"/>
      <c r="S85" s="18"/>
      <c r="T85" s="18"/>
      <c r="U85" s="19"/>
      <c r="V85" s="18"/>
      <c r="W85" s="18"/>
      <c r="X85" s="18"/>
      <c r="Y85" s="18"/>
      <c r="Z85" s="18"/>
      <c r="AA85" s="19"/>
      <c r="AB85" s="18"/>
      <c r="AC85" s="18"/>
      <c r="AD85" s="18"/>
      <c r="AE85" s="18"/>
      <c r="AF85" s="18"/>
      <c r="AG85" s="19"/>
      <c r="AH85" s="18"/>
      <c r="AI85" s="18"/>
      <c r="AJ85" s="18">
        <v>3059</v>
      </c>
      <c r="AK85" s="18"/>
      <c r="AL85" s="18"/>
      <c r="AM85" s="19"/>
      <c r="AN85" s="18"/>
      <c r="AO85" s="18"/>
      <c r="AP85" s="18"/>
      <c r="AQ85" s="18"/>
      <c r="AR85" s="18"/>
      <c r="AS85" s="19"/>
      <c r="AT85" s="18"/>
      <c r="AU85" s="18"/>
      <c r="AV85" s="18"/>
      <c r="AW85" s="18"/>
    </row>
    <row r="86" spans="1:49" ht="14.25" thickTop="1" thickBot="1" x14ac:dyDescent="0.25">
      <c r="A86" s="2">
        <v>1998</v>
      </c>
      <c r="B86" s="39" t="s">
        <v>103</v>
      </c>
      <c r="C86" s="17" t="s">
        <v>110</v>
      </c>
      <c r="D86" s="20"/>
      <c r="E86" s="20"/>
      <c r="F86" s="20"/>
      <c r="G86" s="20"/>
      <c r="H86" s="20"/>
      <c r="I86" s="21"/>
      <c r="J86" s="20"/>
      <c r="K86" s="20"/>
      <c r="L86" s="20"/>
      <c r="M86" s="20"/>
      <c r="N86" s="20"/>
      <c r="O86" s="21"/>
      <c r="P86" s="20"/>
      <c r="Q86" s="20"/>
      <c r="R86" s="20"/>
      <c r="S86" s="20"/>
      <c r="T86" s="20"/>
      <c r="U86" s="21"/>
      <c r="V86" s="20"/>
      <c r="W86" s="20"/>
      <c r="X86" s="20"/>
      <c r="Y86" s="20"/>
      <c r="Z86" s="20"/>
      <c r="AA86" s="21"/>
      <c r="AB86" s="20"/>
      <c r="AC86" s="20"/>
      <c r="AD86" s="20"/>
      <c r="AE86" s="20"/>
      <c r="AF86" s="20"/>
      <c r="AG86" s="21"/>
      <c r="AH86" s="20"/>
      <c r="AI86" s="20"/>
      <c r="AJ86" s="20"/>
      <c r="AK86" s="20"/>
      <c r="AL86" s="20"/>
      <c r="AM86" s="21"/>
      <c r="AN86" s="20"/>
      <c r="AO86" s="20"/>
      <c r="AP86" s="20"/>
      <c r="AQ86" s="20"/>
      <c r="AR86" s="20"/>
      <c r="AS86" s="21"/>
      <c r="AT86" s="20"/>
      <c r="AU86" s="20"/>
      <c r="AV86" s="20"/>
      <c r="AW86" s="20"/>
    </row>
    <row r="87" spans="1:49" ht="14.25" thickTop="1" thickBot="1" x14ac:dyDescent="0.25">
      <c r="A87" s="2">
        <v>1998</v>
      </c>
      <c r="B87" s="39" t="s">
        <v>103</v>
      </c>
      <c r="C87" s="22" t="s">
        <v>111</v>
      </c>
      <c r="D87" s="23">
        <f t="shared" ref="D87:AW87" si="29">SUM(D80:D82)+D84+D85</f>
        <v>0</v>
      </c>
      <c r="E87" s="23">
        <f t="shared" si="29"/>
        <v>0</v>
      </c>
      <c r="F87" s="23">
        <f t="shared" si="29"/>
        <v>200</v>
      </c>
      <c r="G87" s="23">
        <f t="shared" si="29"/>
        <v>0</v>
      </c>
      <c r="H87" s="23">
        <f t="shared" si="29"/>
        <v>400</v>
      </c>
      <c r="I87" s="24">
        <f t="shared" si="29"/>
        <v>0</v>
      </c>
      <c r="J87" s="23">
        <f t="shared" si="29"/>
        <v>0</v>
      </c>
      <c r="K87" s="23">
        <f t="shared" si="29"/>
        <v>0</v>
      </c>
      <c r="L87" s="23">
        <f t="shared" si="29"/>
        <v>0</v>
      </c>
      <c r="M87" s="23">
        <f t="shared" si="29"/>
        <v>0</v>
      </c>
      <c r="N87" s="23">
        <f t="shared" si="29"/>
        <v>0</v>
      </c>
      <c r="O87" s="24">
        <f t="shared" si="29"/>
        <v>0</v>
      </c>
      <c r="P87" s="23">
        <f t="shared" si="29"/>
        <v>0</v>
      </c>
      <c r="Q87" s="23">
        <f t="shared" si="29"/>
        <v>2300</v>
      </c>
      <c r="R87" s="23">
        <f t="shared" si="29"/>
        <v>0</v>
      </c>
      <c r="S87" s="23">
        <f t="shared" si="29"/>
        <v>0</v>
      </c>
      <c r="T87" s="23">
        <f t="shared" si="29"/>
        <v>0</v>
      </c>
      <c r="U87" s="24">
        <f t="shared" si="29"/>
        <v>15</v>
      </c>
      <c r="V87" s="23">
        <f t="shared" si="29"/>
        <v>0</v>
      </c>
      <c r="W87" s="23">
        <f t="shared" si="29"/>
        <v>0</v>
      </c>
      <c r="X87" s="23">
        <f t="shared" si="29"/>
        <v>0</v>
      </c>
      <c r="Y87" s="23">
        <f t="shared" si="29"/>
        <v>0</v>
      </c>
      <c r="Z87" s="23">
        <f t="shared" si="29"/>
        <v>0</v>
      </c>
      <c r="AA87" s="24">
        <f t="shared" si="29"/>
        <v>0</v>
      </c>
      <c r="AB87" s="23">
        <f t="shared" si="29"/>
        <v>0</v>
      </c>
      <c r="AC87" s="23">
        <f t="shared" si="29"/>
        <v>0</v>
      </c>
      <c r="AD87" s="23">
        <f t="shared" si="29"/>
        <v>0</v>
      </c>
      <c r="AE87" s="23">
        <f t="shared" si="29"/>
        <v>0</v>
      </c>
      <c r="AF87" s="23">
        <f t="shared" si="29"/>
        <v>0</v>
      </c>
      <c r="AG87" s="24">
        <f t="shared" si="29"/>
        <v>0</v>
      </c>
      <c r="AH87" s="23">
        <f t="shared" si="29"/>
        <v>0</v>
      </c>
      <c r="AI87" s="23">
        <f t="shared" si="29"/>
        <v>0</v>
      </c>
      <c r="AJ87" s="23">
        <f t="shared" si="29"/>
        <v>3059</v>
      </c>
      <c r="AK87" s="23">
        <f t="shared" si="29"/>
        <v>150</v>
      </c>
      <c r="AL87" s="23">
        <f t="shared" si="29"/>
        <v>0</v>
      </c>
      <c r="AM87" s="24">
        <f t="shared" si="29"/>
        <v>0</v>
      </c>
      <c r="AN87" s="23">
        <f t="shared" si="29"/>
        <v>0</v>
      </c>
      <c r="AO87" s="23">
        <f t="shared" si="29"/>
        <v>1000</v>
      </c>
      <c r="AP87" s="23">
        <f t="shared" si="29"/>
        <v>0</v>
      </c>
      <c r="AQ87" s="23">
        <f t="shared" si="29"/>
        <v>0</v>
      </c>
      <c r="AR87" s="23">
        <f t="shared" si="29"/>
        <v>0</v>
      </c>
      <c r="AS87" s="24">
        <f t="shared" si="29"/>
        <v>0</v>
      </c>
      <c r="AT87" s="23">
        <f t="shared" si="29"/>
        <v>0</v>
      </c>
      <c r="AU87" s="23">
        <f t="shared" si="29"/>
        <v>0</v>
      </c>
      <c r="AV87" s="23">
        <f t="shared" si="29"/>
        <v>0</v>
      </c>
      <c r="AW87" s="23">
        <f t="shared" si="29"/>
        <v>0</v>
      </c>
    </row>
    <row r="88" spans="1:49" ht="13.9" customHeight="1" thickTop="1" thickBot="1" x14ac:dyDescent="0.25">
      <c r="A88" s="2">
        <v>1998</v>
      </c>
      <c r="B88" s="40" t="s">
        <v>112</v>
      </c>
      <c r="C88" s="14" t="s">
        <v>113</v>
      </c>
      <c r="D88" s="15">
        <v>0</v>
      </c>
      <c r="E88" s="15"/>
      <c r="F88" s="15"/>
      <c r="G88" s="15"/>
      <c r="H88" s="15">
        <v>5</v>
      </c>
      <c r="I88" s="16"/>
      <c r="J88" s="15"/>
      <c r="K88" s="15"/>
      <c r="L88" s="15"/>
      <c r="M88" s="15"/>
      <c r="N88" s="15"/>
      <c r="O88" s="16"/>
      <c r="P88" s="15">
        <v>300</v>
      </c>
      <c r="Q88" s="15"/>
      <c r="R88" s="15"/>
      <c r="S88" s="15"/>
      <c r="T88" s="15"/>
      <c r="U88" s="16"/>
      <c r="V88" s="15"/>
      <c r="W88" s="15"/>
      <c r="X88" s="15"/>
      <c r="Y88" s="15"/>
      <c r="Z88" s="15"/>
      <c r="AA88" s="16"/>
      <c r="AB88" s="15"/>
      <c r="AC88" s="15"/>
      <c r="AD88" s="15"/>
      <c r="AE88" s="15">
        <v>2</v>
      </c>
      <c r="AF88" s="15"/>
      <c r="AG88" s="16"/>
      <c r="AH88" s="15"/>
      <c r="AI88" s="15"/>
      <c r="AJ88" s="15"/>
      <c r="AK88" s="15"/>
      <c r="AL88" s="15"/>
      <c r="AM88" s="16"/>
      <c r="AN88" s="15"/>
      <c r="AO88" s="15"/>
      <c r="AP88" s="15"/>
      <c r="AQ88" s="15"/>
      <c r="AR88" s="15">
        <v>250</v>
      </c>
      <c r="AS88" s="16"/>
      <c r="AT88" s="15"/>
      <c r="AU88" s="15"/>
      <c r="AV88" s="15"/>
      <c r="AW88" s="15"/>
    </row>
    <row r="89" spans="1:49" ht="14.25" thickTop="1" thickBot="1" x14ac:dyDescent="0.25">
      <c r="A89" s="2">
        <v>1998</v>
      </c>
      <c r="B89" s="40" t="s">
        <v>112</v>
      </c>
      <c r="C89" s="17" t="s">
        <v>114</v>
      </c>
      <c r="D89" s="18">
        <v>0</v>
      </c>
      <c r="E89" s="18">
        <v>50</v>
      </c>
      <c r="F89" s="18">
        <v>750</v>
      </c>
      <c r="G89" s="18">
        <v>0</v>
      </c>
      <c r="H89" s="18">
        <v>3000</v>
      </c>
      <c r="I89" s="19">
        <v>1000</v>
      </c>
      <c r="J89" s="18">
        <v>1400</v>
      </c>
      <c r="K89" s="18"/>
      <c r="L89" s="18">
        <v>600</v>
      </c>
      <c r="M89" s="18">
        <v>2800</v>
      </c>
      <c r="N89" s="18">
        <v>300</v>
      </c>
      <c r="O89" s="19">
        <v>10</v>
      </c>
      <c r="P89" s="18">
        <v>150</v>
      </c>
      <c r="Q89" s="18">
        <v>0</v>
      </c>
      <c r="R89" s="18">
        <v>80</v>
      </c>
      <c r="S89" s="18"/>
      <c r="T89" s="18"/>
      <c r="U89" s="19"/>
      <c r="V89" s="18"/>
      <c r="W89" s="18"/>
      <c r="X89" s="18">
        <v>50</v>
      </c>
      <c r="Y89" s="18"/>
      <c r="Z89" s="18">
        <v>39</v>
      </c>
      <c r="AA89" s="19"/>
      <c r="AB89" s="18"/>
      <c r="AC89" s="18">
        <v>10</v>
      </c>
      <c r="AD89" s="18"/>
      <c r="AE89" s="18">
        <v>2</v>
      </c>
      <c r="AF89" s="18"/>
      <c r="AG89" s="19">
        <v>700</v>
      </c>
      <c r="AH89" s="18"/>
      <c r="AI89" s="18">
        <v>35</v>
      </c>
      <c r="AJ89" s="18">
        <v>24</v>
      </c>
      <c r="AK89" s="18"/>
      <c r="AL89" s="18"/>
      <c r="AM89" s="19">
        <v>4</v>
      </c>
      <c r="AN89" s="18">
        <v>2</v>
      </c>
      <c r="AO89" s="18">
        <v>270</v>
      </c>
      <c r="AP89" s="18">
        <v>140</v>
      </c>
      <c r="AQ89" s="18">
        <v>4</v>
      </c>
      <c r="AR89" s="18">
        <v>100</v>
      </c>
      <c r="AS89" s="19">
        <v>70</v>
      </c>
      <c r="AT89" s="18">
        <v>5</v>
      </c>
      <c r="AU89" s="18">
        <v>40</v>
      </c>
      <c r="AV89" s="18"/>
      <c r="AW89" s="18">
        <v>60</v>
      </c>
    </row>
    <row r="90" spans="1:49" ht="14.25" thickTop="1" thickBot="1" x14ac:dyDescent="0.25">
      <c r="A90" s="2">
        <v>1998</v>
      </c>
      <c r="B90" s="40" t="s">
        <v>112</v>
      </c>
      <c r="C90" s="17" t="s">
        <v>115</v>
      </c>
      <c r="D90" s="18">
        <v>0</v>
      </c>
      <c r="E90" s="18"/>
      <c r="F90" s="18"/>
      <c r="G90" s="18"/>
      <c r="H90" s="18">
        <v>5</v>
      </c>
      <c r="I90" s="19">
        <v>10</v>
      </c>
      <c r="J90" s="18"/>
      <c r="K90" s="18"/>
      <c r="L90" s="18">
        <v>40</v>
      </c>
      <c r="M90" s="18">
        <v>5</v>
      </c>
      <c r="N90" s="18"/>
      <c r="O90" s="19"/>
      <c r="P90" s="18"/>
      <c r="Q90" s="18">
        <v>18</v>
      </c>
      <c r="R90" s="18">
        <v>750</v>
      </c>
      <c r="S90" s="18">
        <v>50</v>
      </c>
      <c r="T90" s="18">
        <v>4</v>
      </c>
      <c r="U90" s="19"/>
      <c r="V90" s="18"/>
      <c r="W90" s="18"/>
      <c r="X90" s="18">
        <v>225</v>
      </c>
      <c r="Y90" s="18"/>
      <c r="Z90" s="18"/>
      <c r="AA90" s="19"/>
      <c r="AB90" s="18">
        <v>150</v>
      </c>
      <c r="AC90" s="18"/>
      <c r="AD90" s="18"/>
      <c r="AE90" s="18">
        <v>2</v>
      </c>
      <c r="AF90" s="18"/>
      <c r="AG90" s="19"/>
      <c r="AH90" s="18"/>
      <c r="AI90" s="18"/>
      <c r="AJ90" s="18"/>
      <c r="AK90" s="18">
        <v>10</v>
      </c>
      <c r="AL90" s="18"/>
      <c r="AM90" s="19"/>
      <c r="AN90" s="18"/>
      <c r="AO90" s="18">
        <v>40</v>
      </c>
      <c r="AP90" s="18"/>
      <c r="AQ90" s="18"/>
      <c r="AR90" s="18"/>
      <c r="AS90" s="19">
        <v>150</v>
      </c>
      <c r="AT90" s="18">
        <v>5</v>
      </c>
      <c r="AU90" s="18"/>
      <c r="AV90" s="18"/>
      <c r="AW90" s="18"/>
    </row>
    <row r="91" spans="1:49" ht="14.25" thickTop="1" thickBot="1" x14ac:dyDescent="0.25">
      <c r="A91" s="2">
        <v>1998</v>
      </c>
      <c r="B91" s="40" t="s">
        <v>112</v>
      </c>
      <c r="C91" s="17" t="s">
        <v>116</v>
      </c>
      <c r="D91" s="18"/>
      <c r="E91" s="18"/>
      <c r="F91" s="18"/>
      <c r="G91" s="18"/>
      <c r="H91" s="18"/>
      <c r="I91" s="19"/>
      <c r="J91" s="18"/>
      <c r="K91" s="18"/>
      <c r="L91" s="18"/>
      <c r="M91" s="18"/>
      <c r="N91" s="18"/>
      <c r="O91" s="19"/>
      <c r="P91" s="18"/>
      <c r="Q91" s="18"/>
      <c r="R91" s="18"/>
      <c r="S91" s="18"/>
      <c r="T91" s="18"/>
      <c r="U91" s="19"/>
      <c r="V91" s="18"/>
      <c r="W91" s="18"/>
      <c r="X91" s="18"/>
      <c r="Y91" s="18"/>
      <c r="Z91" s="18"/>
      <c r="AA91" s="19"/>
      <c r="AB91" s="18"/>
      <c r="AC91" s="18"/>
      <c r="AD91" s="18"/>
      <c r="AE91" s="18"/>
      <c r="AF91" s="18"/>
      <c r="AG91" s="19"/>
      <c r="AH91" s="18"/>
      <c r="AI91" s="18"/>
      <c r="AJ91" s="18"/>
      <c r="AK91" s="18"/>
      <c r="AL91" s="18"/>
      <c r="AM91" s="19"/>
      <c r="AN91" s="18"/>
      <c r="AO91" s="18"/>
      <c r="AP91" s="18"/>
      <c r="AQ91" s="18"/>
      <c r="AR91" s="18"/>
      <c r="AS91" s="19"/>
      <c r="AT91" s="18"/>
      <c r="AU91" s="18"/>
      <c r="AV91" s="18"/>
      <c r="AW91" s="18"/>
    </row>
    <row r="92" spans="1:49" ht="14.25" thickTop="1" thickBot="1" x14ac:dyDescent="0.25">
      <c r="A92" s="2">
        <v>1998</v>
      </c>
      <c r="B92" s="40" t="s">
        <v>112</v>
      </c>
      <c r="C92" s="22" t="s">
        <v>117</v>
      </c>
      <c r="D92" s="23">
        <f t="shared" ref="D92:J92" si="30">SUM(D88:D91)</f>
        <v>0</v>
      </c>
      <c r="E92" s="23">
        <f t="shared" si="30"/>
        <v>50</v>
      </c>
      <c r="F92" s="23">
        <f t="shared" si="30"/>
        <v>750</v>
      </c>
      <c r="G92" s="23">
        <f t="shared" si="30"/>
        <v>0</v>
      </c>
      <c r="H92" s="23">
        <f t="shared" si="30"/>
        <v>3010</v>
      </c>
      <c r="I92" s="24">
        <f t="shared" si="30"/>
        <v>1010</v>
      </c>
      <c r="J92" s="23">
        <f t="shared" si="30"/>
        <v>1400</v>
      </c>
      <c r="K92" s="23"/>
      <c r="L92" s="23">
        <f t="shared" ref="L92:AW92" si="31">SUM(L88:L91)</f>
        <v>640</v>
      </c>
      <c r="M92" s="23">
        <f t="shared" si="31"/>
        <v>2805</v>
      </c>
      <c r="N92" s="23">
        <f t="shared" si="31"/>
        <v>300</v>
      </c>
      <c r="O92" s="24">
        <f t="shared" si="31"/>
        <v>10</v>
      </c>
      <c r="P92" s="23">
        <f t="shared" si="31"/>
        <v>450</v>
      </c>
      <c r="Q92" s="23">
        <f t="shared" si="31"/>
        <v>18</v>
      </c>
      <c r="R92" s="23">
        <f t="shared" si="31"/>
        <v>830</v>
      </c>
      <c r="S92" s="23">
        <f t="shared" si="31"/>
        <v>50</v>
      </c>
      <c r="T92" s="23">
        <f t="shared" si="31"/>
        <v>4</v>
      </c>
      <c r="U92" s="24">
        <f t="shared" si="31"/>
        <v>0</v>
      </c>
      <c r="V92" s="23">
        <f t="shared" si="31"/>
        <v>0</v>
      </c>
      <c r="W92" s="23">
        <f t="shared" si="31"/>
        <v>0</v>
      </c>
      <c r="X92" s="23">
        <f t="shared" si="31"/>
        <v>275</v>
      </c>
      <c r="Y92" s="23">
        <f t="shared" si="31"/>
        <v>0</v>
      </c>
      <c r="Z92" s="23">
        <f t="shared" si="31"/>
        <v>39</v>
      </c>
      <c r="AA92" s="24">
        <f t="shared" si="31"/>
        <v>0</v>
      </c>
      <c r="AB92" s="23">
        <f t="shared" si="31"/>
        <v>150</v>
      </c>
      <c r="AC92" s="23">
        <f t="shared" si="31"/>
        <v>10</v>
      </c>
      <c r="AD92" s="23">
        <f t="shared" si="31"/>
        <v>0</v>
      </c>
      <c r="AE92" s="23">
        <f t="shared" si="31"/>
        <v>6</v>
      </c>
      <c r="AF92" s="23">
        <f t="shared" si="31"/>
        <v>0</v>
      </c>
      <c r="AG92" s="24">
        <f t="shared" si="31"/>
        <v>700</v>
      </c>
      <c r="AH92" s="23">
        <f t="shared" si="31"/>
        <v>0</v>
      </c>
      <c r="AI92" s="23">
        <f t="shared" si="31"/>
        <v>35</v>
      </c>
      <c r="AJ92" s="23">
        <f t="shared" si="31"/>
        <v>24</v>
      </c>
      <c r="AK92" s="23">
        <f t="shared" si="31"/>
        <v>10</v>
      </c>
      <c r="AL92" s="23">
        <f t="shared" si="31"/>
        <v>0</v>
      </c>
      <c r="AM92" s="24">
        <f t="shared" si="31"/>
        <v>4</v>
      </c>
      <c r="AN92" s="23">
        <f t="shared" si="31"/>
        <v>2</v>
      </c>
      <c r="AO92" s="23">
        <f t="shared" si="31"/>
        <v>310</v>
      </c>
      <c r="AP92" s="23">
        <f t="shared" si="31"/>
        <v>140</v>
      </c>
      <c r="AQ92" s="23">
        <f t="shared" si="31"/>
        <v>4</v>
      </c>
      <c r="AR92" s="23">
        <f t="shared" si="31"/>
        <v>350</v>
      </c>
      <c r="AS92" s="24">
        <f t="shared" si="31"/>
        <v>220</v>
      </c>
      <c r="AT92" s="23">
        <f t="shared" si="31"/>
        <v>10</v>
      </c>
      <c r="AU92" s="23">
        <f t="shared" si="31"/>
        <v>40</v>
      </c>
      <c r="AV92" s="23">
        <f t="shared" si="31"/>
        <v>0</v>
      </c>
      <c r="AW92" s="23">
        <f t="shared" si="31"/>
        <v>60</v>
      </c>
    </row>
    <row r="93" spans="1:49" ht="14.25" thickTop="1" thickBot="1" x14ac:dyDescent="0.25">
      <c r="A93" s="2">
        <v>1998</v>
      </c>
      <c r="B93" s="26" t="s">
        <v>118</v>
      </c>
      <c r="D93" s="27">
        <f t="shared" ref="D93:AW93" si="32">D79+D87+D92</f>
        <v>0</v>
      </c>
      <c r="E93" s="27">
        <f t="shared" si="32"/>
        <v>1975</v>
      </c>
      <c r="F93" s="27">
        <f t="shared" si="32"/>
        <v>12050</v>
      </c>
      <c r="G93" s="27">
        <f t="shared" si="32"/>
        <v>84</v>
      </c>
      <c r="H93" s="27">
        <f t="shared" si="32"/>
        <v>10860</v>
      </c>
      <c r="I93" s="28">
        <f t="shared" si="32"/>
        <v>4205</v>
      </c>
      <c r="J93" s="27">
        <f t="shared" si="32"/>
        <v>1750</v>
      </c>
      <c r="K93" s="27">
        <f t="shared" si="32"/>
        <v>0</v>
      </c>
      <c r="L93" s="27">
        <f t="shared" si="32"/>
        <v>10150</v>
      </c>
      <c r="M93" s="27">
        <f t="shared" si="32"/>
        <v>2805</v>
      </c>
      <c r="N93" s="27">
        <f t="shared" si="32"/>
        <v>1100</v>
      </c>
      <c r="O93" s="28">
        <f t="shared" si="32"/>
        <v>210</v>
      </c>
      <c r="P93" s="27">
        <f t="shared" si="32"/>
        <v>750</v>
      </c>
      <c r="Q93" s="27">
        <f t="shared" si="32"/>
        <v>2918</v>
      </c>
      <c r="R93" s="27">
        <f t="shared" si="32"/>
        <v>1005</v>
      </c>
      <c r="S93" s="27">
        <f t="shared" si="32"/>
        <v>2250</v>
      </c>
      <c r="T93" s="27">
        <f t="shared" si="32"/>
        <v>304</v>
      </c>
      <c r="U93" s="28">
        <f t="shared" si="32"/>
        <v>125</v>
      </c>
      <c r="V93" s="27">
        <f t="shared" si="32"/>
        <v>6000</v>
      </c>
      <c r="W93" s="27">
        <f t="shared" si="32"/>
        <v>8</v>
      </c>
      <c r="X93" s="27">
        <f t="shared" si="32"/>
        <v>1855</v>
      </c>
      <c r="Y93" s="27">
        <f t="shared" si="32"/>
        <v>350</v>
      </c>
      <c r="Z93" s="27">
        <f t="shared" si="32"/>
        <v>104</v>
      </c>
      <c r="AA93" s="28">
        <f t="shared" si="32"/>
        <v>21</v>
      </c>
      <c r="AB93" s="27">
        <f t="shared" si="32"/>
        <v>3106</v>
      </c>
      <c r="AC93" s="27">
        <f t="shared" si="32"/>
        <v>120</v>
      </c>
      <c r="AD93" s="27">
        <f t="shared" si="32"/>
        <v>1085</v>
      </c>
      <c r="AE93" s="27">
        <f t="shared" si="32"/>
        <v>1406</v>
      </c>
      <c r="AF93" s="27">
        <f t="shared" si="32"/>
        <v>0</v>
      </c>
      <c r="AG93" s="28">
        <f t="shared" si="32"/>
        <v>1225</v>
      </c>
      <c r="AH93" s="27">
        <f t="shared" si="32"/>
        <v>1335</v>
      </c>
      <c r="AI93" s="27">
        <f t="shared" si="32"/>
        <v>10735</v>
      </c>
      <c r="AJ93" s="27">
        <f t="shared" si="32"/>
        <v>10497</v>
      </c>
      <c r="AK93" s="27">
        <f t="shared" si="32"/>
        <v>1160</v>
      </c>
      <c r="AL93" s="27">
        <f t="shared" si="32"/>
        <v>405</v>
      </c>
      <c r="AM93" s="28">
        <f t="shared" si="32"/>
        <v>323</v>
      </c>
      <c r="AN93" s="27">
        <f t="shared" si="32"/>
        <v>2</v>
      </c>
      <c r="AO93" s="27">
        <f t="shared" si="32"/>
        <v>29040</v>
      </c>
      <c r="AP93" s="27">
        <f t="shared" si="32"/>
        <v>225</v>
      </c>
      <c r="AQ93" s="27">
        <f t="shared" si="32"/>
        <v>524</v>
      </c>
      <c r="AR93" s="27">
        <f t="shared" si="32"/>
        <v>4450</v>
      </c>
      <c r="AS93" s="28">
        <f t="shared" si="32"/>
        <v>2380</v>
      </c>
      <c r="AT93" s="27">
        <f t="shared" si="32"/>
        <v>5510</v>
      </c>
      <c r="AU93" s="27">
        <f t="shared" si="32"/>
        <v>115</v>
      </c>
      <c r="AV93" s="27">
        <f t="shared" si="32"/>
        <v>150</v>
      </c>
      <c r="AW93" s="27">
        <f t="shared" si="32"/>
        <v>270</v>
      </c>
    </row>
    <row r="94" spans="1:49" ht="13.9" customHeight="1" thickTop="1" thickBot="1" x14ac:dyDescent="0.25">
      <c r="A94" s="2">
        <v>1998</v>
      </c>
      <c r="B94" s="41" t="s">
        <v>119</v>
      </c>
      <c r="C94" s="14" t="s">
        <v>120</v>
      </c>
      <c r="D94" s="29"/>
      <c r="E94" s="29">
        <v>0.66</v>
      </c>
      <c r="F94" s="29">
        <v>0.7</v>
      </c>
      <c r="G94" s="29">
        <v>0</v>
      </c>
      <c r="H94" s="29">
        <v>0.25</v>
      </c>
      <c r="I94" s="30">
        <v>0.3</v>
      </c>
      <c r="J94" s="29">
        <v>0.15</v>
      </c>
      <c r="K94" s="29"/>
      <c r="L94" s="29">
        <v>0.3</v>
      </c>
      <c r="M94" s="29"/>
      <c r="N94" s="29">
        <v>1</v>
      </c>
      <c r="O94" s="30">
        <v>0.75</v>
      </c>
      <c r="P94" s="29">
        <v>0.3</v>
      </c>
      <c r="Q94" s="29">
        <v>0</v>
      </c>
      <c r="R94" s="29">
        <v>0.5</v>
      </c>
      <c r="S94" s="29">
        <v>0.7</v>
      </c>
      <c r="T94" s="29">
        <v>0.5</v>
      </c>
      <c r="U94" s="30">
        <v>0.9</v>
      </c>
      <c r="V94" s="29">
        <v>1</v>
      </c>
      <c r="W94" s="29"/>
      <c r="X94" s="29">
        <v>0.25</v>
      </c>
      <c r="Y94" s="29">
        <v>0.4</v>
      </c>
      <c r="Z94" s="29">
        <v>0.61</v>
      </c>
      <c r="AA94" s="30"/>
      <c r="AB94" s="29">
        <v>0.25</v>
      </c>
      <c r="AC94" s="29">
        <v>0.95</v>
      </c>
      <c r="AD94" s="29">
        <v>0.6</v>
      </c>
      <c r="AE94" s="29">
        <v>0.2</v>
      </c>
      <c r="AF94" s="29"/>
      <c r="AG94" s="30">
        <v>0.2</v>
      </c>
      <c r="AH94" s="29">
        <v>0.3</v>
      </c>
      <c r="AI94" s="29">
        <v>0.25</v>
      </c>
      <c r="AJ94" s="29"/>
      <c r="AK94" s="29"/>
      <c r="AL94" s="29"/>
      <c r="AM94" s="30">
        <v>0.5</v>
      </c>
      <c r="AN94" s="29"/>
      <c r="AO94" s="29">
        <v>0.03</v>
      </c>
      <c r="AP94" s="29">
        <v>0.05</v>
      </c>
      <c r="AQ94" s="29">
        <v>0.5</v>
      </c>
      <c r="AR94" s="29">
        <v>0.8</v>
      </c>
      <c r="AS94" s="30">
        <v>0.85</v>
      </c>
      <c r="AT94" s="29">
        <v>0.3</v>
      </c>
      <c r="AU94" s="29">
        <v>0.5</v>
      </c>
      <c r="AV94" s="29"/>
      <c r="AW94" s="29">
        <v>0.7</v>
      </c>
    </row>
    <row r="95" spans="1:49" ht="14.25" thickTop="1" thickBot="1" x14ac:dyDescent="0.25">
      <c r="A95" s="2">
        <v>1998</v>
      </c>
      <c r="B95" s="41" t="s">
        <v>119</v>
      </c>
      <c r="C95" s="17" t="s">
        <v>121</v>
      </c>
      <c r="D95" s="20"/>
      <c r="E95" s="20"/>
      <c r="F95" s="20"/>
      <c r="G95" s="20"/>
      <c r="H95" s="20"/>
      <c r="I95" s="21"/>
      <c r="J95" s="20"/>
      <c r="K95" s="20"/>
      <c r="L95" s="20"/>
      <c r="M95" s="20"/>
      <c r="N95" s="20"/>
      <c r="O95" s="21"/>
      <c r="P95" s="20"/>
      <c r="Q95" s="20"/>
      <c r="R95" s="20"/>
      <c r="S95" s="20"/>
      <c r="T95" s="20"/>
      <c r="U95" s="21"/>
      <c r="V95" s="20"/>
      <c r="W95" s="20"/>
      <c r="X95" s="20"/>
      <c r="Y95" s="20"/>
      <c r="Z95" s="20">
        <v>0.19</v>
      </c>
      <c r="AA95" s="21"/>
      <c r="AB95" s="20"/>
      <c r="AC95" s="20"/>
      <c r="AD95" s="20"/>
      <c r="AE95" s="20"/>
      <c r="AF95" s="20"/>
      <c r="AG95" s="21"/>
      <c r="AH95" s="20"/>
      <c r="AI95" s="20"/>
      <c r="AJ95" s="20"/>
      <c r="AK95" s="20"/>
      <c r="AL95" s="20"/>
      <c r="AM95" s="21"/>
      <c r="AN95" s="20"/>
      <c r="AO95" s="20"/>
      <c r="AP95" s="20"/>
      <c r="AQ95" s="20"/>
      <c r="AR95" s="20"/>
      <c r="AS95" s="21">
        <v>0.05</v>
      </c>
      <c r="AT95" s="20"/>
      <c r="AU95" s="20"/>
      <c r="AV95" s="20"/>
      <c r="AW95" s="20">
        <v>0.15</v>
      </c>
    </row>
    <row r="96" spans="1:49" ht="14.25" thickTop="1" thickBot="1" x14ac:dyDescent="0.25">
      <c r="A96" s="2">
        <v>1998</v>
      </c>
      <c r="B96" s="41" t="s">
        <v>119</v>
      </c>
      <c r="C96" s="17" t="s">
        <v>122</v>
      </c>
      <c r="D96" s="20"/>
      <c r="E96" s="20">
        <v>0.34</v>
      </c>
      <c r="F96" s="20">
        <v>0.3</v>
      </c>
      <c r="G96" s="20">
        <v>1</v>
      </c>
      <c r="H96" s="20">
        <v>0.75</v>
      </c>
      <c r="I96" s="21">
        <v>0.7</v>
      </c>
      <c r="J96" s="20">
        <v>0.85</v>
      </c>
      <c r="K96" s="20"/>
      <c r="L96" s="20">
        <v>0.7</v>
      </c>
      <c r="M96" s="20">
        <v>1</v>
      </c>
      <c r="N96" s="20"/>
      <c r="O96" s="21">
        <v>0.25</v>
      </c>
      <c r="P96" s="20">
        <v>0.7</v>
      </c>
      <c r="Q96" s="20">
        <v>1</v>
      </c>
      <c r="R96" s="20">
        <v>0.5</v>
      </c>
      <c r="S96" s="20">
        <v>0.3</v>
      </c>
      <c r="T96" s="20">
        <v>0.5</v>
      </c>
      <c r="U96" s="21">
        <v>0.1</v>
      </c>
      <c r="V96" s="20"/>
      <c r="W96" s="20">
        <v>1</v>
      </c>
      <c r="X96" s="20">
        <v>0.75</v>
      </c>
      <c r="Y96" s="20">
        <v>0.6</v>
      </c>
      <c r="Z96" s="20">
        <v>0.2</v>
      </c>
      <c r="AA96" s="21">
        <v>1</v>
      </c>
      <c r="AB96" s="20">
        <v>0.75</v>
      </c>
      <c r="AC96" s="20">
        <v>0.05</v>
      </c>
      <c r="AD96" s="20">
        <v>0.4</v>
      </c>
      <c r="AE96" s="20">
        <v>0.8</v>
      </c>
      <c r="AF96" s="20"/>
      <c r="AG96" s="21">
        <v>0.8</v>
      </c>
      <c r="AH96" s="20">
        <v>0.7</v>
      </c>
      <c r="AI96" s="20">
        <v>0.75</v>
      </c>
      <c r="AJ96" s="20">
        <v>1</v>
      </c>
      <c r="AK96" s="20">
        <v>1</v>
      </c>
      <c r="AL96" s="20">
        <v>1</v>
      </c>
      <c r="AM96" s="21">
        <v>0.5</v>
      </c>
      <c r="AN96" s="20"/>
      <c r="AO96" s="20">
        <v>0.97</v>
      </c>
      <c r="AP96" s="20">
        <v>0.95</v>
      </c>
      <c r="AQ96" s="20">
        <v>0.5</v>
      </c>
      <c r="AR96" s="20">
        <v>0.2</v>
      </c>
      <c r="AS96" s="21">
        <v>0.08</v>
      </c>
      <c r="AT96" s="20">
        <v>0.7</v>
      </c>
      <c r="AU96" s="20">
        <v>0.5</v>
      </c>
      <c r="AV96" s="20"/>
      <c r="AW96" s="20">
        <v>0.15</v>
      </c>
    </row>
    <row r="97" spans="1:49" ht="14.25" thickTop="1" thickBot="1" x14ac:dyDescent="0.25">
      <c r="A97" s="2">
        <v>1998</v>
      </c>
      <c r="B97" s="41" t="s">
        <v>119</v>
      </c>
      <c r="C97" s="22" t="s">
        <v>123</v>
      </c>
      <c r="D97" s="31"/>
      <c r="E97" s="31"/>
      <c r="F97" s="31"/>
      <c r="G97" s="31"/>
      <c r="H97" s="31"/>
      <c r="I97" s="32"/>
      <c r="J97" s="31"/>
      <c r="K97" s="31"/>
      <c r="L97" s="31"/>
      <c r="M97" s="31"/>
      <c r="N97" s="31"/>
      <c r="O97" s="32"/>
      <c r="P97" s="31"/>
      <c r="Q97" s="31"/>
      <c r="R97" s="31"/>
      <c r="S97" s="31"/>
      <c r="T97" s="31"/>
      <c r="U97" s="32"/>
      <c r="V97" s="31"/>
      <c r="W97" s="31"/>
      <c r="X97" s="31"/>
      <c r="Y97" s="31"/>
      <c r="Z97" s="31"/>
      <c r="AA97" s="32"/>
      <c r="AB97" s="31"/>
      <c r="AC97" s="31"/>
      <c r="AD97" s="31"/>
      <c r="AE97" s="31"/>
      <c r="AF97" s="31"/>
      <c r="AG97" s="32"/>
      <c r="AH97" s="31"/>
      <c r="AI97" s="31"/>
      <c r="AJ97" s="31"/>
      <c r="AK97" s="31"/>
      <c r="AL97" s="31"/>
      <c r="AM97" s="32"/>
      <c r="AN97" s="31"/>
      <c r="AO97" s="31"/>
      <c r="AP97" s="31"/>
      <c r="AQ97" s="31"/>
      <c r="AR97" s="31"/>
      <c r="AS97" s="32">
        <v>0.02</v>
      </c>
      <c r="AT97" s="31"/>
      <c r="AU97" s="31"/>
      <c r="AV97" s="31"/>
      <c r="AW97" s="31"/>
    </row>
    <row r="98" spans="1:49" ht="13.9" customHeight="1" thickTop="1" thickBot="1" x14ac:dyDescent="0.25">
      <c r="A98" s="2">
        <v>1998</v>
      </c>
      <c r="B98" s="39" t="s">
        <v>124</v>
      </c>
      <c r="C98" s="14" t="s">
        <v>125</v>
      </c>
      <c r="D98" s="15"/>
      <c r="E98" s="15"/>
      <c r="F98" s="15"/>
      <c r="G98" s="15"/>
      <c r="H98" s="15"/>
      <c r="I98" s="16"/>
      <c r="J98" s="15"/>
      <c r="K98" s="15"/>
      <c r="L98" s="15"/>
      <c r="M98" s="15"/>
      <c r="N98" s="15"/>
      <c r="O98" s="16"/>
      <c r="P98" s="15"/>
      <c r="Q98" s="15"/>
      <c r="R98" s="15"/>
      <c r="S98" s="15"/>
      <c r="T98" s="15">
        <v>1</v>
      </c>
      <c r="U98" s="16"/>
      <c r="V98" s="15"/>
      <c r="W98" s="15"/>
      <c r="X98" s="15"/>
      <c r="Y98" s="15"/>
      <c r="Z98" s="15"/>
      <c r="AA98" s="16"/>
      <c r="AB98" s="15"/>
      <c r="AC98" s="15">
        <v>2</v>
      </c>
      <c r="AD98" s="15"/>
      <c r="AE98" s="15"/>
      <c r="AF98" s="15"/>
      <c r="AG98" s="16"/>
      <c r="AH98" s="15"/>
      <c r="AI98" s="15"/>
      <c r="AJ98" s="15"/>
      <c r="AK98" s="15">
        <v>5</v>
      </c>
      <c r="AL98" s="15"/>
      <c r="AM98" s="16"/>
      <c r="AN98" s="15"/>
      <c r="AO98" s="15"/>
      <c r="AP98" s="15"/>
      <c r="AQ98" s="15"/>
      <c r="AR98" s="15"/>
      <c r="AS98" s="16"/>
      <c r="AT98" s="15"/>
      <c r="AU98" s="15"/>
      <c r="AV98" s="15"/>
      <c r="AW98" s="15"/>
    </row>
    <row r="99" spans="1:49" ht="14.25" thickTop="1" thickBot="1" x14ac:dyDescent="0.25">
      <c r="A99" s="2">
        <v>1998</v>
      </c>
      <c r="B99" s="39" t="s">
        <v>124</v>
      </c>
      <c r="C99" s="17" t="s">
        <v>126</v>
      </c>
      <c r="D99" s="18"/>
      <c r="E99" s="18"/>
      <c r="F99" s="18"/>
      <c r="G99" s="18"/>
      <c r="H99" s="18"/>
      <c r="I99" s="19"/>
      <c r="J99" s="18"/>
      <c r="K99" s="18"/>
      <c r="L99" s="18"/>
      <c r="M99" s="18"/>
      <c r="N99" s="18"/>
      <c r="O99" s="19"/>
      <c r="P99" s="18"/>
      <c r="Q99" s="18"/>
      <c r="R99" s="18"/>
      <c r="S99" s="18"/>
      <c r="T99" s="18">
        <v>200</v>
      </c>
      <c r="U99" s="19"/>
      <c r="V99" s="18"/>
      <c r="W99" s="18"/>
      <c r="X99" s="18"/>
      <c r="Y99" s="18"/>
      <c r="Z99" s="18"/>
      <c r="AA99" s="19"/>
      <c r="AB99" s="18"/>
      <c r="AC99" s="18">
        <v>300</v>
      </c>
      <c r="AD99" s="18"/>
      <c r="AE99" s="18"/>
      <c r="AF99" s="18"/>
      <c r="AG99" s="19"/>
      <c r="AH99" s="18"/>
      <c r="AI99" s="18"/>
      <c r="AJ99" s="18"/>
      <c r="AK99" s="18">
        <v>200</v>
      </c>
      <c r="AL99" s="18"/>
      <c r="AM99" s="19"/>
      <c r="AN99" s="18"/>
      <c r="AO99" s="18"/>
      <c r="AP99" s="18"/>
      <c r="AQ99" s="18"/>
      <c r="AR99" s="18"/>
      <c r="AS99" s="19"/>
      <c r="AT99" s="18"/>
      <c r="AU99" s="18"/>
      <c r="AV99" s="18"/>
      <c r="AW99" s="18"/>
    </row>
    <row r="100" spans="1:49" ht="14.25" thickTop="1" thickBot="1" x14ac:dyDescent="0.25">
      <c r="A100" s="2">
        <v>1998</v>
      </c>
      <c r="B100" s="39" t="s">
        <v>124</v>
      </c>
      <c r="C100" s="17" t="s">
        <v>127</v>
      </c>
      <c r="D100" s="18"/>
      <c r="E100" s="18"/>
      <c r="F100" s="18"/>
      <c r="G100" s="18"/>
      <c r="H100" s="18"/>
      <c r="I100" s="19"/>
      <c r="J100" s="18"/>
      <c r="K100" s="18"/>
      <c r="L100" s="18"/>
      <c r="M100" s="18"/>
      <c r="N100" s="18"/>
      <c r="O100" s="19"/>
      <c r="P100" s="18"/>
      <c r="Q100" s="18"/>
      <c r="R100" s="18"/>
      <c r="S100" s="18"/>
      <c r="T100" s="18"/>
      <c r="U100" s="19"/>
      <c r="V100" s="18"/>
      <c r="W100" s="18"/>
      <c r="X100" s="18"/>
      <c r="Y100" s="18"/>
      <c r="Z100" s="18"/>
      <c r="AA100" s="19"/>
      <c r="AB100" s="18"/>
      <c r="AC100" s="18"/>
      <c r="AD100" s="18"/>
      <c r="AE100" s="18"/>
      <c r="AF100" s="18"/>
      <c r="AG100" s="19"/>
      <c r="AH100" s="18"/>
      <c r="AI100" s="18"/>
      <c r="AJ100" s="18"/>
      <c r="AK100" s="18"/>
      <c r="AL100" s="18"/>
      <c r="AM100" s="19"/>
      <c r="AN100" s="18"/>
      <c r="AO100" s="18"/>
      <c r="AP100" s="18"/>
      <c r="AQ100" s="18"/>
      <c r="AR100" s="18"/>
      <c r="AS100" s="19"/>
      <c r="AT100" s="18"/>
      <c r="AU100" s="18"/>
      <c r="AV100" s="18"/>
      <c r="AW100" s="18"/>
    </row>
    <row r="101" spans="1:49" ht="14.25" thickTop="1" thickBot="1" x14ac:dyDescent="0.25">
      <c r="A101" s="2">
        <v>1998</v>
      </c>
      <c r="B101" s="39" t="s">
        <v>124</v>
      </c>
      <c r="C101" s="17" t="s">
        <v>128</v>
      </c>
      <c r="D101" s="20"/>
      <c r="E101" s="20"/>
      <c r="F101" s="20"/>
      <c r="G101" s="20"/>
      <c r="H101" s="20"/>
      <c r="I101" s="21"/>
      <c r="J101" s="20"/>
      <c r="K101" s="20"/>
      <c r="L101" s="20"/>
      <c r="M101" s="20"/>
      <c r="N101" s="20"/>
      <c r="O101" s="21"/>
      <c r="P101" s="20"/>
      <c r="Q101" s="20"/>
      <c r="R101" s="20"/>
      <c r="S101" s="20"/>
      <c r="T101" s="20"/>
      <c r="U101" s="21"/>
      <c r="V101" s="20"/>
      <c r="W101" s="20"/>
      <c r="X101" s="20"/>
      <c r="Y101" s="20"/>
      <c r="Z101" s="20"/>
      <c r="AA101" s="21"/>
      <c r="AB101" s="20"/>
      <c r="AC101" s="20"/>
      <c r="AD101" s="20"/>
      <c r="AE101" s="20"/>
      <c r="AF101" s="20"/>
      <c r="AG101" s="21"/>
      <c r="AH101" s="20"/>
      <c r="AI101" s="20"/>
      <c r="AJ101" s="20"/>
      <c r="AK101" s="20"/>
      <c r="AL101" s="20"/>
      <c r="AM101" s="21"/>
      <c r="AN101" s="20"/>
      <c r="AO101" s="20"/>
      <c r="AP101" s="20"/>
      <c r="AQ101" s="20"/>
      <c r="AR101" s="20"/>
      <c r="AS101" s="21"/>
      <c r="AT101" s="20"/>
      <c r="AU101" s="20"/>
      <c r="AV101" s="20"/>
      <c r="AW101" s="20"/>
    </row>
    <row r="102" spans="1:49" ht="14.25" thickTop="1" thickBot="1" x14ac:dyDescent="0.25">
      <c r="A102" s="2">
        <v>1998</v>
      </c>
      <c r="B102" s="39" t="s">
        <v>124</v>
      </c>
      <c r="C102" s="17" t="s">
        <v>129</v>
      </c>
      <c r="D102" s="20"/>
      <c r="E102" s="20"/>
      <c r="F102" s="20"/>
      <c r="G102" s="20"/>
      <c r="H102" s="20"/>
      <c r="I102" s="21"/>
      <c r="J102" s="20">
        <v>0.85</v>
      </c>
      <c r="K102" s="20"/>
      <c r="L102" s="20"/>
      <c r="M102" s="20"/>
      <c r="N102" s="20"/>
      <c r="O102" s="21"/>
      <c r="P102" s="20"/>
      <c r="Q102" s="20"/>
      <c r="R102" s="20"/>
      <c r="S102" s="20"/>
      <c r="T102" s="20">
        <v>1</v>
      </c>
      <c r="U102" s="21"/>
      <c r="V102" s="20"/>
      <c r="W102" s="20"/>
      <c r="X102" s="20"/>
      <c r="Y102" s="20"/>
      <c r="Z102" s="20"/>
      <c r="AA102" s="21"/>
      <c r="AB102" s="20"/>
      <c r="AC102" s="20"/>
      <c r="AD102" s="20"/>
      <c r="AE102" s="20"/>
      <c r="AF102" s="20"/>
      <c r="AG102" s="21"/>
      <c r="AH102" s="20"/>
      <c r="AI102" s="20"/>
      <c r="AJ102" s="20"/>
      <c r="AK102" s="20">
        <v>0.9</v>
      </c>
      <c r="AL102" s="20"/>
      <c r="AM102" s="21"/>
      <c r="AN102" s="20"/>
      <c r="AO102" s="20"/>
      <c r="AP102" s="20"/>
      <c r="AQ102" s="20"/>
      <c r="AR102" s="20"/>
      <c r="AS102" s="21"/>
      <c r="AT102" s="20"/>
      <c r="AU102" s="20"/>
      <c r="AV102" s="20"/>
      <c r="AW102" s="20"/>
    </row>
    <row r="103" spans="1:49" ht="14.25" thickTop="1" thickBot="1" x14ac:dyDescent="0.25">
      <c r="A103" s="2">
        <v>1998</v>
      </c>
      <c r="B103" s="39" t="s">
        <v>124</v>
      </c>
      <c r="C103" s="17" t="s">
        <v>130</v>
      </c>
      <c r="D103" s="20"/>
      <c r="E103" s="20"/>
      <c r="F103" s="20"/>
      <c r="G103" s="20"/>
      <c r="H103" s="20"/>
      <c r="I103" s="21"/>
      <c r="J103" s="20">
        <v>0.15</v>
      </c>
      <c r="K103" s="20"/>
      <c r="L103" s="20"/>
      <c r="M103" s="20"/>
      <c r="N103" s="20"/>
      <c r="O103" s="21"/>
      <c r="P103" s="20"/>
      <c r="Q103" s="20"/>
      <c r="R103" s="20"/>
      <c r="S103" s="20"/>
      <c r="T103" s="20"/>
      <c r="U103" s="21"/>
      <c r="V103" s="20"/>
      <c r="W103" s="20"/>
      <c r="X103" s="20"/>
      <c r="Y103" s="20"/>
      <c r="Z103" s="20"/>
      <c r="AA103" s="21"/>
      <c r="AB103" s="20"/>
      <c r="AC103" s="20"/>
      <c r="AD103" s="20"/>
      <c r="AE103" s="20"/>
      <c r="AF103" s="20"/>
      <c r="AG103" s="21"/>
      <c r="AH103" s="20"/>
      <c r="AI103" s="20"/>
      <c r="AJ103" s="20"/>
      <c r="AK103" s="20">
        <v>0.1</v>
      </c>
      <c r="AL103" s="20"/>
      <c r="AM103" s="21"/>
      <c r="AN103" s="20"/>
      <c r="AO103" s="20"/>
      <c r="AP103" s="20"/>
      <c r="AQ103" s="20"/>
      <c r="AR103" s="20"/>
      <c r="AS103" s="21"/>
      <c r="AT103" s="20"/>
      <c r="AU103" s="20"/>
      <c r="AV103" s="20"/>
      <c r="AW103" s="20"/>
    </row>
    <row r="104" spans="1:49" ht="14.25" thickTop="1" thickBot="1" x14ac:dyDescent="0.25">
      <c r="A104" s="2">
        <v>1998</v>
      </c>
      <c r="B104" s="39" t="s">
        <v>124</v>
      </c>
      <c r="C104" s="22" t="s">
        <v>131</v>
      </c>
      <c r="D104" s="31"/>
      <c r="E104" s="31"/>
      <c r="F104" s="31"/>
      <c r="G104" s="31"/>
      <c r="H104" s="31"/>
      <c r="I104" s="32"/>
      <c r="J104" s="31"/>
      <c r="K104" s="31"/>
      <c r="L104" s="31"/>
      <c r="M104" s="31"/>
      <c r="N104" s="31"/>
      <c r="O104" s="32"/>
      <c r="P104" s="31"/>
      <c r="Q104" s="31"/>
      <c r="R104" s="31"/>
      <c r="S104" s="31"/>
      <c r="T104" s="31"/>
      <c r="U104" s="32"/>
      <c r="V104" s="31"/>
      <c r="W104" s="31"/>
      <c r="X104" s="31"/>
      <c r="Y104" s="31"/>
      <c r="Z104" s="31"/>
      <c r="AA104" s="32"/>
      <c r="AB104" s="31"/>
      <c r="AC104" s="31"/>
      <c r="AD104" s="31"/>
      <c r="AE104" s="31"/>
      <c r="AF104" s="31"/>
      <c r="AG104" s="32"/>
      <c r="AH104" s="31"/>
      <c r="AI104" s="31"/>
      <c r="AJ104" s="31"/>
      <c r="AK104" s="31"/>
      <c r="AL104" s="31"/>
      <c r="AM104" s="32"/>
      <c r="AN104" s="31"/>
      <c r="AO104" s="31"/>
      <c r="AP104" s="31"/>
      <c r="AQ104" s="31"/>
      <c r="AR104" s="31"/>
      <c r="AS104" s="32"/>
      <c r="AT104" s="31"/>
      <c r="AU104" s="31"/>
      <c r="AV104" s="31"/>
      <c r="AW104" s="31"/>
    </row>
    <row r="105" spans="1:49" ht="14.25" thickTop="1" thickBot="1" x14ac:dyDescent="0.25">
      <c r="A105" s="2">
        <v>1998</v>
      </c>
      <c r="B105" s="42" t="s">
        <v>132</v>
      </c>
      <c r="C105" s="14" t="s">
        <v>133</v>
      </c>
      <c r="D105" s="29"/>
      <c r="E105" s="29">
        <v>0.5</v>
      </c>
      <c r="F105" s="29">
        <v>0.8</v>
      </c>
      <c r="G105" s="29">
        <v>0.25</v>
      </c>
      <c r="H105" s="29">
        <v>0.5</v>
      </c>
      <c r="I105" s="30"/>
      <c r="J105" s="29">
        <v>1</v>
      </c>
      <c r="K105" s="29"/>
      <c r="L105" s="29">
        <v>0.6</v>
      </c>
      <c r="M105" s="29"/>
      <c r="N105" s="29">
        <v>1</v>
      </c>
      <c r="O105" s="30">
        <v>0.5</v>
      </c>
      <c r="P105" s="29">
        <v>0</v>
      </c>
      <c r="Q105" s="29"/>
      <c r="R105" s="29"/>
      <c r="S105" s="29">
        <v>0.1</v>
      </c>
      <c r="T105" s="29">
        <v>0</v>
      </c>
      <c r="U105" s="30">
        <v>1</v>
      </c>
      <c r="V105" s="29"/>
      <c r="W105" s="29">
        <v>1</v>
      </c>
      <c r="X105" s="29">
        <v>0.9</v>
      </c>
      <c r="Y105" s="29">
        <v>0.2</v>
      </c>
      <c r="Z105" s="29">
        <v>0.8</v>
      </c>
      <c r="AA105" s="30"/>
      <c r="AB105" s="29">
        <v>1</v>
      </c>
      <c r="AC105" s="29">
        <v>0</v>
      </c>
      <c r="AD105" s="29"/>
      <c r="AE105" s="29">
        <v>0.9</v>
      </c>
      <c r="AF105" s="29"/>
      <c r="AG105" s="30">
        <v>0.9</v>
      </c>
      <c r="AH105" s="29"/>
      <c r="AI105" s="29">
        <v>0.7</v>
      </c>
      <c r="AJ105" s="29"/>
      <c r="AK105" s="29">
        <v>1</v>
      </c>
      <c r="AL105" s="29">
        <v>1</v>
      </c>
      <c r="AM105" s="30">
        <v>0.5</v>
      </c>
      <c r="AN105" s="29"/>
      <c r="AO105" s="29">
        <v>0.99</v>
      </c>
      <c r="AP105" s="29"/>
      <c r="AQ105" s="29">
        <v>0.1</v>
      </c>
      <c r="AR105" s="29">
        <v>0.2</v>
      </c>
      <c r="AS105" s="30">
        <v>0.15</v>
      </c>
      <c r="AT105" s="29">
        <v>0.9</v>
      </c>
      <c r="AU105" s="29">
        <v>0.5</v>
      </c>
      <c r="AV105" s="29">
        <v>0</v>
      </c>
      <c r="AW105" s="29">
        <v>0.05</v>
      </c>
    </row>
    <row r="106" spans="1:49" ht="14.25" thickTop="1" thickBot="1" x14ac:dyDescent="0.25">
      <c r="A106" s="2">
        <v>1998</v>
      </c>
      <c r="B106" s="42" t="s">
        <v>132</v>
      </c>
      <c r="C106" s="22" t="s">
        <v>134</v>
      </c>
      <c r="D106" s="31"/>
      <c r="E106" s="31">
        <v>0.5</v>
      </c>
      <c r="F106" s="31">
        <v>0.2</v>
      </c>
      <c r="G106" s="31">
        <v>0.75</v>
      </c>
      <c r="H106" s="31">
        <v>0.5</v>
      </c>
      <c r="I106" s="32"/>
      <c r="J106" s="31"/>
      <c r="K106" s="31"/>
      <c r="L106" s="31">
        <v>0.4</v>
      </c>
      <c r="M106" s="31"/>
      <c r="N106" s="31"/>
      <c r="O106" s="32">
        <v>0.5</v>
      </c>
      <c r="P106" s="31">
        <v>1</v>
      </c>
      <c r="Q106" s="31"/>
      <c r="R106" s="31"/>
      <c r="S106" s="31">
        <v>0.9</v>
      </c>
      <c r="T106" s="31">
        <v>1</v>
      </c>
      <c r="U106" s="32">
        <v>0</v>
      </c>
      <c r="V106" s="31">
        <v>1</v>
      </c>
      <c r="W106" s="31"/>
      <c r="X106" s="31">
        <v>0.1</v>
      </c>
      <c r="Y106" s="31">
        <v>0.8</v>
      </c>
      <c r="Z106" s="31">
        <v>0.2</v>
      </c>
      <c r="AA106" s="32"/>
      <c r="AB106" s="31">
        <v>0</v>
      </c>
      <c r="AC106" s="31">
        <v>1</v>
      </c>
      <c r="AD106" s="31"/>
      <c r="AE106" s="31">
        <v>0.1</v>
      </c>
      <c r="AF106" s="31"/>
      <c r="AG106" s="32">
        <v>0.1</v>
      </c>
      <c r="AH106" s="31"/>
      <c r="AI106" s="31">
        <v>0.3</v>
      </c>
      <c r="AJ106" s="31"/>
      <c r="AK106" s="31">
        <v>0</v>
      </c>
      <c r="AL106" s="31">
        <v>0</v>
      </c>
      <c r="AM106" s="32">
        <v>0.5</v>
      </c>
      <c r="AN106" s="31"/>
      <c r="AO106" s="31">
        <v>0.01</v>
      </c>
      <c r="AP106" s="31"/>
      <c r="AQ106" s="31">
        <v>0.9</v>
      </c>
      <c r="AR106" s="31">
        <v>0.8</v>
      </c>
      <c r="AS106" s="32">
        <v>0.85</v>
      </c>
      <c r="AT106" s="31">
        <v>0.1</v>
      </c>
      <c r="AU106" s="31">
        <v>0.5</v>
      </c>
      <c r="AV106" s="31"/>
      <c r="AW106" s="31">
        <v>0.95</v>
      </c>
    </row>
    <row r="107" spans="1:49" ht="13.9" customHeight="1" thickTop="1" thickBot="1" x14ac:dyDescent="0.25">
      <c r="A107" s="2">
        <v>1998</v>
      </c>
      <c r="B107" s="43" t="s">
        <v>135</v>
      </c>
      <c r="C107" s="14" t="s">
        <v>136</v>
      </c>
      <c r="D107" s="15"/>
      <c r="E107" s="15"/>
      <c r="F107" s="15"/>
      <c r="G107" s="15"/>
      <c r="H107" s="15"/>
      <c r="I107" s="16"/>
      <c r="J107" s="15"/>
      <c r="K107" s="15"/>
      <c r="L107" s="15"/>
      <c r="M107" s="15"/>
      <c r="N107" s="15"/>
      <c r="O107" s="16"/>
      <c r="P107" s="15"/>
      <c r="Q107" s="15"/>
      <c r="R107" s="15"/>
      <c r="S107" s="15"/>
      <c r="T107" s="15"/>
      <c r="U107" s="16"/>
      <c r="V107" s="15"/>
      <c r="W107" s="15"/>
      <c r="X107" s="15"/>
      <c r="Y107" s="15"/>
      <c r="Z107" s="15"/>
      <c r="AA107" s="16"/>
      <c r="AB107" s="15"/>
      <c r="AC107" s="15"/>
      <c r="AD107" s="15"/>
      <c r="AE107" s="15"/>
      <c r="AF107" s="15"/>
      <c r="AG107" s="16"/>
      <c r="AH107" s="15"/>
      <c r="AI107" s="15"/>
      <c r="AJ107" s="15"/>
      <c r="AK107" s="15"/>
      <c r="AL107" s="15"/>
      <c r="AM107" s="16"/>
      <c r="AN107" s="15"/>
      <c r="AO107" s="15"/>
      <c r="AP107" s="15"/>
      <c r="AQ107" s="15"/>
      <c r="AR107" s="15">
        <v>50</v>
      </c>
      <c r="AS107" s="16"/>
      <c r="AT107" s="15"/>
      <c r="AU107" s="15"/>
      <c r="AV107" s="15"/>
      <c r="AW107" s="15"/>
    </row>
    <row r="108" spans="1:49" ht="14.25" thickTop="1" thickBot="1" x14ac:dyDescent="0.25">
      <c r="A108" s="2">
        <v>1998</v>
      </c>
      <c r="B108" s="43" t="s">
        <v>135</v>
      </c>
      <c r="C108" s="17" t="s">
        <v>137</v>
      </c>
      <c r="D108" s="18"/>
      <c r="E108" s="18"/>
      <c r="F108" s="18"/>
      <c r="G108" s="18"/>
      <c r="H108" s="18"/>
      <c r="I108" s="19"/>
      <c r="J108" s="18"/>
      <c r="K108" s="18"/>
      <c r="L108" s="18"/>
      <c r="M108" s="18"/>
      <c r="N108" s="18"/>
      <c r="O108" s="19"/>
      <c r="P108" s="18"/>
      <c r="Q108" s="18"/>
      <c r="R108" s="18"/>
      <c r="S108" s="18"/>
      <c r="T108" s="18"/>
      <c r="U108" s="19"/>
      <c r="V108" s="18"/>
      <c r="W108" s="18"/>
      <c r="X108" s="18"/>
      <c r="Y108" s="18"/>
      <c r="Z108" s="18"/>
      <c r="AA108" s="19"/>
      <c r="AB108" s="18"/>
      <c r="AC108" s="18"/>
      <c r="AD108" s="18"/>
      <c r="AE108" s="18"/>
      <c r="AF108" s="18"/>
      <c r="AG108" s="19"/>
      <c r="AH108" s="18"/>
      <c r="AI108" s="18"/>
      <c r="AJ108" s="18"/>
      <c r="AK108" s="18"/>
      <c r="AL108" s="18"/>
      <c r="AM108" s="19"/>
      <c r="AN108" s="18"/>
      <c r="AO108" s="18"/>
      <c r="AP108" s="18"/>
      <c r="AQ108" s="18"/>
      <c r="AR108" s="18"/>
      <c r="AS108" s="19"/>
      <c r="AT108" s="18"/>
      <c r="AU108" s="18"/>
      <c r="AV108" s="18"/>
      <c r="AW108" s="18"/>
    </row>
    <row r="109" spans="1:49" ht="14.25" thickTop="1" thickBot="1" x14ac:dyDescent="0.25">
      <c r="A109" s="2">
        <v>1998</v>
      </c>
      <c r="B109" s="43" t="s">
        <v>135</v>
      </c>
      <c r="C109" s="22" t="s">
        <v>138</v>
      </c>
      <c r="D109" s="23"/>
      <c r="E109" s="23"/>
      <c r="F109" s="23"/>
      <c r="G109" s="23">
        <v>30</v>
      </c>
      <c r="H109" s="23"/>
      <c r="I109" s="24"/>
      <c r="J109" s="23"/>
      <c r="K109" s="23"/>
      <c r="L109" s="23"/>
      <c r="M109" s="23"/>
      <c r="N109" s="23"/>
      <c r="O109" s="24"/>
      <c r="P109" s="23"/>
      <c r="Q109" s="23"/>
      <c r="R109" s="23"/>
      <c r="S109" s="23"/>
      <c r="T109" s="23"/>
      <c r="U109" s="24"/>
      <c r="V109" s="23"/>
      <c r="W109" s="23"/>
      <c r="X109" s="23"/>
      <c r="Y109" s="23"/>
      <c r="Z109" s="23"/>
      <c r="AA109" s="24"/>
      <c r="AB109" s="23"/>
      <c r="AC109" s="23"/>
      <c r="AD109" s="23"/>
      <c r="AE109" s="23"/>
      <c r="AF109" s="23"/>
      <c r="AG109" s="24"/>
      <c r="AH109" s="23"/>
      <c r="AI109" s="23"/>
      <c r="AJ109" s="23"/>
      <c r="AK109" s="23"/>
      <c r="AL109" s="23"/>
      <c r="AM109" s="24"/>
      <c r="AN109" s="23"/>
      <c r="AO109" s="23"/>
      <c r="AP109" s="23"/>
      <c r="AQ109" s="23"/>
      <c r="AR109" s="23"/>
      <c r="AS109" s="24"/>
      <c r="AT109" s="23"/>
      <c r="AU109" s="23"/>
      <c r="AV109" s="23"/>
      <c r="AW109" s="23"/>
    </row>
    <row r="110" spans="1:49" ht="14.25" thickTop="1" thickBot="1" x14ac:dyDescent="0.25">
      <c r="A110" s="2">
        <v>1998</v>
      </c>
      <c r="B110" s="43" t="s">
        <v>135</v>
      </c>
      <c r="C110" s="34" t="s">
        <v>139</v>
      </c>
      <c r="D110" s="35"/>
      <c r="E110" s="35"/>
      <c r="F110" s="35"/>
      <c r="G110" s="35"/>
      <c r="H110" s="35"/>
      <c r="I110" s="36"/>
      <c r="J110" s="35"/>
      <c r="K110" s="35"/>
      <c r="L110" s="35"/>
      <c r="M110" s="35"/>
      <c r="N110" s="35"/>
      <c r="O110" s="36"/>
      <c r="P110" s="35"/>
      <c r="Q110" s="35">
        <v>100</v>
      </c>
      <c r="R110" s="35"/>
      <c r="S110" s="35"/>
      <c r="T110" s="35"/>
      <c r="U110" s="36"/>
      <c r="V110" s="35"/>
      <c r="W110" s="35"/>
      <c r="X110" s="35">
        <v>300</v>
      </c>
      <c r="Y110" s="35"/>
      <c r="Z110" s="35">
        <v>30</v>
      </c>
      <c r="AA110" s="36"/>
      <c r="AB110" s="35"/>
      <c r="AC110" s="35">
        <v>50</v>
      </c>
      <c r="AD110" s="35"/>
      <c r="AE110" s="35"/>
      <c r="AF110" s="35"/>
      <c r="AG110" s="36"/>
      <c r="AH110" s="35"/>
      <c r="AI110" s="35">
        <v>25</v>
      </c>
      <c r="AJ110" s="35"/>
      <c r="AK110" s="35"/>
      <c r="AL110" s="35"/>
      <c r="AM110" s="36"/>
      <c r="AN110" s="35"/>
      <c r="AO110" s="35"/>
      <c r="AP110" s="35"/>
      <c r="AQ110" s="35"/>
      <c r="AR110" s="35"/>
      <c r="AS110" s="36"/>
      <c r="AT110" s="35"/>
      <c r="AU110" s="35"/>
      <c r="AV110" s="35"/>
      <c r="AW110" s="35"/>
    </row>
    <row r="111" spans="1:49" ht="14.25" thickTop="1" thickBot="1" x14ac:dyDescent="0.25">
      <c r="A111" s="2">
        <v>1998</v>
      </c>
      <c r="B111" s="43" t="s">
        <v>135</v>
      </c>
      <c r="C111" s="17" t="s">
        <v>140</v>
      </c>
      <c r="D111" s="18"/>
      <c r="E111" s="18"/>
      <c r="F111" s="18"/>
      <c r="G111" s="18"/>
      <c r="H111" s="18"/>
      <c r="I111" s="19"/>
      <c r="J111" s="18"/>
      <c r="K111" s="18"/>
      <c r="L111" s="18"/>
      <c r="M111" s="18"/>
      <c r="N111" s="18"/>
      <c r="O111" s="19"/>
      <c r="P111" s="18"/>
      <c r="Q111" s="18"/>
      <c r="R111" s="18"/>
      <c r="S111" s="18"/>
      <c r="T111" s="18"/>
      <c r="U111" s="19"/>
      <c r="V111" s="18"/>
      <c r="W111" s="18"/>
      <c r="X111" s="18"/>
      <c r="Y111" s="18"/>
      <c r="Z111" s="18"/>
      <c r="AA111" s="19"/>
      <c r="AB111" s="18"/>
      <c r="AC111" s="18"/>
      <c r="AD111" s="18"/>
      <c r="AE111" s="18"/>
      <c r="AF111" s="18"/>
      <c r="AG111" s="19"/>
      <c r="AH111" s="18"/>
      <c r="AI111" s="18"/>
      <c r="AJ111" s="18"/>
      <c r="AK111" s="18"/>
      <c r="AL111" s="18"/>
      <c r="AM111" s="19"/>
      <c r="AN111" s="18"/>
      <c r="AO111" s="18"/>
      <c r="AP111" s="18"/>
      <c r="AQ111" s="18"/>
      <c r="AR111" s="18"/>
      <c r="AS111" s="19"/>
      <c r="AT111" s="18"/>
      <c r="AU111" s="18"/>
      <c r="AV111" s="18"/>
      <c r="AW111" s="18"/>
    </row>
    <row r="112" spans="1:49" ht="14.25" thickTop="1" thickBot="1" x14ac:dyDescent="0.25">
      <c r="A112" s="2">
        <v>1998</v>
      </c>
      <c r="B112" s="43" t="s">
        <v>135</v>
      </c>
      <c r="C112" s="22" t="s">
        <v>141</v>
      </c>
      <c r="D112" s="23"/>
      <c r="E112" s="23">
        <v>0</v>
      </c>
      <c r="F112" s="23">
        <v>6000</v>
      </c>
      <c r="G112" s="23">
        <v>35</v>
      </c>
      <c r="H112" s="23">
        <v>4000</v>
      </c>
      <c r="I112" s="24">
        <v>400</v>
      </c>
      <c r="J112" s="23"/>
      <c r="K112" s="23"/>
      <c r="L112" s="23">
        <v>1500</v>
      </c>
      <c r="M112" s="23"/>
      <c r="N112" s="23"/>
      <c r="O112" s="24">
        <v>50</v>
      </c>
      <c r="P112" s="23"/>
      <c r="Q112" s="23">
        <v>1000</v>
      </c>
      <c r="R112" s="23">
        <v>100</v>
      </c>
      <c r="S112" s="23">
        <v>500</v>
      </c>
      <c r="T112" s="23">
        <v>100</v>
      </c>
      <c r="U112" s="24">
        <v>65</v>
      </c>
      <c r="V112" s="23">
        <v>100</v>
      </c>
      <c r="W112" s="23"/>
      <c r="X112" s="23">
        <v>600</v>
      </c>
      <c r="Y112" s="23"/>
      <c r="Z112" s="23">
        <v>25</v>
      </c>
      <c r="AA112" s="24"/>
      <c r="AB112" s="23">
        <v>1000</v>
      </c>
      <c r="AC112" s="23">
        <v>50</v>
      </c>
      <c r="AD112" s="23"/>
      <c r="AE112" s="23">
        <v>400</v>
      </c>
      <c r="AF112" s="23"/>
      <c r="AG112" s="24">
        <v>400</v>
      </c>
      <c r="AH112" s="23"/>
      <c r="AI112" s="23">
        <v>2000</v>
      </c>
      <c r="AJ112" s="23">
        <v>1500</v>
      </c>
      <c r="AK112" s="23">
        <v>200</v>
      </c>
      <c r="AL112" s="23"/>
      <c r="AM112" s="24">
        <v>100</v>
      </c>
      <c r="AN112" s="23"/>
      <c r="AO112" s="23">
        <v>10190</v>
      </c>
      <c r="AP112" s="23"/>
      <c r="AQ112" s="23">
        <v>100</v>
      </c>
      <c r="AR112" s="23">
        <v>1000</v>
      </c>
      <c r="AS112" s="24">
        <v>50</v>
      </c>
      <c r="AT112" s="23">
        <v>1500</v>
      </c>
      <c r="AU112" s="23"/>
      <c r="AV112" s="23"/>
      <c r="AW112" s="23"/>
    </row>
    <row r="113" spans="1:49" ht="14.25" thickTop="1" thickBot="1" x14ac:dyDescent="0.25">
      <c r="A113" s="2">
        <v>1998</v>
      </c>
      <c r="B113" s="43" t="s">
        <v>135</v>
      </c>
      <c r="C113" s="34" t="s">
        <v>142</v>
      </c>
      <c r="D113" s="35"/>
      <c r="E113" s="35">
        <v>650</v>
      </c>
      <c r="F113" s="35">
        <v>3000</v>
      </c>
      <c r="G113" s="35">
        <v>0</v>
      </c>
      <c r="H113" s="35">
        <v>2000</v>
      </c>
      <c r="I113" s="36">
        <v>1200</v>
      </c>
      <c r="J113" s="35"/>
      <c r="K113" s="35"/>
      <c r="L113" s="35">
        <v>7000</v>
      </c>
      <c r="M113" s="35"/>
      <c r="N113" s="35"/>
      <c r="O113" s="36">
        <v>0</v>
      </c>
      <c r="P113" s="35"/>
      <c r="Q113" s="35">
        <v>500</v>
      </c>
      <c r="R113" s="35"/>
      <c r="S113" s="35">
        <v>1000</v>
      </c>
      <c r="T113" s="35">
        <v>100</v>
      </c>
      <c r="U113" s="36">
        <v>60</v>
      </c>
      <c r="V113" s="35">
        <v>400</v>
      </c>
      <c r="W113" s="35"/>
      <c r="X113" s="35">
        <v>300</v>
      </c>
      <c r="Y113" s="35"/>
      <c r="Z113" s="35"/>
      <c r="AA113" s="36"/>
      <c r="AB113" s="35">
        <v>1800</v>
      </c>
      <c r="AC113" s="35"/>
      <c r="AD113" s="35"/>
      <c r="AE113" s="35">
        <v>300</v>
      </c>
      <c r="AF113" s="35"/>
      <c r="AG113" s="36"/>
      <c r="AH113" s="35">
        <v>2000</v>
      </c>
      <c r="AI113" s="35">
        <v>2000</v>
      </c>
      <c r="AJ113" s="35">
        <v>500</v>
      </c>
      <c r="AK113" s="35">
        <v>600</v>
      </c>
      <c r="AL113" s="35"/>
      <c r="AM113" s="36">
        <v>35</v>
      </c>
      <c r="AN113" s="35"/>
      <c r="AO113" s="35">
        <v>12100</v>
      </c>
      <c r="AP113" s="35"/>
      <c r="AQ113" s="35">
        <v>300</v>
      </c>
      <c r="AR113" s="35">
        <v>500</v>
      </c>
      <c r="AS113" s="36"/>
      <c r="AT113" s="35">
        <v>1800</v>
      </c>
      <c r="AU113" s="35"/>
      <c r="AV113" s="35"/>
      <c r="AW113" s="35">
        <v>60</v>
      </c>
    </row>
    <row r="114" spans="1:49" ht="14.25" thickTop="1" thickBot="1" x14ac:dyDescent="0.25">
      <c r="A114" s="2">
        <v>1998</v>
      </c>
      <c r="B114" s="43" t="s">
        <v>135</v>
      </c>
      <c r="C114" s="17" t="s">
        <v>143</v>
      </c>
      <c r="D114" s="18"/>
      <c r="E114" s="18"/>
      <c r="F114" s="18"/>
      <c r="G114" s="18"/>
      <c r="H114" s="18"/>
      <c r="I114" s="19"/>
      <c r="J114" s="18"/>
      <c r="K114" s="18"/>
      <c r="L114" s="18"/>
      <c r="M114" s="18"/>
      <c r="N114" s="18"/>
      <c r="O114" s="19"/>
      <c r="P114" s="18"/>
      <c r="Q114" s="18"/>
      <c r="R114" s="18"/>
      <c r="S114" s="18"/>
      <c r="T114" s="18"/>
      <c r="U114" s="19"/>
      <c r="V114" s="18"/>
      <c r="W114" s="18"/>
      <c r="X114" s="18"/>
      <c r="Y114" s="18"/>
      <c r="Z114" s="18"/>
      <c r="AA114" s="19"/>
      <c r="AB114" s="18"/>
      <c r="AC114" s="18"/>
      <c r="AD114" s="18"/>
      <c r="AE114" s="18"/>
      <c r="AF114" s="18"/>
      <c r="AG114" s="19"/>
      <c r="AH114" s="18"/>
      <c r="AI114" s="18"/>
      <c r="AJ114" s="18"/>
      <c r="AK114" s="18"/>
      <c r="AL114" s="18"/>
      <c r="AM114" s="19"/>
      <c r="AN114" s="18"/>
      <c r="AO114" s="18"/>
      <c r="AP114" s="18"/>
      <c r="AQ114" s="18"/>
      <c r="AR114" s="18"/>
      <c r="AS114" s="19"/>
      <c r="AT114" s="18"/>
      <c r="AU114" s="18"/>
      <c r="AV114" s="18"/>
      <c r="AW114" s="18"/>
    </row>
    <row r="115" spans="1:49" ht="14.25" thickTop="1" thickBot="1" x14ac:dyDescent="0.25">
      <c r="A115" s="2">
        <v>1998</v>
      </c>
      <c r="B115" s="43" t="s">
        <v>135</v>
      </c>
      <c r="C115" s="22" t="s">
        <v>144</v>
      </c>
      <c r="D115" s="23"/>
      <c r="E115" s="23"/>
      <c r="F115" s="23"/>
      <c r="G115" s="23"/>
      <c r="H115" s="23"/>
      <c r="I115" s="24"/>
      <c r="J115" s="23"/>
      <c r="K115" s="23"/>
      <c r="L115" s="23"/>
      <c r="M115" s="23"/>
      <c r="N115" s="23"/>
      <c r="O115" s="24"/>
      <c r="P115" s="23"/>
      <c r="Q115" s="23"/>
      <c r="R115" s="23"/>
      <c r="S115" s="23"/>
      <c r="T115" s="23"/>
      <c r="U115" s="24"/>
      <c r="V115" s="23"/>
      <c r="W115" s="23"/>
      <c r="X115" s="23"/>
      <c r="Y115" s="23"/>
      <c r="Z115" s="23"/>
      <c r="AA115" s="24"/>
      <c r="AB115" s="23"/>
      <c r="AC115" s="23"/>
      <c r="AD115" s="23"/>
      <c r="AE115" s="23"/>
      <c r="AF115" s="23"/>
      <c r="AG115" s="24"/>
      <c r="AH115" s="23"/>
      <c r="AI115" s="23"/>
      <c r="AJ115" s="23"/>
      <c r="AK115" s="23"/>
      <c r="AL115" s="23"/>
      <c r="AM115" s="24"/>
      <c r="AN115" s="23"/>
      <c r="AO115" s="23"/>
      <c r="AP115" s="23"/>
      <c r="AQ115" s="23"/>
      <c r="AR115" s="23"/>
      <c r="AS115" s="24"/>
      <c r="AT115" s="23"/>
      <c r="AU115" s="23"/>
      <c r="AV115" s="23"/>
      <c r="AW115" s="23"/>
    </row>
    <row r="116" spans="1:49" ht="14.25" thickTop="1" thickBot="1" x14ac:dyDescent="0.25">
      <c r="A116" s="2">
        <v>1998</v>
      </c>
      <c r="B116" s="43" t="s">
        <v>135</v>
      </c>
      <c r="C116" s="34" t="s">
        <v>145</v>
      </c>
      <c r="D116" s="35"/>
      <c r="E116" s="35">
        <v>15</v>
      </c>
      <c r="F116" s="35"/>
      <c r="G116" s="35"/>
      <c r="H116" s="35"/>
      <c r="I116" s="36"/>
      <c r="J116" s="35"/>
      <c r="K116" s="35"/>
      <c r="L116" s="35"/>
      <c r="M116" s="35"/>
      <c r="N116" s="35"/>
      <c r="O116" s="36">
        <v>0</v>
      </c>
      <c r="P116" s="35"/>
      <c r="Q116" s="35"/>
      <c r="R116" s="35"/>
      <c r="S116" s="35"/>
      <c r="T116" s="35"/>
      <c r="U116" s="36"/>
      <c r="V116" s="35"/>
      <c r="W116" s="35"/>
      <c r="X116" s="35">
        <v>10</v>
      </c>
      <c r="Y116" s="35"/>
      <c r="Z116" s="35"/>
      <c r="AA116" s="36"/>
      <c r="AB116" s="35"/>
      <c r="AC116" s="35"/>
      <c r="AD116" s="35"/>
      <c r="AE116" s="35">
        <v>2</v>
      </c>
      <c r="AF116" s="35"/>
      <c r="AG116" s="36"/>
      <c r="AH116" s="35"/>
      <c r="AI116" s="35"/>
      <c r="AJ116" s="35"/>
      <c r="AK116" s="35"/>
      <c r="AL116" s="35"/>
      <c r="AM116" s="36"/>
      <c r="AN116" s="35"/>
      <c r="AO116" s="35"/>
      <c r="AP116" s="35">
        <v>5</v>
      </c>
      <c r="AQ116" s="35"/>
      <c r="AR116" s="35"/>
      <c r="AS116" s="36"/>
      <c r="AT116" s="35">
        <v>5</v>
      </c>
      <c r="AU116" s="35"/>
      <c r="AV116" s="35"/>
      <c r="AW116" s="35"/>
    </row>
    <row r="117" spans="1:49" ht="14.25" thickTop="1" thickBot="1" x14ac:dyDescent="0.25">
      <c r="A117" s="2">
        <v>1998</v>
      </c>
      <c r="B117" s="43" t="s">
        <v>135</v>
      </c>
      <c r="C117" s="17" t="s">
        <v>146</v>
      </c>
      <c r="D117" s="18"/>
      <c r="E117" s="18"/>
      <c r="F117" s="18"/>
      <c r="G117" s="18"/>
      <c r="H117" s="18"/>
      <c r="I117" s="19"/>
      <c r="J117" s="18"/>
      <c r="K117" s="18"/>
      <c r="L117" s="18"/>
      <c r="M117" s="18"/>
      <c r="N117" s="18"/>
      <c r="O117" s="19"/>
      <c r="P117" s="18"/>
      <c r="Q117" s="18"/>
      <c r="R117" s="18"/>
      <c r="S117" s="18"/>
      <c r="T117" s="18"/>
      <c r="U117" s="19"/>
      <c r="V117" s="18"/>
      <c r="W117" s="18"/>
      <c r="X117" s="18"/>
      <c r="Y117" s="18"/>
      <c r="Z117" s="18"/>
      <c r="AA117" s="19"/>
      <c r="AB117" s="18"/>
      <c r="AC117" s="18"/>
      <c r="AD117" s="18"/>
      <c r="AE117" s="18"/>
      <c r="AF117" s="18"/>
      <c r="AG117" s="19"/>
      <c r="AH117" s="18"/>
      <c r="AI117" s="18"/>
      <c r="AJ117" s="18"/>
      <c r="AK117" s="18"/>
      <c r="AL117" s="18"/>
      <c r="AM117" s="19"/>
      <c r="AN117" s="18"/>
      <c r="AO117" s="18"/>
      <c r="AP117" s="18"/>
      <c r="AQ117" s="18"/>
      <c r="AR117" s="18"/>
      <c r="AS117" s="19"/>
      <c r="AT117" s="18"/>
      <c r="AU117" s="18"/>
      <c r="AV117" s="18"/>
      <c r="AW117" s="18"/>
    </row>
    <row r="118" spans="1:49" ht="14.25" thickTop="1" thickBot="1" x14ac:dyDescent="0.25">
      <c r="A118" s="2">
        <v>1998</v>
      </c>
      <c r="B118" s="43" t="s">
        <v>135</v>
      </c>
      <c r="C118" s="22" t="s">
        <v>147</v>
      </c>
      <c r="D118" s="23"/>
      <c r="E118" s="23"/>
      <c r="F118" s="23">
        <v>1000</v>
      </c>
      <c r="G118" s="23"/>
      <c r="H118" s="23">
        <v>2700</v>
      </c>
      <c r="I118" s="24">
        <v>700</v>
      </c>
      <c r="J118" s="23"/>
      <c r="K118" s="23"/>
      <c r="L118" s="23">
        <v>300</v>
      </c>
      <c r="M118" s="23"/>
      <c r="N118" s="23"/>
      <c r="O118" s="24">
        <v>3</v>
      </c>
      <c r="P118" s="23">
        <v>100</v>
      </c>
      <c r="Q118" s="23">
        <v>5</v>
      </c>
      <c r="R118" s="23">
        <v>750</v>
      </c>
      <c r="S118" s="23"/>
      <c r="T118" s="23"/>
      <c r="U118" s="24"/>
      <c r="V118" s="23"/>
      <c r="W118" s="23"/>
      <c r="X118" s="23">
        <v>75</v>
      </c>
      <c r="Y118" s="23"/>
      <c r="Z118" s="23">
        <v>10</v>
      </c>
      <c r="AA118" s="24"/>
      <c r="AB118" s="23">
        <v>150</v>
      </c>
      <c r="AC118" s="23">
        <v>10</v>
      </c>
      <c r="AD118" s="23"/>
      <c r="AE118" s="23">
        <v>1</v>
      </c>
      <c r="AF118" s="23"/>
      <c r="AG118" s="24"/>
      <c r="AH118" s="23"/>
      <c r="AI118" s="23"/>
      <c r="AJ118" s="23"/>
      <c r="AK118" s="23"/>
      <c r="AL118" s="23"/>
      <c r="AM118" s="24"/>
      <c r="AN118" s="23"/>
      <c r="AO118" s="23"/>
      <c r="AP118" s="23"/>
      <c r="AQ118" s="23"/>
      <c r="AR118" s="23">
        <v>200</v>
      </c>
      <c r="AS118" s="24">
        <v>50</v>
      </c>
      <c r="AT118" s="23"/>
      <c r="AU118" s="23"/>
      <c r="AV118" s="23"/>
      <c r="AW118" s="23">
        <v>5</v>
      </c>
    </row>
    <row r="119" spans="1:49" ht="14.25" thickTop="1" thickBot="1" x14ac:dyDescent="0.25">
      <c r="A119" s="2">
        <v>1998</v>
      </c>
      <c r="B119" s="43" t="s">
        <v>135</v>
      </c>
      <c r="C119" s="34" t="s">
        <v>148</v>
      </c>
      <c r="D119" s="35"/>
      <c r="E119" s="35">
        <v>300</v>
      </c>
      <c r="F119" s="35">
        <v>0</v>
      </c>
      <c r="G119" s="35">
        <v>10</v>
      </c>
      <c r="H119" s="35">
        <v>100</v>
      </c>
      <c r="I119" s="36">
        <v>0</v>
      </c>
      <c r="J119" s="35"/>
      <c r="K119" s="35"/>
      <c r="L119" s="35">
        <v>200</v>
      </c>
      <c r="M119" s="35"/>
      <c r="N119" s="35"/>
      <c r="O119" s="36"/>
      <c r="P119" s="35"/>
      <c r="Q119" s="35">
        <v>35</v>
      </c>
      <c r="R119" s="35">
        <v>125</v>
      </c>
      <c r="S119" s="35"/>
      <c r="T119" s="35"/>
      <c r="U119" s="36"/>
      <c r="V119" s="35"/>
      <c r="W119" s="35">
        <v>8</v>
      </c>
      <c r="X119" s="35">
        <v>100</v>
      </c>
      <c r="Y119" s="35">
        <v>100</v>
      </c>
      <c r="Z119" s="35"/>
      <c r="AA119" s="36">
        <v>5</v>
      </c>
      <c r="AB119" s="35"/>
      <c r="AC119" s="35">
        <v>25</v>
      </c>
      <c r="AD119" s="35"/>
      <c r="AE119" s="35">
        <v>2</v>
      </c>
      <c r="AF119" s="35"/>
      <c r="AG119" s="36">
        <v>30</v>
      </c>
      <c r="AH119" s="35"/>
      <c r="AI119" s="35"/>
      <c r="AJ119" s="35"/>
      <c r="AK119" s="35"/>
      <c r="AL119" s="35"/>
      <c r="AM119" s="36"/>
      <c r="AN119" s="35"/>
      <c r="AO119" s="35">
        <v>300</v>
      </c>
      <c r="AP119" s="35">
        <v>120</v>
      </c>
      <c r="AQ119" s="35"/>
      <c r="AR119" s="35"/>
      <c r="AS119" s="36">
        <v>200</v>
      </c>
      <c r="AT119" s="35">
        <v>1</v>
      </c>
      <c r="AU119" s="35">
        <v>40</v>
      </c>
      <c r="AV119" s="35"/>
      <c r="AW119" s="35">
        <v>100</v>
      </c>
    </row>
    <row r="120" spans="1:49" ht="14.25" thickTop="1" thickBot="1" x14ac:dyDescent="0.25">
      <c r="A120" s="2">
        <v>1998</v>
      </c>
      <c r="B120" s="43" t="s">
        <v>135</v>
      </c>
      <c r="C120" s="17" t="s">
        <v>149</v>
      </c>
      <c r="D120" s="18"/>
      <c r="E120" s="18"/>
      <c r="F120" s="18"/>
      <c r="G120" s="18"/>
      <c r="H120" s="18"/>
      <c r="I120" s="19"/>
      <c r="J120" s="18"/>
      <c r="K120" s="18"/>
      <c r="L120" s="18"/>
      <c r="M120" s="18"/>
      <c r="N120" s="18"/>
      <c r="O120" s="19"/>
      <c r="P120" s="18"/>
      <c r="Q120" s="18"/>
      <c r="R120" s="18"/>
      <c r="S120" s="18"/>
      <c r="T120" s="18"/>
      <c r="U120" s="19"/>
      <c r="V120" s="18"/>
      <c r="W120" s="18"/>
      <c r="X120" s="18"/>
      <c r="Y120" s="18"/>
      <c r="Z120" s="18"/>
      <c r="AA120" s="19"/>
      <c r="AB120" s="18"/>
      <c r="AC120" s="18"/>
      <c r="AD120" s="18"/>
      <c r="AE120" s="18"/>
      <c r="AF120" s="18"/>
      <c r="AG120" s="19"/>
      <c r="AH120" s="18"/>
      <c r="AI120" s="18"/>
      <c r="AJ120" s="18"/>
      <c r="AK120" s="18"/>
      <c r="AL120" s="18"/>
      <c r="AM120" s="19"/>
      <c r="AN120" s="18"/>
      <c r="AO120" s="18"/>
      <c r="AP120" s="18"/>
      <c r="AQ120" s="18"/>
      <c r="AR120" s="18"/>
      <c r="AS120" s="19"/>
      <c r="AT120" s="18"/>
      <c r="AU120" s="18"/>
      <c r="AV120" s="18"/>
      <c r="AW120" s="18"/>
    </row>
    <row r="121" spans="1:49" ht="14.25" thickTop="1" thickBot="1" x14ac:dyDescent="0.25">
      <c r="A121" s="2">
        <v>1998</v>
      </c>
      <c r="B121" s="43" t="s">
        <v>135</v>
      </c>
      <c r="C121" s="22" t="s">
        <v>150</v>
      </c>
      <c r="D121" s="23"/>
      <c r="E121" s="23"/>
      <c r="F121" s="23">
        <v>100</v>
      </c>
      <c r="G121" s="23">
        <v>22</v>
      </c>
      <c r="H121" s="23">
        <v>700</v>
      </c>
      <c r="I121" s="24"/>
      <c r="J121" s="23"/>
      <c r="K121" s="23"/>
      <c r="L121" s="23">
        <v>0</v>
      </c>
      <c r="M121" s="23"/>
      <c r="N121" s="23"/>
      <c r="O121" s="24"/>
      <c r="P121" s="23"/>
      <c r="Q121" s="23"/>
      <c r="R121" s="23"/>
      <c r="S121" s="23"/>
      <c r="T121" s="23"/>
      <c r="U121" s="24"/>
      <c r="V121" s="23"/>
      <c r="W121" s="23"/>
      <c r="X121" s="23"/>
      <c r="Y121" s="23">
        <v>50</v>
      </c>
      <c r="Z121" s="23"/>
      <c r="AA121" s="24"/>
      <c r="AB121" s="23"/>
      <c r="AC121" s="23"/>
      <c r="AD121" s="23"/>
      <c r="AE121" s="23"/>
      <c r="AF121" s="23"/>
      <c r="AG121" s="24"/>
      <c r="AH121" s="23"/>
      <c r="AI121" s="23"/>
      <c r="AJ121" s="23">
        <v>414</v>
      </c>
      <c r="AK121" s="23"/>
      <c r="AL121" s="23"/>
      <c r="AM121" s="24"/>
      <c r="AN121" s="23"/>
      <c r="AO121" s="23"/>
      <c r="AP121" s="23"/>
      <c r="AQ121" s="23"/>
      <c r="AR121" s="23"/>
      <c r="AS121" s="24"/>
      <c r="AT121" s="23"/>
      <c r="AU121" s="23"/>
      <c r="AV121" s="23"/>
      <c r="AW121" s="23"/>
    </row>
    <row r="122" spans="1:49" ht="14.25" thickTop="1" thickBot="1" x14ac:dyDescent="0.25">
      <c r="A122" s="2">
        <v>1998</v>
      </c>
      <c r="B122" s="43" t="s">
        <v>135</v>
      </c>
      <c r="C122" s="34" t="s">
        <v>151</v>
      </c>
      <c r="D122" s="35"/>
      <c r="E122" s="35">
        <v>20</v>
      </c>
      <c r="F122" s="35"/>
      <c r="G122" s="35"/>
      <c r="H122" s="35">
        <v>500</v>
      </c>
      <c r="I122" s="36"/>
      <c r="J122" s="35"/>
      <c r="K122" s="35"/>
      <c r="L122" s="35"/>
      <c r="M122" s="35"/>
      <c r="N122" s="35"/>
      <c r="O122" s="36"/>
      <c r="P122" s="35"/>
      <c r="Q122" s="35"/>
      <c r="R122" s="35"/>
      <c r="S122" s="35"/>
      <c r="T122" s="35"/>
      <c r="U122" s="36"/>
      <c r="V122" s="35"/>
      <c r="W122" s="35"/>
      <c r="X122" s="35"/>
      <c r="Y122" s="35"/>
      <c r="Z122" s="35"/>
      <c r="AA122" s="36"/>
      <c r="AB122" s="35"/>
      <c r="AC122" s="35">
        <v>25</v>
      </c>
      <c r="AD122" s="35"/>
      <c r="AE122" s="35"/>
      <c r="AF122" s="35"/>
      <c r="AG122" s="36"/>
      <c r="AH122" s="35"/>
      <c r="AI122" s="35"/>
      <c r="AJ122" s="35"/>
      <c r="AK122" s="35"/>
      <c r="AL122" s="35"/>
      <c r="AM122" s="36">
        <v>25</v>
      </c>
      <c r="AN122" s="35"/>
      <c r="AO122" s="35"/>
      <c r="AP122" s="35"/>
      <c r="AQ122" s="35"/>
      <c r="AR122" s="35">
        <v>200</v>
      </c>
      <c r="AS122" s="36"/>
      <c r="AT122" s="35"/>
      <c r="AU122" s="35">
        <v>35</v>
      </c>
      <c r="AV122" s="35"/>
      <c r="AW122" s="35"/>
    </row>
    <row r="123" spans="1:49" ht="14.25" thickTop="1" thickBot="1" x14ac:dyDescent="0.25">
      <c r="A123" s="2">
        <v>1998</v>
      </c>
      <c r="B123" s="43" t="s">
        <v>135</v>
      </c>
      <c r="C123" s="17" t="s">
        <v>152</v>
      </c>
      <c r="D123" s="18"/>
      <c r="E123" s="18">
        <v>30</v>
      </c>
      <c r="F123" s="18">
        <v>700</v>
      </c>
      <c r="G123" s="18"/>
      <c r="H123" s="18">
        <v>200</v>
      </c>
      <c r="I123" s="19">
        <v>250</v>
      </c>
      <c r="J123" s="18"/>
      <c r="K123" s="18"/>
      <c r="L123" s="18"/>
      <c r="M123" s="18"/>
      <c r="N123" s="18"/>
      <c r="O123" s="19"/>
      <c r="P123" s="18"/>
      <c r="Q123" s="18"/>
      <c r="R123" s="18"/>
      <c r="S123" s="18"/>
      <c r="T123" s="18"/>
      <c r="U123" s="19"/>
      <c r="V123" s="18"/>
      <c r="W123" s="18"/>
      <c r="X123" s="18"/>
      <c r="Y123" s="18"/>
      <c r="Z123" s="18"/>
      <c r="AA123" s="19"/>
      <c r="AB123" s="18"/>
      <c r="AC123" s="18"/>
      <c r="AD123" s="18"/>
      <c r="AE123" s="18">
        <v>100</v>
      </c>
      <c r="AF123" s="18"/>
      <c r="AG123" s="19"/>
      <c r="AH123" s="18"/>
      <c r="AI123" s="18"/>
      <c r="AJ123" s="18"/>
      <c r="AK123" s="18"/>
      <c r="AL123" s="18"/>
      <c r="AM123" s="19"/>
      <c r="AN123" s="18"/>
      <c r="AO123" s="18">
        <v>300</v>
      </c>
      <c r="AP123" s="18"/>
      <c r="AQ123" s="18"/>
      <c r="AR123" s="18">
        <v>60</v>
      </c>
      <c r="AS123" s="19"/>
      <c r="AT123" s="18">
        <v>1200</v>
      </c>
      <c r="AU123" s="18"/>
      <c r="AV123" s="18"/>
      <c r="AW123" s="18"/>
    </row>
    <row r="124" spans="1:49" ht="14.25" thickTop="1" thickBot="1" x14ac:dyDescent="0.25">
      <c r="A124" s="2">
        <v>1998</v>
      </c>
      <c r="B124" s="43" t="s">
        <v>135</v>
      </c>
      <c r="C124" s="22" t="s">
        <v>153</v>
      </c>
      <c r="D124" s="23"/>
      <c r="E124" s="23"/>
      <c r="F124" s="23"/>
      <c r="G124" s="23"/>
      <c r="H124" s="23">
        <v>10</v>
      </c>
      <c r="I124" s="24"/>
      <c r="J124" s="23"/>
      <c r="K124" s="23"/>
      <c r="L124" s="23"/>
      <c r="M124" s="23">
        <v>50</v>
      </c>
      <c r="N124" s="23"/>
      <c r="O124" s="24"/>
      <c r="P124" s="23"/>
      <c r="Q124" s="23"/>
      <c r="R124" s="23"/>
      <c r="S124" s="23"/>
      <c r="T124" s="23"/>
      <c r="U124" s="24"/>
      <c r="V124" s="23"/>
      <c r="W124" s="23"/>
      <c r="X124" s="23">
        <v>20</v>
      </c>
      <c r="Y124" s="23"/>
      <c r="Z124" s="23"/>
      <c r="AA124" s="24"/>
      <c r="AB124" s="23"/>
      <c r="AC124" s="23"/>
      <c r="AD124" s="23"/>
      <c r="AE124" s="23"/>
      <c r="AF124" s="23"/>
      <c r="AG124" s="24"/>
      <c r="AH124" s="23"/>
      <c r="AI124" s="23"/>
      <c r="AJ124" s="23"/>
      <c r="AK124" s="23"/>
      <c r="AL124" s="23"/>
      <c r="AM124" s="24"/>
      <c r="AN124" s="23"/>
      <c r="AO124" s="23"/>
      <c r="AP124" s="23"/>
      <c r="AQ124" s="23"/>
      <c r="AR124" s="23">
        <v>300</v>
      </c>
      <c r="AS124" s="24"/>
      <c r="AT124" s="23"/>
      <c r="AU124" s="23"/>
      <c r="AV124" s="23"/>
      <c r="AW124" s="23"/>
    </row>
    <row r="125" spans="1:49" ht="14.25" thickTop="1" thickBot="1" x14ac:dyDescent="0.25">
      <c r="A125" s="2">
        <v>1998</v>
      </c>
      <c r="B125" s="43" t="s">
        <v>135</v>
      </c>
      <c r="C125" s="34" t="s">
        <v>154</v>
      </c>
      <c r="D125" s="35"/>
      <c r="E125" s="35"/>
      <c r="F125" s="35"/>
      <c r="G125" s="35"/>
      <c r="H125" s="35"/>
      <c r="I125" s="36"/>
      <c r="J125" s="35"/>
      <c r="K125" s="35"/>
      <c r="L125" s="35"/>
      <c r="M125" s="35"/>
      <c r="N125" s="35"/>
      <c r="O125" s="36"/>
      <c r="P125" s="35"/>
      <c r="Q125" s="35"/>
      <c r="R125" s="35"/>
      <c r="S125" s="35"/>
      <c r="T125" s="35"/>
      <c r="U125" s="36"/>
      <c r="V125" s="35"/>
      <c r="W125" s="35"/>
      <c r="X125" s="35"/>
      <c r="Y125" s="35"/>
      <c r="Z125" s="35"/>
      <c r="AA125" s="36"/>
      <c r="AB125" s="35"/>
      <c r="AC125" s="35"/>
      <c r="AD125" s="35"/>
      <c r="AE125" s="35"/>
      <c r="AF125" s="35"/>
      <c r="AG125" s="36"/>
      <c r="AH125" s="35"/>
      <c r="AI125" s="35"/>
      <c r="AJ125" s="35"/>
      <c r="AK125" s="35"/>
      <c r="AL125" s="35"/>
      <c r="AM125" s="36"/>
      <c r="AN125" s="35"/>
      <c r="AO125" s="35"/>
      <c r="AP125" s="35"/>
      <c r="AQ125" s="35"/>
      <c r="AR125" s="35"/>
      <c r="AS125" s="36"/>
      <c r="AT125" s="35"/>
      <c r="AU125" s="35"/>
      <c r="AV125" s="35"/>
      <c r="AW125" s="35"/>
    </row>
    <row r="126" spans="1:49" ht="14.25" thickTop="1" thickBot="1" x14ac:dyDescent="0.25">
      <c r="A126" s="2">
        <v>1998</v>
      </c>
      <c r="B126" s="43" t="s">
        <v>135</v>
      </c>
      <c r="C126" s="17" t="s">
        <v>155</v>
      </c>
      <c r="D126" s="18"/>
      <c r="E126" s="18"/>
      <c r="F126" s="18"/>
      <c r="G126" s="18"/>
      <c r="H126" s="18"/>
      <c r="I126" s="19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U126" s="19"/>
      <c r="V126" s="18"/>
      <c r="W126" s="18"/>
      <c r="X126" s="18"/>
      <c r="Y126" s="18"/>
      <c r="Z126" s="18"/>
      <c r="AA126" s="19"/>
      <c r="AB126" s="18"/>
      <c r="AC126" s="18"/>
      <c r="AD126" s="18"/>
      <c r="AE126" s="18"/>
      <c r="AF126" s="18"/>
      <c r="AG126" s="19"/>
      <c r="AH126" s="18"/>
      <c r="AI126" s="18"/>
      <c r="AJ126" s="18"/>
      <c r="AK126" s="18"/>
      <c r="AL126" s="18"/>
      <c r="AM126" s="19"/>
      <c r="AN126" s="18"/>
      <c r="AO126" s="18"/>
      <c r="AP126" s="18"/>
      <c r="AQ126" s="18"/>
      <c r="AR126" s="18"/>
      <c r="AS126" s="19"/>
      <c r="AT126" s="18"/>
      <c r="AU126" s="18"/>
      <c r="AV126" s="18"/>
      <c r="AW126" s="18"/>
    </row>
    <row r="127" spans="1:49" ht="14.25" thickTop="1" thickBot="1" x14ac:dyDescent="0.25">
      <c r="A127" s="2">
        <v>1998</v>
      </c>
      <c r="B127" s="43" t="s">
        <v>135</v>
      </c>
      <c r="C127" s="22" t="s">
        <v>156</v>
      </c>
      <c r="D127" s="23"/>
      <c r="E127" s="23"/>
      <c r="F127" s="23"/>
      <c r="G127" s="23"/>
      <c r="H127" s="23"/>
      <c r="I127" s="24"/>
      <c r="J127" s="23"/>
      <c r="K127" s="23"/>
      <c r="L127" s="23"/>
      <c r="M127" s="23"/>
      <c r="N127" s="23"/>
      <c r="O127" s="24"/>
      <c r="P127" s="23"/>
      <c r="Q127" s="23"/>
      <c r="R127" s="23"/>
      <c r="S127" s="23"/>
      <c r="T127" s="23"/>
      <c r="U127" s="24"/>
      <c r="V127" s="23"/>
      <c r="W127" s="23"/>
      <c r="X127" s="23"/>
      <c r="Y127" s="23"/>
      <c r="Z127" s="23"/>
      <c r="AA127" s="24"/>
      <c r="AB127" s="23"/>
      <c r="AC127" s="23"/>
      <c r="AD127" s="23"/>
      <c r="AE127" s="23"/>
      <c r="AF127" s="23"/>
      <c r="AG127" s="24"/>
      <c r="AH127" s="23"/>
      <c r="AI127" s="23"/>
      <c r="AJ127" s="23"/>
      <c r="AK127" s="23"/>
      <c r="AL127" s="23"/>
      <c r="AM127" s="24"/>
      <c r="AN127" s="23"/>
      <c r="AO127" s="23"/>
      <c r="AP127" s="23"/>
      <c r="AQ127" s="23"/>
      <c r="AR127" s="23"/>
      <c r="AS127" s="24"/>
      <c r="AT127" s="23"/>
      <c r="AU127" s="23"/>
      <c r="AV127" s="23"/>
      <c r="AW127" s="23"/>
    </row>
    <row r="128" spans="1:49" ht="14.25" thickTop="1" thickBot="1" x14ac:dyDescent="0.25">
      <c r="A128" s="2">
        <v>1998</v>
      </c>
      <c r="B128" s="43" t="s">
        <v>135</v>
      </c>
      <c r="C128" s="34" t="s">
        <v>157</v>
      </c>
      <c r="D128" s="35"/>
      <c r="E128" s="35">
        <v>10</v>
      </c>
      <c r="F128" s="35">
        <v>0</v>
      </c>
      <c r="G128" s="35">
        <v>0</v>
      </c>
      <c r="H128" s="35">
        <v>5</v>
      </c>
      <c r="I128" s="36"/>
      <c r="J128" s="35"/>
      <c r="K128" s="35"/>
      <c r="L128" s="35"/>
      <c r="M128" s="35">
        <v>20</v>
      </c>
      <c r="N128" s="35">
        <v>5</v>
      </c>
      <c r="O128" s="36">
        <v>3</v>
      </c>
      <c r="P128" s="35"/>
      <c r="Q128" s="35">
        <v>3</v>
      </c>
      <c r="R128" s="35">
        <v>5</v>
      </c>
      <c r="S128" s="35"/>
      <c r="T128" s="35"/>
      <c r="U128" s="36"/>
      <c r="V128" s="35"/>
      <c r="W128" s="35"/>
      <c r="X128" s="35">
        <v>50</v>
      </c>
      <c r="Y128" s="35"/>
      <c r="Z128" s="35">
        <v>12</v>
      </c>
      <c r="AA128" s="36"/>
      <c r="AB128" s="35"/>
      <c r="AC128" s="35"/>
      <c r="AD128" s="35"/>
      <c r="AE128" s="35">
        <v>1</v>
      </c>
      <c r="AF128" s="35"/>
      <c r="AG128" s="36">
        <v>75</v>
      </c>
      <c r="AH128" s="35"/>
      <c r="AI128" s="35">
        <v>30</v>
      </c>
      <c r="AJ128" s="35"/>
      <c r="AK128" s="35"/>
      <c r="AL128" s="35"/>
      <c r="AM128" s="36">
        <v>4</v>
      </c>
      <c r="AN128" s="35"/>
      <c r="AO128" s="35">
        <v>30</v>
      </c>
      <c r="AP128" s="35">
        <v>27</v>
      </c>
      <c r="AQ128" s="35">
        <v>5</v>
      </c>
      <c r="AR128" s="35">
        <v>10</v>
      </c>
      <c r="AS128" s="36">
        <v>60</v>
      </c>
      <c r="AT128" s="35"/>
      <c r="AU128" s="35"/>
      <c r="AV128" s="35"/>
      <c r="AW128" s="35">
        <v>30</v>
      </c>
    </row>
    <row r="129" spans="1:49" ht="14.25" thickTop="1" thickBot="1" x14ac:dyDescent="0.25">
      <c r="A129" s="2">
        <v>1998</v>
      </c>
      <c r="B129" s="43" t="s">
        <v>135</v>
      </c>
      <c r="C129" s="17" t="s">
        <v>158</v>
      </c>
      <c r="D129" s="18"/>
      <c r="E129" s="18">
        <v>400</v>
      </c>
      <c r="F129" s="18"/>
      <c r="G129" s="18"/>
      <c r="H129" s="18"/>
      <c r="I129" s="19">
        <v>400</v>
      </c>
      <c r="J129" s="18">
        <v>350</v>
      </c>
      <c r="K129" s="18"/>
      <c r="L129" s="18"/>
      <c r="M129" s="18"/>
      <c r="N129" s="18"/>
      <c r="O129" s="19"/>
      <c r="P129" s="18"/>
      <c r="Q129" s="18">
        <v>1500</v>
      </c>
      <c r="R129" s="18"/>
      <c r="S129" s="18"/>
      <c r="T129" s="18"/>
      <c r="U129" s="19"/>
      <c r="V129" s="18"/>
      <c r="W129" s="18"/>
      <c r="X129" s="18">
        <v>500</v>
      </c>
      <c r="Y129" s="18">
        <v>200</v>
      </c>
      <c r="Z129" s="18"/>
      <c r="AA129" s="19"/>
      <c r="AB129" s="18">
        <v>300</v>
      </c>
      <c r="AC129" s="18">
        <v>50</v>
      </c>
      <c r="AD129" s="18">
        <v>1085</v>
      </c>
      <c r="AE129" s="18"/>
      <c r="AF129" s="18"/>
      <c r="AG129" s="19"/>
      <c r="AH129" s="18"/>
      <c r="AI129" s="18"/>
      <c r="AJ129" s="18"/>
      <c r="AK129" s="18"/>
      <c r="AL129" s="18">
        <v>400</v>
      </c>
      <c r="AM129" s="19"/>
      <c r="AN129" s="18"/>
      <c r="AO129" s="18"/>
      <c r="AP129" s="18"/>
      <c r="AQ129" s="18"/>
      <c r="AR129" s="18"/>
      <c r="AS129" s="19"/>
      <c r="AT129" s="18"/>
      <c r="AU129" s="18"/>
      <c r="AV129" s="18"/>
      <c r="AW129" s="18"/>
    </row>
    <row r="130" spans="1:49" ht="14.25" thickTop="1" thickBot="1" x14ac:dyDescent="0.25">
      <c r="A130" s="2">
        <v>1998</v>
      </c>
      <c r="B130" s="43" t="s">
        <v>135</v>
      </c>
      <c r="C130" s="22" t="s">
        <v>159</v>
      </c>
      <c r="D130" s="23"/>
      <c r="E130" s="23"/>
      <c r="F130" s="23"/>
      <c r="G130" s="23"/>
      <c r="H130" s="23"/>
      <c r="I130" s="24"/>
      <c r="J130" s="23"/>
      <c r="K130" s="23"/>
      <c r="L130" s="23"/>
      <c r="M130" s="23"/>
      <c r="N130" s="23"/>
      <c r="O130" s="24">
        <v>25</v>
      </c>
      <c r="P130" s="23"/>
      <c r="Q130" s="23"/>
      <c r="R130" s="23"/>
      <c r="S130" s="23"/>
      <c r="T130" s="23"/>
      <c r="U130" s="24"/>
      <c r="V130" s="23"/>
      <c r="W130" s="23"/>
      <c r="X130" s="23"/>
      <c r="Y130" s="23"/>
      <c r="Z130" s="23"/>
      <c r="AA130" s="24"/>
      <c r="AB130" s="23"/>
      <c r="AC130" s="23"/>
      <c r="AD130" s="23"/>
      <c r="AE130" s="23"/>
      <c r="AF130" s="23"/>
      <c r="AG130" s="24"/>
      <c r="AH130" s="23"/>
      <c r="AI130" s="23"/>
      <c r="AJ130" s="23"/>
      <c r="AK130" s="23"/>
      <c r="AL130" s="23"/>
      <c r="AM130" s="24">
        <v>75</v>
      </c>
      <c r="AN130" s="23"/>
      <c r="AO130" s="23"/>
      <c r="AP130" s="23"/>
      <c r="AQ130" s="23"/>
      <c r="AR130" s="23"/>
      <c r="AS130" s="24"/>
      <c r="AT130" s="23"/>
      <c r="AU130" s="23"/>
      <c r="AV130" s="23"/>
      <c r="AW130" s="23"/>
    </row>
    <row r="131" spans="1:49" ht="14.25" thickTop="1" thickBot="1" x14ac:dyDescent="0.25">
      <c r="A131" s="2">
        <v>1998</v>
      </c>
      <c r="B131" s="43" t="s">
        <v>135</v>
      </c>
      <c r="C131" s="34" t="s">
        <v>160</v>
      </c>
      <c r="D131" s="35"/>
      <c r="E131" s="35">
        <v>350</v>
      </c>
      <c r="F131" s="35">
        <v>1000</v>
      </c>
      <c r="G131" s="35"/>
      <c r="H131" s="35">
        <v>700</v>
      </c>
      <c r="I131" s="36"/>
      <c r="J131" s="35"/>
      <c r="K131" s="35"/>
      <c r="L131" s="35">
        <v>1000</v>
      </c>
      <c r="M131" s="35"/>
      <c r="N131" s="35"/>
      <c r="O131" s="36"/>
      <c r="P131" s="35"/>
      <c r="Q131" s="35">
        <v>750</v>
      </c>
      <c r="R131" s="35"/>
      <c r="S131" s="35">
        <v>100</v>
      </c>
      <c r="T131" s="35">
        <v>100</v>
      </c>
      <c r="U131" s="36"/>
      <c r="V131" s="35"/>
      <c r="W131" s="35"/>
      <c r="X131" s="35">
        <v>300</v>
      </c>
      <c r="Y131" s="35"/>
      <c r="Z131" s="35"/>
      <c r="AA131" s="36"/>
      <c r="AB131" s="35"/>
      <c r="AC131" s="35">
        <v>50</v>
      </c>
      <c r="AD131" s="35"/>
      <c r="AE131" s="35">
        <v>50</v>
      </c>
      <c r="AF131" s="35"/>
      <c r="AG131" s="36"/>
      <c r="AH131" s="35"/>
      <c r="AI131" s="35">
        <v>1000</v>
      </c>
      <c r="AJ131" s="35">
        <v>150</v>
      </c>
      <c r="AK131" s="35">
        <v>300</v>
      </c>
      <c r="AL131" s="35"/>
      <c r="AM131" s="36">
        <v>80</v>
      </c>
      <c r="AN131" s="35"/>
      <c r="AO131" s="35">
        <v>3000</v>
      </c>
      <c r="AP131" s="35"/>
      <c r="AQ131" s="35">
        <v>100</v>
      </c>
      <c r="AR131" s="35"/>
      <c r="AS131" s="36"/>
      <c r="AT131" s="35">
        <v>200</v>
      </c>
      <c r="AU131" s="35"/>
      <c r="AV131" s="35"/>
      <c r="AW131" s="35"/>
    </row>
    <row r="132" spans="1:49" ht="14.25" thickTop="1" thickBot="1" x14ac:dyDescent="0.25">
      <c r="A132" s="2">
        <v>1998</v>
      </c>
      <c r="B132" s="43" t="s">
        <v>135</v>
      </c>
      <c r="C132" s="17" t="s">
        <v>161</v>
      </c>
      <c r="D132" s="18"/>
      <c r="E132" s="18"/>
      <c r="F132" s="18"/>
      <c r="G132" s="18"/>
      <c r="H132" s="18"/>
      <c r="I132" s="19"/>
      <c r="J132" s="18"/>
      <c r="K132" s="18"/>
      <c r="L132" s="18"/>
      <c r="M132" s="18"/>
      <c r="N132" s="18"/>
      <c r="O132" s="19"/>
      <c r="P132" s="18"/>
      <c r="Q132" s="18"/>
      <c r="R132" s="18"/>
      <c r="S132" s="18"/>
      <c r="T132" s="18"/>
      <c r="U132" s="19"/>
      <c r="V132" s="18"/>
      <c r="W132" s="18"/>
      <c r="X132" s="18"/>
      <c r="Y132" s="18"/>
      <c r="Z132" s="18"/>
      <c r="AA132" s="19"/>
      <c r="AB132" s="18"/>
      <c r="AC132" s="18"/>
      <c r="AD132" s="18"/>
      <c r="AE132" s="18"/>
      <c r="AF132" s="18"/>
      <c r="AG132" s="19"/>
      <c r="AH132" s="18"/>
      <c r="AI132" s="18"/>
      <c r="AJ132" s="18"/>
      <c r="AK132" s="18"/>
      <c r="AL132" s="18"/>
      <c r="AM132" s="19"/>
      <c r="AN132" s="18"/>
      <c r="AO132" s="18"/>
      <c r="AP132" s="18"/>
      <c r="AQ132" s="18"/>
      <c r="AR132" s="18"/>
      <c r="AS132" s="19"/>
      <c r="AT132" s="18"/>
      <c r="AU132" s="18"/>
      <c r="AV132" s="18"/>
      <c r="AW132" s="18"/>
    </row>
    <row r="133" spans="1:49" ht="14.25" thickTop="1" thickBot="1" x14ac:dyDescent="0.25">
      <c r="A133" s="2">
        <v>1998</v>
      </c>
      <c r="B133" s="43" t="s">
        <v>135</v>
      </c>
      <c r="C133" s="22" t="s">
        <v>162</v>
      </c>
      <c r="D133" s="23"/>
      <c r="E133" s="23"/>
      <c r="F133" s="23"/>
      <c r="G133" s="23"/>
      <c r="H133" s="23"/>
      <c r="I133" s="24"/>
      <c r="J133" s="23"/>
      <c r="K133" s="23"/>
      <c r="L133" s="23"/>
      <c r="M133" s="23"/>
      <c r="N133" s="23"/>
      <c r="O133" s="24"/>
      <c r="P133" s="23"/>
      <c r="Q133" s="23"/>
      <c r="R133" s="23"/>
      <c r="S133" s="23"/>
      <c r="T133" s="23"/>
      <c r="U133" s="24"/>
      <c r="V133" s="23"/>
      <c r="W133" s="23"/>
      <c r="X133" s="23"/>
      <c r="Y133" s="23"/>
      <c r="Z133" s="23"/>
      <c r="AA133" s="24"/>
      <c r="AB133" s="23"/>
      <c r="AC133" s="23"/>
      <c r="AD133" s="23"/>
      <c r="AE133" s="23"/>
      <c r="AF133" s="23"/>
      <c r="AG133" s="24"/>
      <c r="AH133" s="23"/>
      <c r="AI133" s="23"/>
      <c r="AJ133" s="23"/>
      <c r="AK133" s="23"/>
      <c r="AL133" s="23"/>
      <c r="AM133" s="24"/>
      <c r="AN133" s="23"/>
      <c r="AO133" s="23"/>
      <c r="AP133" s="23"/>
      <c r="AQ133" s="23"/>
      <c r="AR133" s="23"/>
      <c r="AS133" s="24"/>
      <c r="AT133" s="23"/>
      <c r="AU133" s="23"/>
      <c r="AV133" s="23"/>
      <c r="AW133" s="23"/>
    </row>
    <row r="134" spans="1:49" ht="14.25" thickTop="1" thickBot="1" x14ac:dyDescent="0.25">
      <c r="A134" s="2">
        <v>1998</v>
      </c>
      <c r="B134" s="43" t="s">
        <v>135</v>
      </c>
      <c r="C134" s="34" t="s">
        <v>163</v>
      </c>
      <c r="D134" s="35"/>
      <c r="E134" s="35"/>
      <c r="F134" s="35"/>
      <c r="G134" s="35"/>
      <c r="H134" s="35">
        <v>75</v>
      </c>
      <c r="I134" s="36"/>
      <c r="J134" s="35"/>
      <c r="K134" s="35"/>
      <c r="L134" s="35"/>
      <c r="M134" s="35"/>
      <c r="N134" s="35"/>
      <c r="O134" s="36"/>
      <c r="P134" s="35"/>
      <c r="Q134" s="35"/>
      <c r="R134" s="35"/>
      <c r="S134" s="35"/>
      <c r="T134" s="35"/>
      <c r="U134" s="36"/>
      <c r="V134" s="35"/>
      <c r="W134" s="35"/>
      <c r="X134" s="35"/>
      <c r="Y134" s="35"/>
      <c r="Z134" s="35"/>
      <c r="AA134" s="36"/>
      <c r="AB134" s="35"/>
      <c r="AC134" s="35"/>
      <c r="AD134" s="35"/>
      <c r="AE134" s="35"/>
      <c r="AF134" s="35"/>
      <c r="AG134" s="36"/>
      <c r="AH134" s="35"/>
      <c r="AI134" s="35"/>
      <c r="AJ134" s="35"/>
      <c r="AK134" s="35"/>
      <c r="AL134" s="35"/>
      <c r="AM134" s="36"/>
      <c r="AN134" s="35"/>
      <c r="AO134" s="35"/>
      <c r="AP134" s="35"/>
      <c r="AQ134" s="35"/>
      <c r="AR134" s="35"/>
      <c r="AS134" s="36"/>
      <c r="AT134" s="35"/>
      <c r="AU134" s="35"/>
      <c r="AV134" s="35"/>
      <c r="AW134" s="35">
        <v>5</v>
      </c>
    </row>
    <row r="135" spans="1:49" ht="14.25" thickTop="1" thickBot="1" x14ac:dyDescent="0.25">
      <c r="A135" s="2">
        <v>1998</v>
      </c>
      <c r="B135" s="43" t="s">
        <v>135</v>
      </c>
      <c r="C135" s="17" t="s">
        <v>164</v>
      </c>
      <c r="D135" s="18"/>
      <c r="E135" s="18"/>
      <c r="F135" s="18"/>
      <c r="G135" s="18"/>
      <c r="H135" s="18"/>
      <c r="I135" s="19"/>
      <c r="J135" s="18"/>
      <c r="K135" s="18"/>
      <c r="L135" s="18"/>
      <c r="M135" s="18"/>
      <c r="N135" s="18"/>
      <c r="O135" s="19"/>
      <c r="P135" s="18">
        <v>0</v>
      </c>
      <c r="Q135" s="18">
        <v>1500</v>
      </c>
      <c r="R135" s="18">
        <v>150</v>
      </c>
      <c r="S135" s="18">
        <v>100</v>
      </c>
      <c r="T135" s="18">
        <v>100</v>
      </c>
      <c r="U135" s="19">
        <v>25</v>
      </c>
      <c r="V135" s="18"/>
      <c r="W135" s="18"/>
      <c r="X135" s="18">
        <v>450</v>
      </c>
      <c r="Y135" s="18"/>
      <c r="Z135" s="18"/>
      <c r="AA135" s="19"/>
      <c r="AB135" s="18"/>
      <c r="AC135" s="18">
        <v>50</v>
      </c>
      <c r="AD135" s="18"/>
      <c r="AE135" s="18"/>
      <c r="AF135" s="18"/>
      <c r="AG135" s="19"/>
      <c r="AH135" s="18">
        <v>200</v>
      </c>
      <c r="AI135" s="18"/>
      <c r="AJ135" s="18">
        <v>2000</v>
      </c>
      <c r="AK135" s="18">
        <v>100</v>
      </c>
      <c r="AL135" s="18"/>
      <c r="AM135" s="19"/>
      <c r="AN135" s="18"/>
      <c r="AO135" s="18"/>
      <c r="AP135" s="18"/>
      <c r="AQ135" s="18"/>
      <c r="AR135" s="18"/>
      <c r="AS135" s="19"/>
      <c r="AT135" s="18">
        <v>50</v>
      </c>
      <c r="AU135" s="18"/>
      <c r="AV135" s="18">
        <v>150</v>
      </c>
      <c r="AW135" s="18"/>
    </row>
    <row r="136" spans="1:49" ht="14.25" thickTop="1" thickBot="1" x14ac:dyDescent="0.25">
      <c r="A136" s="2">
        <v>1998</v>
      </c>
      <c r="B136" s="43" t="s">
        <v>135</v>
      </c>
      <c r="C136" s="22" t="s">
        <v>165</v>
      </c>
      <c r="D136" s="23"/>
      <c r="E136" s="23">
        <v>200</v>
      </c>
      <c r="F136" s="23">
        <v>50</v>
      </c>
      <c r="G136" s="23"/>
      <c r="H136" s="23"/>
      <c r="I136" s="24"/>
      <c r="J136" s="23"/>
      <c r="K136" s="23"/>
      <c r="L136" s="23"/>
      <c r="M136" s="23"/>
      <c r="N136" s="23">
        <v>1000</v>
      </c>
      <c r="O136" s="24">
        <v>3</v>
      </c>
      <c r="P136" s="23">
        <v>600</v>
      </c>
      <c r="Q136" s="23"/>
      <c r="R136" s="23"/>
      <c r="S136" s="23"/>
      <c r="T136" s="23"/>
      <c r="U136" s="24">
        <v>0</v>
      </c>
      <c r="V136" s="23">
        <v>5500</v>
      </c>
      <c r="W136" s="23"/>
      <c r="X136" s="23">
        <v>50</v>
      </c>
      <c r="Y136" s="23"/>
      <c r="Z136" s="23">
        <v>10</v>
      </c>
      <c r="AA136" s="24"/>
      <c r="AB136" s="23"/>
      <c r="AC136" s="23"/>
      <c r="AD136" s="23"/>
      <c r="AE136" s="23">
        <v>1</v>
      </c>
      <c r="AF136" s="23"/>
      <c r="AG136" s="24">
        <v>700</v>
      </c>
      <c r="AH136" s="23"/>
      <c r="AI136" s="23">
        <v>150</v>
      </c>
      <c r="AJ136" s="23"/>
      <c r="AK136" s="23"/>
      <c r="AL136" s="23"/>
      <c r="AM136" s="24"/>
      <c r="AN136" s="23"/>
      <c r="AO136" s="23"/>
      <c r="AP136" s="23"/>
      <c r="AQ136" s="23"/>
      <c r="AR136" s="23">
        <v>2500</v>
      </c>
      <c r="AS136" s="24">
        <v>2000</v>
      </c>
      <c r="AT136" s="23"/>
      <c r="AU136" s="23"/>
      <c r="AV136" s="23"/>
      <c r="AW136" s="23">
        <v>75</v>
      </c>
    </row>
    <row r="137" spans="1:49" ht="14.25" thickTop="1" thickBot="1" x14ac:dyDescent="0.25">
      <c r="A137" s="2">
        <v>1998</v>
      </c>
      <c r="B137" s="43" t="s">
        <v>135</v>
      </c>
      <c r="C137" s="34" t="s">
        <v>166</v>
      </c>
      <c r="D137" s="35"/>
      <c r="E137" s="35"/>
      <c r="F137" s="35">
        <v>25</v>
      </c>
      <c r="G137" s="35">
        <v>0</v>
      </c>
      <c r="H137" s="35">
        <v>100</v>
      </c>
      <c r="I137" s="36"/>
      <c r="J137" s="35">
        <v>1400</v>
      </c>
      <c r="K137" s="35"/>
      <c r="L137" s="35"/>
      <c r="M137" s="35">
        <v>2700</v>
      </c>
      <c r="N137" s="35"/>
      <c r="O137" s="36">
        <v>7</v>
      </c>
      <c r="P137" s="35">
        <v>50</v>
      </c>
      <c r="Q137" s="35">
        <v>300</v>
      </c>
      <c r="R137" s="35">
        <v>300</v>
      </c>
      <c r="S137" s="35">
        <v>0</v>
      </c>
      <c r="T137" s="35">
        <v>4</v>
      </c>
      <c r="U137" s="36">
        <v>25</v>
      </c>
      <c r="V137" s="35"/>
      <c r="W137" s="35"/>
      <c r="X137" s="35">
        <v>1000</v>
      </c>
      <c r="Y137" s="35"/>
      <c r="Z137" s="35">
        <v>30</v>
      </c>
      <c r="AA137" s="36">
        <v>15</v>
      </c>
      <c r="AB137" s="35"/>
      <c r="AC137" s="35"/>
      <c r="AD137" s="35"/>
      <c r="AE137" s="35">
        <v>1</v>
      </c>
      <c r="AF137" s="35"/>
      <c r="AG137" s="36"/>
      <c r="AH137" s="35"/>
      <c r="AI137" s="35">
        <v>1500</v>
      </c>
      <c r="AJ137" s="35">
        <v>34</v>
      </c>
      <c r="AK137" s="35">
        <v>5</v>
      </c>
      <c r="AL137" s="35">
        <v>5</v>
      </c>
      <c r="AM137" s="36"/>
      <c r="AN137" s="35"/>
      <c r="AO137" s="35">
        <v>120</v>
      </c>
      <c r="AP137" s="35">
        <v>50</v>
      </c>
      <c r="AQ137" s="35">
        <v>5</v>
      </c>
      <c r="AR137" s="35">
        <v>200</v>
      </c>
      <c r="AS137" s="36">
        <v>20</v>
      </c>
      <c r="AT137" s="35">
        <v>5</v>
      </c>
      <c r="AU137" s="35"/>
      <c r="AV137" s="35"/>
      <c r="AW137" s="35">
        <v>50</v>
      </c>
    </row>
    <row r="138" spans="1:49" ht="14.25" thickTop="1" thickBot="1" x14ac:dyDescent="0.25">
      <c r="A138" s="2">
        <v>1998</v>
      </c>
      <c r="B138" s="43" t="s">
        <v>135</v>
      </c>
      <c r="C138" s="17" t="s">
        <v>167</v>
      </c>
      <c r="D138" s="18"/>
      <c r="E138" s="18"/>
      <c r="F138" s="18">
        <v>1000</v>
      </c>
      <c r="G138" s="18"/>
      <c r="H138" s="18">
        <v>1500</v>
      </c>
      <c r="I138" s="19">
        <v>200</v>
      </c>
      <c r="J138" s="18"/>
      <c r="K138" s="18"/>
      <c r="L138" s="18">
        <v>2000</v>
      </c>
      <c r="M138" s="18"/>
      <c r="N138" s="18"/>
      <c r="O138" s="19"/>
      <c r="P138" s="18"/>
      <c r="Q138" s="18">
        <v>750</v>
      </c>
      <c r="R138" s="18"/>
      <c r="S138" s="18"/>
      <c r="T138" s="18"/>
      <c r="U138" s="19"/>
      <c r="V138" s="18"/>
      <c r="W138" s="18"/>
      <c r="X138" s="18"/>
      <c r="Y138" s="18"/>
      <c r="Z138" s="18"/>
      <c r="AA138" s="19"/>
      <c r="AB138" s="18"/>
      <c r="AC138" s="18">
        <v>50</v>
      </c>
      <c r="AD138" s="18"/>
      <c r="AE138" s="18"/>
      <c r="AF138" s="18"/>
      <c r="AG138" s="19"/>
      <c r="AH138" s="18"/>
      <c r="AI138" s="18">
        <v>1000</v>
      </c>
      <c r="AJ138" s="18">
        <v>50</v>
      </c>
      <c r="AK138" s="18"/>
      <c r="AL138" s="18"/>
      <c r="AM138" s="19"/>
      <c r="AN138" s="18"/>
      <c r="AO138" s="18">
        <v>3000</v>
      </c>
      <c r="AP138" s="18"/>
      <c r="AQ138" s="18">
        <v>100</v>
      </c>
      <c r="AR138" s="18"/>
      <c r="AS138" s="19"/>
      <c r="AT138" s="18">
        <v>300</v>
      </c>
      <c r="AU138" s="18"/>
      <c r="AV138" s="18"/>
      <c r="AW138" s="18"/>
    </row>
    <row r="139" spans="1:49" ht="14.25" thickTop="1" thickBot="1" x14ac:dyDescent="0.25">
      <c r="A139" s="2">
        <v>1998</v>
      </c>
      <c r="B139" s="43" t="s">
        <v>135</v>
      </c>
      <c r="C139" s="22" t="s">
        <v>168</v>
      </c>
      <c r="D139" s="23"/>
      <c r="E139" s="23"/>
      <c r="F139" s="23"/>
      <c r="G139" s="23"/>
      <c r="H139" s="23"/>
      <c r="I139" s="24"/>
      <c r="J139" s="23"/>
      <c r="K139" s="23"/>
      <c r="L139" s="23"/>
      <c r="M139" s="23"/>
      <c r="N139" s="23"/>
      <c r="O139" s="24"/>
      <c r="P139" s="23"/>
      <c r="Q139" s="23"/>
      <c r="R139" s="23"/>
      <c r="S139" s="23"/>
      <c r="T139" s="23"/>
      <c r="U139" s="24"/>
      <c r="V139" s="23"/>
      <c r="W139" s="23"/>
      <c r="X139" s="23"/>
      <c r="Y139" s="23"/>
      <c r="Z139" s="23"/>
      <c r="AA139" s="24"/>
      <c r="AB139" s="23"/>
      <c r="AC139" s="23"/>
      <c r="AD139" s="23"/>
      <c r="AE139" s="23"/>
      <c r="AF139" s="23"/>
      <c r="AG139" s="24"/>
      <c r="AH139" s="23"/>
      <c r="AI139" s="23"/>
      <c r="AJ139" s="23"/>
      <c r="AK139" s="23"/>
      <c r="AL139" s="23"/>
      <c r="AM139" s="24"/>
      <c r="AN139" s="23"/>
      <c r="AO139" s="23"/>
      <c r="AP139" s="23"/>
      <c r="AQ139" s="23"/>
      <c r="AR139" s="23"/>
      <c r="AS139" s="24"/>
      <c r="AT139" s="23"/>
      <c r="AU139" s="23"/>
      <c r="AV139" s="23"/>
      <c r="AW139" s="23"/>
    </row>
    <row r="140" spans="1:49" ht="13.9" customHeight="1" thickTop="1" thickBot="1" x14ac:dyDescent="0.25">
      <c r="A140" s="2">
        <v>1999</v>
      </c>
      <c r="B140" s="39" t="s">
        <v>93</v>
      </c>
      <c r="C140" s="14" t="s">
        <v>94</v>
      </c>
      <c r="D140" s="15"/>
      <c r="E140" s="15"/>
      <c r="F140" s="15"/>
      <c r="G140" s="15"/>
      <c r="H140" s="15"/>
      <c r="I140" s="16">
        <v>0</v>
      </c>
      <c r="J140" s="15"/>
      <c r="K140" s="15">
        <v>0</v>
      </c>
      <c r="L140" s="15"/>
      <c r="M140" s="15"/>
      <c r="N140" s="15"/>
      <c r="O140" s="16"/>
      <c r="P140" s="15"/>
      <c r="Q140" s="15"/>
      <c r="R140" s="15"/>
      <c r="S140" s="15"/>
      <c r="T140" s="15"/>
      <c r="U140" s="16"/>
      <c r="V140" s="15"/>
      <c r="W140" s="15"/>
      <c r="X140" s="15"/>
      <c r="Y140" s="15"/>
      <c r="Z140" s="15">
        <v>40</v>
      </c>
      <c r="AA140" s="16"/>
      <c r="AB140" s="15"/>
      <c r="AC140" s="15"/>
      <c r="AD140" s="15"/>
      <c r="AE140" s="15"/>
      <c r="AF140" s="15"/>
      <c r="AG140" s="16"/>
      <c r="AH140" s="15"/>
      <c r="AI140" s="15"/>
      <c r="AJ140" s="15"/>
      <c r="AK140" s="15"/>
      <c r="AL140" s="15"/>
      <c r="AM140" s="16"/>
      <c r="AN140" s="15"/>
      <c r="AO140" s="15"/>
      <c r="AP140" s="15"/>
      <c r="AQ140" s="15"/>
      <c r="AR140" s="15"/>
      <c r="AS140" s="16"/>
      <c r="AT140" s="15"/>
      <c r="AU140" s="15"/>
      <c r="AV140" s="15"/>
      <c r="AW140" s="15"/>
    </row>
    <row r="141" spans="1:49" ht="14.25" thickTop="1" thickBot="1" x14ac:dyDescent="0.25">
      <c r="A141" s="2">
        <v>1999</v>
      </c>
      <c r="B141" s="39" t="s">
        <v>93</v>
      </c>
      <c r="C141" s="17" t="s">
        <v>95</v>
      </c>
      <c r="D141" s="18">
        <v>30</v>
      </c>
      <c r="E141" s="18">
        <v>400</v>
      </c>
      <c r="F141" s="18">
        <v>600</v>
      </c>
      <c r="G141" s="18"/>
      <c r="H141" s="18">
        <v>1000</v>
      </c>
      <c r="I141" s="19">
        <v>1000</v>
      </c>
      <c r="J141" s="18"/>
      <c r="K141" s="18">
        <v>0</v>
      </c>
      <c r="L141" s="18">
        <v>1200</v>
      </c>
      <c r="M141" s="18"/>
      <c r="N141" s="18">
        <v>1000</v>
      </c>
      <c r="O141" s="19">
        <v>225</v>
      </c>
      <c r="P141" s="18"/>
      <c r="Q141" s="18">
        <v>1000</v>
      </c>
      <c r="R141" s="18">
        <v>50</v>
      </c>
      <c r="S141" s="18">
        <v>600</v>
      </c>
      <c r="T141" s="18">
        <v>100</v>
      </c>
      <c r="U141" s="19">
        <v>20</v>
      </c>
      <c r="V141" s="18">
        <v>4300</v>
      </c>
      <c r="W141" s="18"/>
      <c r="X141" s="18">
        <v>1200</v>
      </c>
      <c r="Y141" s="18">
        <v>60</v>
      </c>
      <c r="Z141" s="18"/>
      <c r="AA141" s="19"/>
      <c r="AB141" s="18">
        <v>400</v>
      </c>
      <c r="AC141" s="18">
        <v>5000</v>
      </c>
      <c r="AD141" s="18">
        <v>100</v>
      </c>
      <c r="AE141" s="18">
        <v>400</v>
      </c>
      <c r="AF141" s="18"/>
      <c r="AG141" s="19">
        <v>300</v>
      </c>
      <c r="AH141" s="18">
        <v>400</v>
      </c>
      <c r="AI141" s="18">
        <v>1600</v>
      </c>
      <c r="AJ141" s="18">
        <v>4452</v>
      </c>
      <c r="AK141" s="18">
        <v>200</v>
      </c>
      <c r="AL141" s="18">
        <v>5</v>
      </c>
      <c r="AM141" s="19">
        <v>188</v>
      </c>
      <c r="AN141" s="18"/>
      <c r="AO141" s="18">
        <v>3500</v>
      </c>
      <c r="AP141" s="18"/>
      <c r="AQ141" s="18">
        <v>150</v>
      </c>
      <c r="AR141" s="18">
        <v>3500</v>
      </c>
      <c r="AS141" s="19">
        <v>2200</v>
      </c>
      <c r="AT141" s="18">
        <v>1000</v>
      </c>
      <c r="AU141" s="18">
        <v>35</v>
      </c>
      <c r="AV141" s="18">
        <v>400</v>
      </c>
      <c r="AW141" s="18">
        <v>110</v>
      </c>
    </row>
    <row r="142" spans="1:49" ht="14.25" thickTop="1" thickBot="1" x14ac:dyDescent="0.25">
      <c r="A142" s="2">
        <v>1999</v>
      </c>
      <c r="B142" s="39" t="s">
        <v>93</v>
      </c>
      <c r="C142" s="17" t="s">
        <v>96</v>
      </c>
      <c r="D142" s="18"/>
      <c r="E142" s="18"/>
      <c r="F142" s="18"/>
      <c r="G142" s="18">
        <v>3</v>
      </c>
      <c r="H142" s="18">
        <v>300</v>
      </c>
      <c r="I142" s="19">
        <v>0</v>
      </c>
      <c r="J142" s="18"/>
      <c r="K142" s="18">
        <v>0</v>
      </c>
      <c r="L142" s="18">
        <v>25</v>
      </c>
      <c r="M142" s="18"/>
      <c r="N142" s="18"/>
      <c r="O142" s="19"/>
      <c r="P142" s="18">
        <v>300</v>
      </c>
      <c r="Q142" s="18"/>
      <c r="R142" s="18"/>
      <c r="S142" s="18"/>
      <c r="T142" s="18"/>
      <c r="U142" s="19"/>
      <c r="V142" s="18">
        <v>750</v>
      </c>
      <c r="W142" s="18">
        <v>8</v>
      </c>
      <c r="X142" s="18">
        <v>100</v>
      </c>
      <c r="Y142" s="18">
        <v>400</v>
      </c>
      <c r="Z142" s="18"/>
      <c r="AA142" s="19">
        <v>6</v>
      </c>
      <c r="AB142" s="18"/>
      <c r="AC142" s="18">
        <v>25</v>
      </c>
      <c r="AD142" s="18">
        <v>35</v>
      </c>
      <c r="AE142" s="18"/>
      <c r="AF142" s="18"/>
      <c r="AG142" s="19">
        <v>200</v>
      </c>
      <c r="AH142" s="18"/>
      <c r="AI142" s="18"/>
      <c r="AJ142" s="18">
        <v>2724</v>
      </c>
      <c r="AK142" s="18"/>
      <c r="AL142" s="18">
        <v>400</v>
      </c>
      <c r="AM142" s="19">
        <v>4</v>
      </c>
      <c r="AN142" s="18"/>
      <c r="AO142" s="18"/>
      <c r="AP142" s="18">
        <v>60</v>
      </c>
      <c r="AQ142" s="18"/>
      <c r="AR142" s="18">
        <v>200</v>
      </c>
      <c r="AS142" s="19">
        <v>160</v>
      </c>
      <c r="AT142" s="18">
        <v>100</v>
      </c>
      <c r="AU142" s="18"/>
      <c r="AV142" s="18"/>
      <c r="AW142" s="18">
        <v>80</v>
      </c>
    </row>
    <row r="143" spans="1:49" ht="14.25" thickTop="1" thickBot="1" x14ac:dyDescent="0.25">
      <c r="A143" s="2">
        <v>1999</v>
      </c>
      <c r="B143" s="39" t="s">
        <v>93</v>
      </c>
      <c r="C143" s="17" t="s">
        <v>97</v>
      </c>
      <c r="D143" s="18"/>
      <c r="E143" s="18">
        <v>200</v>
      </c>
      <c r="F143" s="18">
        <v>150</v>
      </c>
      <c r="G143" s="18">
        <v>6</v>
      </c>
      <c r="H143" s="18">
        <v>75</v>
      </c>
      <c r="I143" s="19">
        <v>10</v>
      </c>
      <c r="J143" s="18"/>
      <c r="K143" s="18">
        <v>0</v>
      </c>
      <c r="L143" s="18"/>
      <c r="M143" s="18"/>
      <c r="N143" s="18"/>
      <c r="O143" s="19">
        <v>75</v>
      </c>
      <c r="P143" s="18"/>
      <c r="Q143" s="18"/>
      <c r="R143" s="18">
        <v>15</v>
      </c>
      <c r="S143" s="18"/>
      <c r="T143" s="18"/>
      <c r="U143" s="19">
        <v>40</v>
      </c>
      <c r="V143" s="18"/>
      <c r="W143" s="18"/>
      <c r="X143" s="18">
        <v>800</v>
      </c>
      <c r="Y143" s="18"/>
      <c r="Z143" s="18"/>
      <c r="AA143" s="19">
        <v>20</v>
      </c>
      <c r="AB143" s="18"/>
      <c r="AC143" s="18"/>
      <c r="AD143" s="18"/>
      <c r="AE143" s="18"/>
      <c r="AF143" s="18"/>
      <c r="AG143" s="19">
        <v>25</v>
      </c>
      <c r="AH143" s="18"/>
      <c r="AI143" s="18">
        <v>300</v>
      </c>
      <c r="AJ143" s="18"/>
      <c r="AK143" s="18"/>
      <c r="AL143" s="18"/>
      <c r="AM143" s="19"/>
      <c r="AN143" s="18"/>
      <c r="AO143" s="18"/>
      <c r="AP143" s="18">
        <v>20</v>
      </c>
      <c r="AQ143" s="18"/>
      <c r="AR143" s="18"/>
      <c r="AS143" s="19"/>
      <c r="AT143" s="18"/>
      <c r="AU143" s="18"/>
      <c r="AV143" s="18"/>
      <c r="AW143" s="18">
        <v>20</v>
      </c>
    </row>
    <row r="144" spans="1:49" ht="14.25" thickTop="1" thickBot="1" x14ac:dyDescent="0.25">
      <c r="A144" s="2">
        <v>1999</v>
      </c>
      <c r="B144" s="39" t="s">
        <v>93</v>
      </c>
      <c r="C144" s="17" t="s">
        <v>98</v>
      </c>
      <c r="D144" s="18"/>
      <c r="E144" s="18">
        <v>775</v>
      </c>
      <c r="F144" s="18">
        <v>10500</v>
      </c>
      <c r="G144" s="18">
        <v>30</v>
      </c>
      <c r="H144" s="18">
        <v>6200</v>
      </c>
      <c r="I144" s="19">
        <v>1700</v>
      </c>
      <c r="J144" s="18">
        <v>400</v>
      </c>
      <c r="K144" s="18">
        <v>0</v>
      </c>
      <c r="L144" s="18">
        <v>9500</v>
      </c>
      <c r="M144" s="18"/>
      <c r="N144" s="18"/>
      <c r="O144" s="19"/>
      <c r="P144" s="18"/>
      <c r="Q144" s="18">
        <v>3000</v>
      </c>
      <c r="R144" s="18">
        <v>100</v>
      </c>
      <c r="S144" s="18">
        <v>1600</v>
      </c>
      <c r="T144" s="18">
        <v>200</v>
      </c>
      <c r="U144" s="19">
        <v>65</v>
      </c>
      <c r="V144" s="18"/>
      <c r="W144" s="18"/>
      <c r="X144" s="18">
        <v>250</v>
      </c>
      <c r="Y144" s="18">
        <v>200</v>
      </c>
      <c r="Z144" s="18">
        <v>25</v>
      </c>
      <c r="AA144" s="19"/>
      <c r="AB144" s="18">
        <v>2600</v>
      </c>
      <c r="AC144" s="18"/>
      <c r="AD144" s="18">
        <v>1050</v>
      </c>
      <c r="AE144" s="18">
        <v>800</v>
      </c>
      <c r="AF144" s="18"/>
      <c r="AG144" s="19"/>
      <c r="AH144" s="18">
        <v>1200</v>
      </c>
      <c r="AI144" s="18">
        <v>8800</v>
      </c>
      <c r="AJ144" s="18">
        <v>300</v>
      </c>
      <c r="AK144" s="18">
        <v>800</v>
      </c>
      <c r="AL144" s="18"/>
      <c r="AM144" s="19">
        <v>140</v>
      </c>
      <c r="AN144" s="18"/>
      <c r="AO144" s="18">
        <v>24650</v>
      </c>
      <c r="AP144" s="18"/>
      <c r="AQ144" s="18">
        <v>700</v>
      </c>
      <c r="AR144" s="18">
        <v>400</v>
      </c>
      <c r="AS144" s="19">
        <v>70</v>
      </c>
      <c r="AT144" s="18">
        <v>5000</v>
      </c>
      <c r="AU144" s="18"/>
      <c r="AV144" s="18"/>
      <c r="AW144" s="18"/>
    </row>
    <row r="145" spans="1:49" ht="14.25" thickTop="1" thickBot="1" x14ac:dyDescent="0.25">
      <c r="A145" s="2">
        <v>1999</v>
      </c>
      <c r="B145" s="39" t="s">
        <v>93</v>
      </c>
      <c r="C145" s="17" t="s">
        <v>99</v>
      </c>
      <c r="D145" s="20"/>
      <c r="E145" s="20"/>
      <c r="F145" s="20">
        <v>0.66</v>
      </c>
      <c r="G145" s="20">
        <v>1</v>
      </c>
      <c r="H145" s="20">
        <v>0.5</v>
      </c>
      <c r="I145" s="21"/>
      <c r="J145" s="20"/>
      <c r="K145" s="20"/>
      <c r="L145" s="20">
        <v>0.4</v>
      </c>
      <c r="M145" s="20"/>
      <c r="N145" s="20"/>
      <c r="O145" s="21"/>
      <c r="P145" s="20"/>
      <c r="Q145" s="20">
        <v>1</v>
      </c>
      <c r="R145" s="20"/>
      <c r="S145" s="20">
        <v>0.75</v>
      </c>
      <c r="T145" s="20"/>
      <c r="U145" s="21"/>
      <c r="V145" s="20"/>
      <c r="W145" s="20"/>
      <c r="X145" s="20">
        <v>1</v>
      </c>
      <c r="Y145" s="20"/>
      <c r="Z145" s="20"/>
      <c r="AA145" s="21"/>
      <c r="AB145" s="20"/>
      <c r="AC145" s="20"/>
      <c r="AD145" s="20"/>
      <c r="AE145" s="20">
        <v>1</v>
      </c>
      <c r="AF145" s="20"/>
      <c r="AG145" s="21"/>
      <c r="AH145" s="20">
        <v>0.1</v>
      </c>
      <c r="AI145" s="20">
        <v>0.93</v>
      </c>
      <c r="AJ145" s="20"/>
      <c r="AK145" s="20">
        <v>1</v>
      </c>
      <c r="AL145" s="20"/>
      <c r="AM145" s="21">
        <v>1</v>
      </c>
      <c r="AN145" s="20"/>
      <c r="AO145" s="20"/>
      <c r="AP145" s="20"/>
      <c r="AQ145" s="20"/>
      <c r="AR145" s="20"/>
      <c r="AS145" s="21"/>
      <c r="AT145" s="20">
        <v>1</v>
      </c>
      <c r="AU145" s="20"/>
      <c r="AV145" s="20"/>
      <c r="AW145" s="20"/>
    </row>
    <row r="146" spans="1:49" ht="14.25" thickTop="1" thickBot="1" x14ac:dyDescent="0.25">
      <c r="A146" s="2">
        <v>1999</v>
      </c>
      <c r="B146" s="39" t="s">
        <v>93</v>
      </c>
      <c r="C146" s="17" t="s">
        <v>100</v>
      </c>
      <c r="D146" s="20"/>
      <c r="E146" s="20"/>
      <c r="F146" s="20">
        <v>0.34</v>
      </c>
      <c r="G146" s="20"/>
      <c r="H146" s="20">
        <v>0.5</v>
      </c>
      <c r="I146" s="21"/>
      <c r="J146" s="20"/>
      <c r="K146" s="20"/>
      <c r="L146" s="20">
        <v>0.6</v>
      </c>
      <c r="M146" s="20"/>
      <c r="N146" s="20"/>
      <c r="O146" s="21"/>
      <c r="P146" s="20"/>
      <c r="Q146" s="20"/>
      <c r="R146" s="20"/>
      <c r="S146" s="20">
        <v>0.25</v>
      </c>
      <c r="T146" s="20"/>
      <c r="U146" s="21"/>
      <c r="V146" s="20"/>
      <c r="W146" s="20"/>
      <c r="X146" s="20"/>
      <c r="Y146" s="20"/>
      <c r="Z146" s="20"/>
      <c r="AA146" s="21"/>
      <c r="AB146" s="20">
        <v>0.15</v>
      </c>
      <c r="AC146" s="20"/>
      <c r="AD146" s="20"/>
      <c r="AE146" s="20"/>
      <c r="AF146" s="20"/>
      <c r="AG146" s="21"/>
      <c r="AH146" s="20">
        <v>0.9</v>
      </c>
      <c r="AI146" s="20">
        <v>7.0000000000000007E-2</v>
      </c>
      <c r="AJ146" s="20"/>
      <c r="AK146" s="20"/>
      <c r="AL146" s="20"/>
      <c r="AM146" s="21"/>
      <c r="AN146" s="20"/>
      <c r="AO146" s="20"/>
      <c r="AP146" s="20"/>
      <c r="AQ146" s="20"/>
      <c r="AR146" s="20"/>
      <c r="AS146" s="21"/>
      <c r="AT146" s="20"/>
      <c r="AU146" s="20"/>
      <c r="AV146" s="20"/>
      <c r="AW146" s="20"/>
    </row>
    <row r="147" spans="1:49" ht="14.25" thickTop="1" thickBot="1" x14ac:dyDescent="0.25">
      <c r="A147" s="2">
        <v>1999</v>
      </c>
      <c r="B147" s="39" t="s">
        <v>93</v>
      </c>
      <c r="C147" s="17" t="s">
        <v>101</v>
      </c>
      <c r="D147" s="20"/>
      <c r="E147" s="20">
        <v>0.5</v>
      </c>
      <c r="F147" s="20">
        <v>1</v>
      </c>
      <c r="G147" s="20"/>
      <c r="H147" s="20">
        <v>0.1</v>
      </c>
      <c r="I147" s="21"/>
      <c r="J147" s="20"/>
      <c r="K147" s="20"/>
      <c r="L147" s="20">
        <v>0.1</v>
      </c>
      <c r="M147" s="20"/>
      <c r="N147" s="20"/>
      <c r="O147" s="21"/>
      <c r="P147" s="20"/>
      <c r="Q147" s="20">
        <v>0.2</v>
      </c>
      <c r="R147" s="20"/>
      <c r="S147" s="20"/>
      <c r="T147" s="20"/>
      <c r="U147" s="21"/>
      <c r="V147" s="20"/>
      <c r="W147" s="20"/>
      <c r="X147" s="20">
        <v>1</v>
      </c>
      <c r="Y147" s="20"/>
      <c r="Z147" s="20"/>
      <c r="AA147" s="21"/>
      <c r="AB147" s="20">
        <v>0.6</v>
      </c>
      <c r="AC147" s="20"/>
      <c r="AD147" s="20"/>
      <c r="AE147" s="20"/>
      <c r="AF147" s="20"/>
      <c r="AG147" s="21"/>
      <c r="AH147" s="20">
        <v>0.15</v>
      </c>
      <c r="AI147" s="20">
        <v>0.75</v>
      </c>
      <c r="AJ147" s="20"/>
      <c r="AK147" s="20"/>
      <c r="AL147" s="20"/>
      <c r="AM147" s="21"/>
      <c r="AN147" s="20"/>
      <c r="AO147" s="20"/>
      <c r="AP147" s="20"/>
      <c r="AQ147" s="20"/>
      <c r="AR147" s="20"/>
      <c r="AS147" s="21"/>
      <c r="AT147" s="20">
        <v>0.4</v>
      </c>
      <c r="AU147" s="20"/>
      <c r="AV147" s="20"/>
      <c r="AW147" s="20"/>
    </row>
    <row r="148" spans="1:49" ht="14.25" thickTop="1" thickBot="1" x14ac:dyDescent="0.25">
      <c r="A148" s="2">
        <v>1999</v>
      </c>
      <c r="B148" s="39" t="s">
        <v>93</v>
      </c>
      <c r="C148" s="22" t="s">
        <v>102</v>
      </c>
      <c r="D148" s="23">
        <f t="shared" ref="D148:I148" si="33">SUM(D140:D144)</f>
        <v>30</v>
      </c>
      <c r="E148" s="23">
        <f t="shared" si="33"/>
        <v>1375</v>
      </c>
      <c r="F148" s="23">
        <f t="shared" si="33"/>
        <v>11250</v>
      </c>
      <c r="G148" s="23">
        <f t="shared" si="33"/>
        <v>39</v>
      </c>
      <c r="H148" s="23">
        <f t="shared" si="33"/>
        <v>7575</v>
      </c>
      <c r="I148" s="24">
        <f t="shared" si="33"/>
        <v>2710</v>
      </c>
      <c r="J148" s="23">
        <f t="shared" ref="J148:O148" si="34">SUM(J140:J144)</f>
        <v>400</v>
      </c>
      <c r="K148" s="23">
        <f t="shared" si="34"/>
        <v>0</v>
      </c>
      <c r="L148" s="23">
        <f t="shared" si="34"/>
        <v>10725</v>
      </c>
      <c r="M148" s="23">
        <f t="shared" si="34"/>
        <v>0</v>
      </c>
      <c r="N148" s="23">
        <f t="shared" si="34"/>
        <v>1000</v>
      </c>
      <c r="O148" s="24">
        <f t="shared" si="34"/>
        <v>300</v>
      </c>
      <c r="P148" s="23">
        <f t="shared" ref="P148:U148" si="35">SUM(P140:P144)</f>
        <v>300</v>
      </c>
      <c r="Q148" s="23">
        <f t="shared" si="35"/>
        <v>4000</v>
      </c>
      <c r="R148" s="23">
        <f t="shared" si="35"/>
        <v>165</v>
      </c>
      <c r="S148" s="23">
        <f t="shared" si="35"/>
        <v>2200</v>
      </c>
      <c r="T148" s="23">
        <f t="shared" si="35"/>
        <v>300</v>
      </c>
      <c r="U148" s="24">
        <f t="shared" si="35"/>
        <v>125</v>
      </c>
      <c r="V148" s="23">
        <f t="shared" ref="V148:AA148" si="36">SUM(V140:V144)</f>
        <v>5050</v>
      </c>
      <c r="W148" s="23">
        <f t="shared" si="36"/>
        <v>8</v>
      </c>
      <c r="X148" s="23">
        <f t="shared" si="36"/>
        <v>2350</v>
      </c>
      <c r="Y148" s="23">
        <f t="shared" si="36"/>
        <v>660</v>
      </c>
      <c r="Z148" s="23">
        <f t="shared" si="36"/>
        <v>65</v>
      </c>
      <c r="AA148" s="24">
        <f t="shared" si="36"/>
        <v>26</v>
      </c>
      <c r="AB148" s="23">
        <f t="shared" ref="AB148:AG148" si="37">SUM(AB140:AB144)</f>
        <v>3000</v>
      </c>
      <c r="AC148" s="23">
        <f t="shared" si="37"/>
        <v>5025</v>
      </c>
      <c r="AD148" s="23">
        <f t="shared" si="37"/>
        <v>1185</v>
      </c>
      <c r="AE148" s="23">
        <f t="shared" si="37"/>
        <v>1200</v>
      </c>
      <c r="AF148" s="23">
        <f t="shared" si="37"/>
        <v>0</v>
      </c>
      <c r="AG148" s="24">
        <f t="shared" si="37"/>
        <v>525</v>
      </c>
      <c r="AH148" s="23">
        <f t="shared" ref="AH148:AM148" si="38">SUM(AH140:AH144)</f>
        <v>1600</v>
      </c>
      <c r="AI148" s="23">
        <f t="shared" si="38"/>
        <v>10700</v>
      </c>
      <c r="AJ148" s="23">
        <f t="shared" si="38"/>
        <v>7476</v>
      </c>
      <c r="AK148" s="23">
        <f t="shared" si="38"/>
        <v>1000</v>
      </c>
      <c r="AL148" s="23">
        <f t="shared" si="38"/>
        <v>405</v>
      </c>
      <c r="AM148" s="24">
        <f t="shared" si="38"/>
        <v>332</v>
      </c>
      <c r="AN148" s="23">
        <f t="shared" ref="AN148:AS148" si="39">SUM(AN140:AN144)</f>
        <v>0</v>
      </c>
      <c r="AO148" s="23">
        <f t="shared" si="39"/>
        <v>28150</v>
      </c>
      <c r="AP148" s="23">
        <f t="shared" si="39"/>
        <v>80</v>
      </c>
      <c r="AQ148" s="23">
        <f t="shared" si="39"/>
        <v>850</v>
      </c>
      <c r="AR148" s="23">
        <f t="shared" si="39"/>
        <v>4100</v>
      </c>
      <c r="AS148" s="24">
        <f t="shared" si="39"/>
        <v>2430</v>
      </c>
      <c r="AT148" s="23">
        <f t="shared" ref="AT148:AW148" si="40">SUM(AT140:AT144)</f>
        <v>6100</v>
      </c>
      <c r="AU148" s="23">
        <f t="shared" si="40"/>
        <v>35</v>
      </c>
      <c r="AV148" s="23">
        <f t="shared" si="40"/>
        <v>400</v>
      </c>
      <c r="AW148" s="23">
        <f t="shared" si="40"/>
        <v>210</v>
      </c>
    </row>
    <row r="149" spans="1:49" ht="13.9" customHeight="1" thickTop="1" thickBot="1" x14ac:dyDescent="0.25">
      <c r="A149" s="2">
        <v>1999</v>
      </c>
      <c r="B149" s="39" t="s">
        <v>103</v>
      </c>
      <c r="C149" s="14" t="s">
        <v>104</v>
      </c>
      <c r="D149" s="15"/>
      <c r="E149" s="15"/>
      <c r="F149" s="15"/>
      <c r="G149" s="15"/>
      <c r="H149" s="15"/>
      <c r="I149" s="16"/>
      <c r="J149" s="15"/>
      <c r="K149" s="15">
        <v>0</v>
      </c>
      <c r="L149" s="15"/>
      <c r="M149" s="15"/>
      <c r="N149" s="15"/>
      <c r="O149" s="16"/>
      <c r="P149" s="15"/>
      <c r="Q149" s="15"/>
      <c r="R149" s="15"/>
      <c r="S149" s="15"/>
      <c r="T149" s="15"/>
      <c r="U149" s="16"/>
      <c r="V149" s="15"/>
      <c r="W149" s="15"/>
      <c r="X149" s="15">
        <v>150</v>
      </c>
      <c r="Y149" s="15">
        <v>25</v>
      </c>
      <c r="Z149" s="15"/>
      <c r="AA149" s="16"/>
      <c r="AB149" s="15"/>
      <c r="AC149" s="15"/>
      <c r="AD149" s="15">
        <v>60</v>
      </c>
      <c r="AE149" s="15"/>
      <c r="AF149" s="15"/>
      <c r="AG149" s="16"/>
      <c r="AH149" s="15"/>
      <c r="AI149" s="15"/>
      <c r="AJ149" s="15"/>
      <c r="AK149" s="15"/>
      <c r="AL149" s="15"/>
      <c r="AM149" s="16"/>
      <c r="AN149" s="15"/>
      <c r="AO149" s="15">
        <v>1000</v>
      </c>
      <c r="AP149" s="15"/>
      <c r="AQ149" s="15"/>
      <c r="AR149" s="15"/>
      <c r="AS149" s="16"/>
      <c r="AT149" s="15"/>
      <c r="AU149" s="15"/>
      <c r="AV149" s="15"/>
      <c r="AW149" s="15"/>
    </row>
    <row r="150" spans="1:49" ht="14.25" thickTop="1" thickBot="1" x14ac:dyDescent="0.25">
      <c r="A150" s="2">
        <v>1999</v>
      </c>
      <c r="B150" s="39" t="s">
        <v>103</v>
      </c>
      <c r="C150" s="17" t="s">
        <v>105</v>
      </c>
      <c r="D150" s="18"/>
      <c r="E150" s="18"/>
      <c r="F150" s="18"/>
      <c r="G150" s="18"/>
      <c r="H150" s="18"/>
      <c r="I150" s="19"/>
      <c r="J150" s="18"/>
      <c r="K150" s="18">
        <v>0</v>
      </c>
      <c r="L150" s="18"/>
      <c r="M150" s="18"/>
      <c r="N150" s="18"/>
      <c r="O150" s="19"/>
      <c r="P150" s="18"/>
      <c r="Q150" s="18"/>
      <c r="R150" s="18"/>
      <c r="S150" s="18"/>
      <c r="T150" s="18"/>
      <c r="U150" s="19"/>
      <c r="V150" s="18"/>
      <c r="W150" s="18"/>
      <c r="X150" s="18"/>
      <c r="Y150" s="18"/>
      <c r="Z150" s="18"/>
      <c r="AA150" s="19"/>
      <c r="AB150" s="18"/>
      <c r="AC150" s="18"/>
      <c r="AD150" s="18"/>
      <c r="AE150" s="18"/>
      <c r="AF150" s="18"/>
      <c r="AG150" s="19"/>
      <c r="AH150" s="18"/>
      <c r="AI150" s="18"/>
      <c r="AJ150" s="18"/>
      <c r="AK150" s="18"/>
      <c r="AL150" s="18"/>
      <c r="AM150" s="19"/>
      <c r="AN150" s="18"/>
      <c r="AO150" s="18"/>
      <c r="AP150" s="18"/>
      <c r="AQ150" s="18"/>
      <c r="AR150" s="18"/>
      <c r="AS150" s="19"/>
      <c r="AT150" s="18"/>
      <c r="AU150" s="18"/>
      <c r="AV150" s="18"/>
      <c r="AW150" s="18"/>
    </row>
    <row r="151" spans="1:49" ht="14.25" thickTop="1" thickBot="1" x14ac:dyDescent="0.25">
      <c r="A151" s="2">
        <v>1999</v>
      </c>
      <c r="B151" s="39" t="s">
        <v>103</v>
      </c>
      <c r="C151" s="17" t="s">
        <v>106</v>
      </c>
      <c r="D151" s="18"/>
      <c r="E151" s="18"/>
      <c r="F151" s="18"/>
      <c r="G151" s="18"/>
      <c r="H151" s="18"/>
      <c r="I151" s="19"/>
      <c r="J151" s="18"/>
      <c r="K151" s="18">
        <v>0</v>
      </c>
      <c r="L151" s="18"/>
      <c r="M151" s="18"/>
      <c r="N151" s="18"/>
      <c r="O151" s="19"/>
      <c r="P151" s="18"/>
      <c r="Q151" s="18"/>
      <c r="R151" s="18"/>
      <c r="S151" s="18"/>
      <c r="T151" s="18"/>
      <c r="U151" s="19"/>
      <c r="V151" s="18"/>
      <c r="W151" s="18"/>
      <c r="X151" s="18"/>
      <c r="Y151" s="18"/>
      <c r="Z151" s="18"/>
      <c r="AA151" s="19"/>
      <c r="AB151" s="18"/>
      <c r="AC151" s="18"/>
      <c r="AD151" s="18"/>
      <c r="AE151" s="18"/>
      <c r="AF151" s="18"/>
      <c r="AG151" s="19"/>
      <c r="AH151" s="18"/>
      <c r="AI151" s="18"/>
      <c r="AJ151" s="18">
        <v>12</v>
      </c>
      <c r="AK151" s="18"/>
      <c r="AL151" s="18"/>
      <c r="AM151" s="19"/>
      <c r="AN151" s="18"/>
      <c r="AO151" s="18"/>
      <c r="AP151" s="18"/>
      <c r="AQ151" s="18"/>
      <c r="AR151" s="18"/>
      <c r="AS151" s="19"/>
      <c r="AT151" s="18"/>
      <c r="AU151" s="18"/>
      <c r="AV151" s="18"/>
      <c r="AW151" s="18"/>
    </row>
    <row r="152" spans="1:49" ht="14.25" thickTop="1" thickBot="1" x14ac:dyDescent="0.25">
      <c r="A152" s="2">
        <v>1999</v>
      </c>
      <c r="B152" s="39" t="s">
        <v>103</v>
      </c>
      <c r="C152" s="17" t="s">
        <v>107</v>
      </c>
      <c r="D152" s="20"/>
      <c r="E152" s="20"/>
      <c r="F152" s="20"/>
      <c r="G152" s="20"/>
      <c r="H152" s="20"/>
      <c r="I152" s="21"/>
      <c r="J152" s="20"/>
      <c r="K152" s="20"/>
      <c r="L152" s="20"/>
      <c r="M152" s="20"/>
      <c r="N152" s="20"/>
      <c r="O152" s="21"/>
      <c r="P152" s="20"/>
      <c r="Q152" s="20"/>
      <c r="R152" s="20"/>
      <c r="S152" s="20"/>
      <c r="T152" s="20"/>
      <c r="U152" s="21"/>
      <c r="V152" s="20"/>
      <c r="W152" s="20"/>
      <c r="X152" s="20"/>
      <c r="Y152" s="20"/>
      <c r="Z152" s="20"/>
      <c r="AA152" s="21"/>
      <c r="AB152" s="20"/>
      <c r="AC152" s="20"/>
      <c r="AD152" s="20"/>
      <c r="AE152" s="20"/>
      <c r="AF152" s="20"/>
      <c r="AG152" s="21"/>
      <c r="AH152" s="20"/>
      <c r="AI152" s="20"/>
      <c r="AJ152" s="20"/>
      <c r="AK152" s="20"/>
      <c r="AL152" s="20"/>
      <c r="AM152" s="21"/>
      <c r="AN152" s="20"/>
      <c r="AO152" s="20"/>
      <c r="AP152" s="20"/>
      <c r="AQ152" s="20"/>
      <c r="AR152" s="20"/>
      <c r="AS152" s="21"/>
      <c r="AT152" s="20"/>
      <c r="AU152" s="20"/>
      <c r="AV152" s="20"/>
      <c r="AW152" s="20"/>
    </row>
    <row r="153" spans="1:49" ht="14.25" thickTop="1" thickBot="1" x14ac:dyDescent="0.25">
      <c r="A153" s="2">
        <v>1999</v>
      </c>
      <c r="B153" s="39" t="s">
        <v>103</v>
      </c>
      <c r="C153" s="17" t="s">
        <v>108</v>
      </c>
      <c r="D153" s="18"/>
      <c r="E153" s="18"/>
      <c r="F153" s="18">
        <v>200</v>
      </c>
      <c r="G153" s="18"/>
      <c r="H153" s="18"/>
      <c r="I153" s="19"/>
      <c r="J153" s="18"/>
      <c r="K153" s="18">
        <v>0</v>
      </c>
      <c r="L153" s="18"/>
      <c r="M153" s="18"/>
      <c r="N153" s="18"/>
      <c r="O153" s="19"/>
      <c r="P153" s="18"/>
      <c r="Q153" s="18"/>
      <c r="R153" s="18"/>
      <c r="S153" s="18"/>
      <c r="T153" s="18"/>
      <c r="U153" s="19"/>
      <c r="V153" s="18"/>
      <c r="W153" s="18"/>
      <c r="X153" s="18"/>
      <c r="Y153" s="18"/>
      <c r="Z153" s="18">
        <v>15</v>
      </c>
      <c r="AA153" s="19"/>
      <c r="AB153" s="18"/>
      <c r="AC153" s="18"/>
      <c r="AD153" s="18">
        <v>250</v>
      </c>
      <c r="AE153" s="18"/>
      <c r="AF153" s="18"/>
      <c r="AG153" s="19"/>
      <c r="AH153" s="18"/>
      <c r="AI153" s="18"/>
      <c r="AJ153" s="18"/>
      <c r="AK153" s="18">
        <v>200</v>
      </c>
      <c r="AL153" s="18"/>
      <c r="AM153" s="19"/>
      <c r="AN153" s="18"/>
      <c r="AO153" s="18"/>
      <c r="AP153" s="18"/>
      <c r="AQ153" s="18"/>
      <c r="AR153" s="18"/>
      <c r="AS153" s="19"/>
      <c r="AT153" s="18"/>
      <c r="AU153" s="18"/>
      <c r="AV153" s="18"/>
      <c r="AW153" s="18"/>
    </row>
    <row r="154" spans="1:49" ht="14.25" thickTop="1" thickBot="1" x14ac:dyDescent="0.25">
      <c r="A154" s="2">
        <v>1999</v>
      </c>
      <c r="B154" s="39" t="s">
        <v>103</v>
      </c>
      <c r="C154" s="17" t="s">
        <v>109</v>
      </c>
      <c r="D154" s="18"/>
      <c r="E154" s="18"/>
      <c r="F154" s="18"/>
      <c r="G154" s="18"/>
      <c r="H154" s="18"/>
      <c r="I154" s="19"/>
      <c r="J154" s="18"/>
      <c r="K154" s="18">
        <v>0</v>
      </c>
      <c r="L154" s="18"/>
      <c r="M154" s="18"/>
      <c r="N154" s="18"/>
      <c r="O154" s="19"/>
      <c r="P154" s="18"/>
      <c r="Q154" s="18">
        <v>200</v>
      </c>
      <c r="R154" s="18"/>
      <c r="S154" s="18"/>
      <c r="T154" s="18"/>
      <c r="U154" s="19"/>
      <c r="V154" s="18"/>
      <c r="W154" s="18"/>
      <c r="X154" s="18">
        <v>500</v>
      </c>
      <c r="Y154" s="18"/>
      <c r="Z154" s="18"/>
      <c r="AA154" s="19"/>
      <c r="AB154" s="18"/>
      <c r="AC154" s="18"/>
      <c r="AD154" s="18"/>
      <c r="AE154" s="18"/>
      <c r="AF154" s="18"/>
      <c r="AG154" s="19"/>
      <c r="AH154" s="18"/>
      <c r="AI154" s="18"/>
      <c r="AJ154" s="18">
        <v>3059</v>
      </c>
      <c r="AK154" s="18"/>
      <c r="AL154" s="18"/>
      <c r="AM154" s="19"/>
      <c r="AN154" s="18"/>
      <c r="AO154" s="18"/>
      <c r="AP154" s="18"/>
      <c r="AQ154" s="18"/>
      <c r="AR154" s="18"/>
      <c r="AS154" s="19"/>
      <c r="AT154" s="18"/>
      <c r="AU154" s="18"/>
      <c r="AV154" s="18"/>
      <c r="AW154" s="18"/>
    </row>
    <row r="155" spans="1:49" ht="14.25" thickTop="1" thickBot="1" x14ac:dyDescent="0.25">
      <c r="A155" s="2">
        <v>1999</v>
      </c>
      <c r="B155" s="39" t="s">
        <v>103</v>
      </c>
      <c r="C155" s="17" t="s">
        <v>110</v>
      </c>
      <c r="D155" s="20"/>
      <c r="E155" s="20"/>
      <c r="F155" s="20"/>
      <c r="G155" s="20"/>
      <c r="H155" s="20"/>
      <c r="I155" s="21"/>
      <c r="J155" s="20"/>
      <c r="K155" s="20"/>
      <c r="L155" s="20"/>
      <c r="M155" s="20"/>
      <c r="N155" s="20"/>
      <c r="O155" s="21"/>
      <c r="P155" s="20"/>
      <c r="Q155" s="20"/>
      <c r="R155" s="20"/>
      <c r="S155" s="20"/>
      <c r="T155" s="20"/>
      <c r="U155" s="21"/>
      <c r="V155" s="20"/>
      <c r="W155" s="20"/>
      <c r="X155" s="20"/>
      <c r="Y155" s="20"/>
      <c r="Z155" s="20"/>
      <c r="AA155" s="21"/>
      <c r="AB155" s="20"/>
      <c r="AC155" s="20"/>
      <c r="AD155" s="20"/>
      <c r="AE155" s="20"/>
      <c r="AF155" s="20"/>
      <c r="AG155" s="21"/>
      <c r="AH155" s="20"/>
      <c r="AI155" s="20"/>
      <c r="AJ155" s="20"/>
      <c r="AK155" s="20"/>
      <c r="AL155" s="20"/>
      <c r="AM155" s="21"/>
      <c r="AN155" s="20"/>
      <c r="AO155" s="20"/>
      <c r="AP155" s="20"/>
      <c r="AQ155" s="20"/>
      <c r="AR155" s="20"/>
      <c r="AS155" s="21"/>
      <c r="AT155" s="20"/>
      <c r="AU155" s="20"/>
      <c r="AV155" s="20"/>
      <c r="AW155" s="20"/>
    </row>
    <row r="156" spans="1:49" ht="14.25" thickTop="1" thickBot="1" x14ac:dyDescent="0.25">
      <c r="A156" s="2">
        <v>1999</v>
      </c>
      <c r="B156" s="39" t="s">
        <v>103</v>
      </c>
      <c r="C156" s="22" t="s">
        <v>111</v>
      </c>
      <c r="D156" s="23">
        <f t="shared" ref="D156:I156" si="41">SUM(D149:D151)+D153+D154</f>
        <v>0</v>
      </c>
      <c r="E156" s="23">
        <f t="shared" si="41"/>
        <v>0</v>
      </c>
      <c r="F156" s="23">
        <f t="shared" si="41"/>
        <v>200</v>
      </c>
      <c r="G156" s="23">
        <f t="shared" si="41"/>
        <v>0</v>
      </c>
      <c r="H156" s="23">
        <f t="shared" si="41"/>
        <v>0</v>
      </c>
      <c r="I156" s="24">
        <f t="shared" si="41"/>
        <v>0</v>
      </c>
      <c r="J156" s="23">
        <f t="shared" ref="J156:O156" si="42">SUM(J149:J151)+J153+J154</f>
        <v>0</v>
      </c>
      <c r="K156" s="23">
        <f t="shared" si="42"/>
        <v>0</v>
      </c>
      <c r="L156" s="23">
        <f t="shared" si="42"/>
        <v>0</v>
      </c>
      <c r="M156" s="23">
        <f t="shared" si="42"/>
        <v>0</v>
      </c>
      <c r="N156" s="23">
        <f t="shared" si="42"/>
        <v>0</v>
      </c>
      <c r="O156" s="24">
        <f t="shared" si="42"/>
        <v>0</v>
      </c>
      <c r="P156" s="23">
        <f t="shared" ref="P156:U156" si="43">SUM(P149:P151)+P153+P154</f>
        <v>0</v>
      </c>
      <c r="Q156" s="23">
        <f t="shared" si="43"/>
        <v>200</v>
      </c>
      <c r="R156" s="23">
        <f t="shared" si="43"/>
        <v>0</v>
      </c>
      <c r="S156" s="23">
        <f t="shared" si="43"/>
        <v>0</v>
      </c>
      <c r="T156" s="23">
        <f t="shared" si="43"/>
        <v>0</v>
      </c>
      <c r="U156" s="24">
        <f t="shared" si="43"/>
        <v>0</v>
      </c>
      <c r="V156" s="23">
        <f t="shared" ref="V156:AA156" si="44">SUM(V149:V151)+V153+V154</f>
        <v>0</v>
      </c>
      <c r="W156" s="23">
        <f t="shared" si="44"/>
        <v>0</v>
      </c>
      <c r="X156" s="23">
        <f t="shared" si="44"/>
        <v>650</v>
      </c>
      <c r="Y156" s="23">
        <f t="shared" si="44"/>
        <v>25</v>
      </c>
      <c r="Z156" s="23">
        <f t="shared" si="44"/>
        <v>15</v>
      </c>
      <c r="AA156" s="24">
        <f t="shared" si="44"/>
        <v>0</v>
      </c>
      <c r="AB156" s="23">
        <f t="shared" ref="AB156:AG156" si="45">SUM(AB149:AB151)+AB153+AB154</f>
        <v>0</v>
      </c>
      <c r="AC156" s="23">
        <f t="shared" si="45"/>
        <v>0</v>
      </c>
      <c r="AD156" s="23">
        <f t="shared" si="45"/>
        <v>310</v>
      </c>
      <c r="AE156" s="23">
        <f t="shared" si="45"/>
        <v>0</v>
      </c>
      <c r="AF156" s="23">
        <f t="shared" si="45"/>
        <v>0</v>
      </c>
      <c r="AG156" s="24">
        <f t="shared" si="45"/>
        <v>0</v>
      </c>
      <c r="AH156" s="23">
        <f t="shared" ref="AH156:AM156" si="46">SUM(AH149:AH151)+AH153+AH154</f>
        <v>0</v>
      </c>
      <c r="AI156" s="23">
        <f t="shared" si="46"/>
        <v>0</v>
      </c>
      <c r="AJ156" s="23">
        <f t="shared" si="46"/>
        <v>3071</v>
      </c>
      <c r="AK156" s="23">
        <f t="shared" si="46"/>
        <v>200</v>
      </c>
      <c r="AL156" s="23">
        <f t="shared" si="46"/>
        <v>0</v>
      </c>
      <c r="AM156" s="24">
        <f t="shared" si="46"/>
        <v>0</v>
      </c>
      <c r="AN156" s="23">
        <f t="shared" ref="AN156:AS156" si="47">SUM(AN149:AN151)+AN153+AN154</f>
        <v>0</v>
      </c>
      <c r="AO156" s="23">
        <f t="shared" si="47"/>
        <v>1000</v>
      </c>
      <c r="AP156" s="23">
        <f t="shared" si="47"/>
        <v>0</v>
      </c>
      <c r="AQ156" s="23">
        <f t="shared" si="47"/>
        <v>0</v>
      </c>
      <c r="AR156" s="23">
        <f t="shared" si="47"/>
        <v>0</v>
      </c>
      <c r="AS156" s="24">
        <f t="shared" si="47"/>
        <v>0</v>
      </c>
      <c r="AT156" s="23">
        <f t="shared" ref="AT156:AW156" si="48">SUM(AT149:AT151)+AT153+AT154</f>
        <v>0</v>
      </c>
      <c r="AU156" s="23">
        <f t="shared" si="48"/>
        <v>0</v>
      </c>
      <c r="AV156" s="23">
        <f t="shared" si="48"/>
        <v>0</v>
      </c>
      <c r="AW156" s="23">
        <f t="shared" si="48"/>
        <v>0</v>
      </c>
    </row>
    <row r="157" spans="1:49" ht="13.9" customHeight="1" thickTop="1" thickBot="1" x14ac:dyDescent="0.25">
      <c r="A157" s="2">
        <v>1999</v>
      </c>
      <c r="B157" s="40" t="s">
        <v>112</v>
      </c>
      <c r="C157" s="14" t="s">
        <v>113</v>
      </c>
      <c r="D157" s="15"/>
      <c r="E157" s="15"/>
      <c r="F157" s="15"/>
      <c r="G157" s="15"/>
      <c r="H157" s="15">
        <v>5</v>
      </c>
      <c r="I157" s="16"/>
      <c r="J157" s="15"/>
      <c r="K157" s="15">
        <v>0</v>
      </c>
      <c r="L157" s="15"/>
      <c r="M157" s="15"/>
      <c r="N157" s="15"/>
      <c r="O157" s="16"/>
      <c r="P157" s="15">
        <v>300</v>
      </c>
      <c r="Q157" s="15"/>
      <c r="R157" s="15"/>
      <c r="S157" s="15"/>
      <c r="T157" s="15"/>
      <c r="U157" s="16"/>
      <c r="V157" s="15">
        <v>1600</v>
      </c>
      <c r="W157" s="15"/>
      <c r="X157" s="15"/>
      <c r="Y157" s="15"/>
      <c r="Z157" s="15"/>
      <c r="AA157" s="16"/>
      <c r="AB157" s="15"/>
      <c r="AC157" s="15"/>
      <c r="AD157" s="15"/>
      <c r="AE157" s="15"/>
      <c r="AF157" s="15"/>
      <c r="AG157" s="16"/>
      <c r="AH157" s="15"/>
      <c r="AI157" s="15"/>
      <c r="AJ157" s="15"/>
      <c r="AK157" s="15"/>
      <c r="AL157" s="15"/>
      <c r="AM157" s="16"/>
      <c r="AN157" s="15"/>
      <c r="AO157" s="15"/>
      <c r="AP157" s="15"/>
      <c r="AQ157" s="15"/>
      <c r="AR157" s="15">
        <v>250</v>
      </c>
      <c r="AS157" s="16"/>
      <c r="AT157" s="15">
        <v>5</v>
      </c>
      <c r="AU157" s="15"/>
      <c r="AV157" s="15"/>
      <c r="AW157" s="15"/>
    </row>
    <row r="158" spans="1:49" ht="14.25" thickTop="1" thickBot="1" x14ac:dyDescent="0.25">
      <c r="A158" s="2">
        <v>1999</v>
      </c>
      <c r="B158" s="40" t="s">
        <v>112</v>
      </c>
      <c r="C158" s="17" t="s">
        <v>114</v>
      </c>
      <c r="D158" s="18"/>
      <c r="E158" s="18">
        <v>15</v>
      </c>
      <c r="F158" s="18">
        <v>600</v>
      </c>
      <c r="G158" s="18">
        <v>20</v>
      </c>
      <c r="H158" s="18">
        <v>3000</v>
      </c>
      <c r="I158" s="19">
        <v>1600</v>
      </c>
      <c r="J158" s="18">
        <v>1250</v>
      </c>
      <c r="K158" s="18">
        <v>0</v>
      </c>
      <c r="L158" s="18">
        <v>800</v>
      </c>
      <c r="M158" s="18">
        <v>950</v>
      </c>
      <c r="N158" s="18">
        <v>360</v>
      </c>
      <c r="O158" s="19">
        <v>10</v>
      </c>
      <c r="P158" s="18">
        <v>150</v>
      </c>
      <c r="Q158" s="18">
        <v>200</v>
      </c>
      <c r="R158" s="18">
        <v>500</v>
      </c>
      <c r="S158" s="18"/>
      <c r="T158" s="18"/>
      <c r="U158" s="19"/>
      <c r="V158" s="18">
        <v>85</v>
      </c>
      <c r="W158" s="18"/>
      <c r="X158" s="18">
        <v>200</v>
      </c>
      <c r="Y158" s="18">
        <v>300</v>
      </c>
      <c r="Z158" s="18">
        <v>41</v>
      </c>
      <c r="AA158" s="19">
        <v>1</v>
      </c>
      <c r="AB158" s="18">
        <v>15</v>
      </c>
      <c r="AC158" s="18">
        <v>15</v>
      </c>
      <c r="AD158" s="18"/>
      <c r="AE158" s="18">
        <v>10</v>
      </c>
      <c r="AF158" s="18"/>
      <c r="AG158" s="19">
        <v>800</v>
      </c>
      <c r="AH158" s="18"/>
      <c r="AI158" s="18">
        <v>35</v>
      </c>
      <c r="AJ158" s="18">
        <v>52</v>
      </c>
      <c r="AK158" s="18"/>
      <c r="AL158" s="18"/>
      <c r="AM158" s="19">
        <v>4</v>
      </c>
      <c r="AN158" s="18">
        <v>2</v>
      </c>
      <c r="AO158" s="18">
        <v>280</v>
      </c>
      <c r="AP158" s="18">
        <v>150</v>
      </c>
      <c r="AQ158" s="18">
        <v>50</v>
      </c>
      <c r="AR158" s="18">
        <v>100</v>
      </c>
      <c r="AS158" s="19">
        <v>70</v>
      </c>
      <c r="AT158" s="18">
        <v>25</v>
      </c>
      <c r="AU158" s="18">
        <v>10</v>
      </c>
      <c r="AV158" s="18"/>
      <c r="AW158" s="18">
        <v>60</v>
      </c>
    </row>
    <row r="159" spans="1:49" ht="14.25" thickTop="1" thickBot="1" x14ac:dyDescent="0.25">
      <c r="A159" s="2">
        <v>1999</v>
      </c>
      <c r="B159" s="40" t="s">
        <v>112</v>
      </c>
      <c r="C159" s="17" t="s">
        <v>115</v>
      </c>
      <c r="D159" s="18"/>
      <c r="E159" s="18"/>
      <c r="F159" s="18"/>
      <c r="G159" s="18"/>
      <c r="H159" s="18">
        <v>5</v>
      </c>
      <c r="I159" s="19"/>
      <c r="J159" s="18"/>
      <c r="K159" s="18">
        <v>0</v>
      </c>
      <c r="L159" s="18">
        <v>100</v>
      </c>
      <c r="M159" s="18"/>
      <c r="N159" s="18"/>
      <c r="O159" s="19"/>
      <c r="P159" s="18"/>
      <c r="Q159" s="18">
        <v>20</v>
      </c>
      <c r="R159" s="18"/>
      <c r="S159" s="18">
        <v>50</v>
      </c>
      <c r="T159" s="18">
        <v>4</v>
      </c>
      <c r="U159" s="19">
        <v>50</v>
      </c>
      <c r="V159" s="18"/>
      <c r="W159" s="18"/>
      <c r="X159" s="18"/>
      <c r="Y159" s="18"/>
      <c r="Z159" s="18"/>
      <c r="AA159" s="19"/>
      <c r="AB159" s="18">
        <v>400</v>
      </c>
      <c r="AC159" s="18"/>
      <c r="AD159" s="18"/>
      <c r="AE159" s="18"/>
      <c r="AF159" s="18"/>
      <c r="AG159" s="19"/>
      <c r="AH159" s="18"/>
      <c r="AI159" s="18"/>
      <c r="AJ159" s="18"/>
      <c r="AK159" s="18">
        <v>10</v>
      </c>
      <c r="AL159" s="18"/>
      <c r="AM159" s="19"/>
      <c r="AN159" s="18"/>
      <c r="AO159" s="18">
        <v>60</v>
      </c>
      <c r="AP159" s="18"/>
      <c r="AQ159" s="18"/>
      <c r="AR159" s="18"/>
      <c r="AS159" s="19">
        <v>210</v>
      </c>
      <c r="AT159" s="18">
        <v>5</v>
      </c>
      <c r="AU159" s="18"/>
      <c r="AV159" s="18"/>
      <c r="AW159" s="18"/>
    </row>
    <row r="160" spans="1:49" ht="14.25" thickTop="1" thickBot="1" x14ac:dyDescent="0.25">
      <c r="A160" s="2">
        <v>1999</v>
      </c>
      <c r="B160" s="40" t="s">
        <v>112</v>
      </c>
      <c r="C160" s="17" t="s">
        <v>116</v>
      </c>
      <c r="D160" s="18"/>
      <c r="E160" s="18"/>
      <c r="F160" s="18">
        <v>100</v>
      </c>
      <c r="G160" s="18"/>
      <c r="H160" s="18"/>
      <c r="I160" s="19"/>
      <c r="J160" s="18"/>
      <c r="K160" s="18">
        <v>0</v>
      </c>
      <c r="L160" s="18"/>
      <c r="M160" s="18"/>
      <c r="N160" s="18"/>
      <c r="O160" s="19"/>
      <c r="P160" s="18"/>
      <c r="Q160" s="18"/>
      <c r="R160" s="18"/>
      <c r="S160" s="18"/>
      <c r="T160" s="18"/>
      <c r="U160" s="19"/>
      <c r="V160" s="18"/>
      <c r="W160" s="18"/>
      <c r="X160" s="18"/>
      <c r="Y160" s="18"/>
      <c r="Z160" s="18"/>
      <c r="AA160" s="19"/>
      <c r="AB160" s="18"/>
      <c r="AC160" s="18"/>
      <c r="AD160" s="18"/>
      <c r="AE160" s="18"/>
      <c r="AF160" s="18"/>
      <c r="AG160" s="19"/>
      <c r="AH160" s="18"/>
      <c r="AI160" s="18"/>
      <c r="AJ160" s="18"/>
      <c r="AK160" s="18"/>
      <c r="AL160" s="18"/>
      <c r="AM160" s="19"/>
      <c r="AN160" s="18"/>
      <c r="AO160" s="18"/>
      <c r="AP160" s="18"/>
      <c r="AQ160" s="18"/>
      <c r="AR160" s="18"/>
      <c r="AS160" s="19"/>
      <c r="AT160" s="18"/>
      <c r="AU160" s="18"/>
      <c r="AV160" s="18"/>
      <c r="AW160" s="18"/>
    </row>
    <row r="161" spans="1:49" ht="14.25" thickTop="1" thickBot="1" x14ac:dyDescent="0.25">
      <c r="A161" s="2">
        <v>1999</v>
      </c>
      <c r="B161" s="40" t="s">
        <v>112</v>
      </c>
      <c r="C161" s="22" t="s">
        <v>117</v>
      </c>
      <c r="D161" s="23">
        <f t="shared" ref="D161:I161" si="49">D157+D158+D159+D160</f>
        <v>0</v>
      </c>
      <c r="E161" s="23">
        <f t="shared" si="49"/>
        <v>15</v>
      </c>
      <c r="F161" s="23">
        <f t="shared" si="49"/>
        <v>700</v>
      </c>
      <c r="G161" s="23">
        <f t="shared" si="49"/>
        <v>20</v>
      </c>
      <c r="H161" s="23">
        <f t="shared" si="49"/>
        <v>3010</v>
      </c>
      <c r="I161" s="24">
        <f t="shared" si="49"/>
        <v>1600</v>
      </c>
      <c r="J161" s="23">
        <f t="shared" ref="J161:O161" si="50">J157+J158+J159+J160</f>
        <v>1250</v>
      </c>
      <c r="K161" s="23">
        <f t="shared" si="50"/>
        <v>0</v>
      </c>
      <c r="L161" s="23">
        <f t="shared" si="50"/>
        <v>900</v>
      </c>
      <c r="M161" s="23">
        <f t="shared" si="50"/>
        <v>950</v>
      </c>
      <c r="N161" s="23">
        <f t="shared" si="50"/>
        <v>360</v>
      </c>
      <c r="O161" s="24">
        <f t="shared" si="50"/>
        <v>10</v>
      </c>
      <c r="P161" s="23">
        <f t="shared" ref="P161:U161" si="51">P157+P158+P159+P160</f>
        <v>450</v>
      </c>
      <c r="Q161" s="23">
        <f t="shared" si="51"/>
        <v>220</v>
      </c>
      <c r="R161" s="23">
        <f t="shared" si="51"/>
        <v>500</v>
      </c>
      <c r="S161" s="23">
        <f t="shared" si="51"/>
        <v>50</v>
      </c>
      <c r="T161" s="23">
        <f t="shared" si="51"/>
        <v>4</v>
      </c>
      <c r="U161" s="24">
        <f t="shared" si="51"/>
        <v>50</v>
      </c>
      <c r="V161" s="23">
        <f t="shared" ref="V161:AA161" si="52">V157+V158+V159+V160</f>
        <v>1685</v>
      </c>
      <c r="W161" s="23">
        <f t="shared" si="52"/>
        <v>0</v>
      </c>
      <c r="X161" s="23">
        <f t="shared" si="52"/>
        <v>200</v>
      </c>
      <c r="Y161" s="23">
        <f t="shared" si="52"/>
        <v>300</v>
      </c>
      <c r="Z161" s="23">
        <f t="shared" si="52"/>
        <v>41</v>
      </c>
      <c r="AA161" s="24">
        <f t="shared" si="52"/>
        <v>1</v>
      </c>
      <c r="AB161" s="23">
        <f t="shared" ref="AB161:AG161" si="53">AB157+AB158+AB159+AB160</f>
        <v>415</v>
      </c>
      <c r="AC161" s="23">
        <f t="shared" si="53"/>
        <v>15</v>
      </c>
      <c r="AD161" s="23">
        <f t="shared" si="53"/>
        <v>0</v>
      </c>
      <c r="AE161" s="23">
        <f t="shared" si="53"/>
        <v>10</v>
      </c>
      <c r="AF161" s="23">
        <f t="shared" si="53"/>
        <v>0</v>
      </c>
      <c r="AG161" s="24">
        <f t="shared" si="53"/>
        <v>800</v>
      </c>
      <c r="AH161" s="23">
        <f t="shared" ref="AH161:AM161" si="54">AH157+AH158+AH159+AH160</f>
        <v>0</v>
      </c>
      <c r="AI161" s="23">
        <f t="shared" si="54"/>
        <v>35</v>
      </c>
      <c r="AJ161" s="23">
        <f t="shared" si="54"/>
        <v>52</v>
      </c>
      <c r="AK161" s="23">
        <f t="shared" si="54"/>
        <v>10</v>
      </c>
      <c r="AL161" s="23">
        <f t="shared" si="54"/>
        <v>0</v>
      </c>
      <c r="AM161" s="24">
        <f t="shared" si="54"/>
        <v>4</v>
      </c>
      <c r="AN161" s="23">
        <f t="shared" ref="AN161:AS161" si="55">AN157+AN158+AN159+AN160</f>
        <v>2</v>
      </c>
      <c r="AO161" s="23">
        <f t="shared" si="55"/>
        <v>340</v>
      </c>
      <c r="AP161" s="23">
        <f t="shared" si="55"/>
        <v>150</v>
      </c>
      <c r="AQ161" s="23">
        <f t="shared" si="55"/>
        <v>50</v>
      </c>
      <c r="AR161" s="23">
        <f t="shared" si="55"/>
        <v>350</v>
      </c>
      <c r="AS161" s="24">
        <f t="shared" si="55"/>
        <v>280</v>
      </c>
      <c r="AT161" s="23">
        <f>AT157+AT158+AT159+AT160</f>
        <v>35</v>
      </c>
      <c r="AU161" s="23">
        <f>AU157+AU158+AU159+AU160</f>
        <v>10</v>
      </c>
      <c r="AV161" s="23">
        <f>AV157+AV158+AV159+AV160</f>
        <v>0</v>
      </c>
      <c r="AW161" s="23">
        <f>AW157+AW158+AW159+AW160</f>
        <v>60</v>
      </c>
    </row>
    <row r="162" spans="1:49" ht="14.25" thickTop="1" thickBot="1" x14ac:dyDescent="0.25">
      <c r="A162" s="2">
        <v>1999</v>
      </c>
      <c r="B162" s="26" t="s">
        <v>118</v>
      </c>
      <c r="D162" s="27">
        <f t="shared" ref="D162:I162" si="56">D148+D156+D161</f>
        <v>30</v>
      </c>
      <c r="E162" s="27">
        <f t="shared" si="56"/>
        <v>1390</v>
      </c>
      <c r="F162" s="27">
        <f t="shared" si="56"/>
        <v>12150</v>
      </c>
      <c r="G162" s="27">
        <f t="shared" si="56"/>
        <v>59</v>
      </c>
      <c r="H162" s="27">
        <f t="shared" si="56"/>
        <v>10585</v>
      </c>
      <c r="I162" s="28">
        <f t="shared" si="56"/>
        <v>4310</v>
      </c>
      <c r="J162" s="27">
        <f t="shared" ref="J162:O162" si="57">J148+J156+J161</f>
        <v>1650</v>
      </c>
      <c r="K162" s="27">
        <f t="shared" si="57"/>
        <v>0</v>
      </c>
      <c r="L162" s="27">
        <f t="shared" si="57"/>
        <v>11625</v>
      </c>
      <c r="M162" s="27">
        <f t="shared" si="57"/>
        <v>950</v>
      </c>
      <c r="N162" s="27">
        <f t="shared" si="57"/>
        <v>1360</v>
      </c>
      <c r="O162" s="28">
        <f t="shared" si="57"/>
        <v>310</v>
      </c>
      <c r="P162" s="27">
        <f t="shared" ref="P162:U162" si="58">P148+P156+P161</f>
        <v>750</v>
      </c>
      <c r="Q162" s="27">
        <f t="shared" si="58"/>
        <v>4420</v>
      </c>
      <c r="R162" s="27">
        <f t="shared" si="58"/>
        <v>665</v>
      </c>
      <c r="S162" s="27">
        <f t="shared" si="58"/>
        <v>2250</v>
      </c>
      <c r="T162" s="27">
        <f t="shared" si="58"/>
        <v>304</v>
      </c>
      <c r="U162" s="28">
        <f t="shared" si="58"/>
        <v>175</v>
      </c>
      <c r="V162" s="27">
        <f t="shared" ref="V162:AA162" si="59">V148+V156+V161</f>
        <v>6735</v>
      </c>
      <c r="W162" s="27">
        <f t="shared" si="59"/>
        <v>8</v>
      </c>
      <c r="X162" s="27">
        <f t="shared" si="59"/>
        <v>3200</v>
      </c>
      <c r="Y162" s="27">
        <f t="shared" si="59"/>
        <v>985</v>
      </c>
      <c r="Z162" s="27">
        <f t="shared" si="59"/>
        <v>121</v>
      </c>
      <c r="AA162" s="28">
        <f t="shared" si="59"/>
        <v>27</v>
      </c>
      <c r="AB162" s="27">
        <f t="shared" ref="AB162:AG162" si="60">AB148+AB156+AB161</f>
        <v>3415</v>
      </c>
      <c r="AC162" s="27">
        <f t="shared" si="60"/>
        <v>5040</v>
      </c>
      <c r="AD162" s="27">
        <f t="shared" si="60"/>
        <v>1495</v>
      </c>
      <c r="AE162" s="27">
        <f t="shared" si="60"/>
        <v>1210</v>
      </c>
      <c r="AF162" s="27">
        <f t="shared" si="60"/>
        <v>0</v>
      </c>
      <c r="AG162" s="28">
        <f t="shared" si="60"/>
        <v>1325</v>
      </c>
      <c r="AH162" s="27">
        <f t="shared" ref="AH162:AM162" si="61">AH148+AH156+AH161</f>
        <v>1600</v>
      </c>
      <c r="AI162" s="27">
        <f t="shared" si="61"/>
        <v>10735</v>
      </c>
      <c r="AJ162" s="27">
        <f t="shared" si="61"/>
        <v>10599</v>
      </c>
      <c r="AK162" s="27">
        <f t="shared" si="61"/>
        <v>1210</v>
      </c>
      <c r="AL162" s="27">
        <f t="shared" si="61"/>
        <v>405</v>
      </c>
      <c r="AM162" s="28">
        <f t="shared" si="61"/>
        <v>336</v>
      </c>
      <c r="AN162" s="27">
        <f t="shared" ref="AN162:AS162" si="62">AN148+AN156+AN161</f>
        <v>2</v>
      </c>
      <c r="AO162" s="27">
        <f t="shared" si="62"/>
        <v>29490</v>
      </c>
      <c r="AP162" s="27">
        <f t="shared" si="62"/>
        <v>230</v>
      </c>
      <c r="AQ162" s="27">
        <f t="shared" si="62"/>
        <v>900</v>
      </c>
      <c r="AR162" s="27">
        <f t="shared" si="62"/>
        <v>4450</v>
      </c>
      <c r="AS162" s="28">
        <f t="shared" si="62"/>
        <v>2710</v>
      </c>
      <c r="AT162" s="27">
        <f>AT148+AT156+AT161</f>
        <v>6135</v>
      </c>
      <c r="AU162" s="27">
        <f>AU148+AU156+AU161</f>
        <v>45</v>
      </c>
      <c r="AV162" s="27">
        <f>AV148+AV156+AV161</f>
        <v>400</v>
      </c>
      <c r="AW162" s="27">
        <f>AW148+AW156+AW161</f>
        <v>270</v>
      </c>
    </row>
    <row r="163" spans="1:49" ht="13.9" customHeight="1" thickTop="1" thickBot="1" x14ac:dyDescent="0.25">
      <c r="A163" s="2">
        <v>1999</v>
      </c>
      <c r="B163" s="41" t="s">
        <v>119</v>
      </c>
      <c r="C163" s="14" t="s">
        <v>120</v>
      </c>
      <c r="D163" s="29">
        <v>1</v>
      </c>
      <c r="E163" s="29">
        <v>0.66</v>
      </c>
      <c r="F163" s="29">
        <v>0.7</v>
      </c>
      <c r="G163" s="29"/>
      <c r="H163" s="29">
        <v>0.25</v>
      </c>
      <c r="I163" s="30">
        <v>0.25</v>
      </c>
      <c r="J163" s="29">
        <v>0.15</v>
      </c>
      <c r="K163" s="29"/>
      <c r="L163" s="29">
        <v>0.3</v>
      </c>
      <c r="M163" s="29"/>
      <c r="N163" s="29">
        <v>1</v>
      </c>
      <c r="O163" s="30">
        <v>0.8</v>
      </c>
      <c r="P163" s="29">
        <v>0.3</v>
      </c>
      <c r="Q163" s="29">
        <v>0.25</v>
      </c>
      <c r="R163" s="29">
        <v>0.5</v>
      </c>
      <c r="S163" s="29">
        <v>0.6</v>
      </c>
      <c r="T163" s="29">
        <v>0.5</v>
      </c>
      <c r="U163" s="30">
        <v>0.8</v>
      </c>
      <c r="V163" s="29"/>
      <c r="W163" s="29"/>
      <c r="X163" s="29">
        <v>0.25</v>
      </c>
      <c r="Y163" s="29">
        <v>0.25</v>
      </c>
      <c r="Z163" s="29">
        <v>0.61</v>
      </c>
      <c r="AA163" s="30"/>
      <c r="AB163" s="29">
        <v>0.2</v>
      </c>
      <c r="AC163" s="29">
        <v>0.75</v>
      </c>
      <c r="AD163" s="29">
        <v>0.5</v>
      </c>
      <c r="AE163" s="29">
        <v>0.2</v>
      </c>
      <c r="AF163" s="29"/>
      <c r="AG163" s="30">
        <v>0.2</v>
      </c>
      <c r="AH163" s="29">
        <v>0.1</v>
      </c>
      <c r="AI163" s="29">
        <v>0.25</v>
      </c>
      <c r="AJ163" s="29"/>
      <c r="AK163" s="29"/>
      <c r="AL163" s="29"/>
      <c r="AM163" s="30">
        <v>0.5</v>
      </c>
      <c r="AN163" s="29"/>
      <c r="AO163" s="29">
        <v>0.03</v>
      </c>
      <c r="AP163" s="29">
        <v>0.05</v>
      </c>
      <c r="AQ163" s="29">
        <v>0.5</v>
      </c>
      <c r="AR163" s="29">
        <v>0.8</v>
      </c>
      <c r="AS163" s="30">
        <v>0.85</v>
      </c>
      <c r="AT163" s="29">
        <v>0.2</v>
      </c>
      <c r="AU163" s="29"/>
      <c r="AV163" s="29">
        <v>1</v>
      </c>
      <c r="AW163" s="29">
        <v>0.7</v>
      </c>
    </row>
    <row r="164" spans="1:49" ht="14.25" thickTop="1" thickBot="1" x14ac:dyDescent="0.25">
      <c r="A164" s="2">
        <v>1999</v>
      </c>
      <c r="B164" s="41" t="s">
        <v>119</v>
      </c>
      <c r="C164" s="17" t="s">
        <v>121</v>
      </c>
      <c r="D164" s="20"/>
      <c r="E164" s="20"/>
      <c r="F164" s="20"/>
      <c r="G164" s="20">
        <v>0.8</v>
      </c>
      <c r="H164" s="20"/>
      <c r="I164" s="21"/>
      <c r="J164" s="20"/>
      <c r="K164" s="20"/>
      <c r="L164" s="20"/>
      <c r="M164" s="20">
        <v>0.1</v>
      </c>
      <c r="N164" s="20"/>
      <c r="O164" s="21"/>
      <c r="P164" s="20"/>
      <c r="Q164" s="20"/>
      <c r="R164" s="20"/>
      <c r="S164" s="20"/>
      <c r="T164" s="20"/>
      <c r="U164" s="21"/>
      <c r="V164" s="20"/>
      <c r="W164" s="20"/>
      <c r="X164" s="20">
        <v>0.25</v>
      </c>
      <c r="Y164" s="20">
        <v>0.25</v>
      </c>
      <c r="Z164" s="20">
        <v>0.19</v>
      </c>
      <c r="AA164" s="21"/>
      <c r="AB164" s="20"/>
      <c r="AC164" s="20">
        <v>0.25</v>
      </c>
      <c r="AD164" s="20"/>
      <c r="AE164" s="20"/>
      <c r="AF164" s="20"/>
      <c r="AG164" s="21"/>
      <c r="AH164" s="20"/>
      <c r="AI164" s="20"/>
      <c r="AJ164" s="20"/>
      <c r="AK164" s="20"/>
      <c r="AL164" s="20"/>
      <c r="AM164" s="21"/>
      <c r="AN164" s="20"/>
      <c r="AO164" s="20"/>
      <c r="AP164" s="20"/>
      <c r="AQ164" s="20"/>
      <c r="AR164" s="20"/>
      <c r="AS164" s="21">
        <v>0.05</v>
      </c>
      <c r="AT164" s="20"/>
      <c r="AU164" s="20">
        <v>0.5</v>
      </c>
      <c r="AV164" s="20"/>
      <c r="AW164" s="20">
        <v>0.15</v>
      </c>
    </row>
    <row r="165" spans="1:49" ht="14.25" thickTop="1" thickBot="1" x14ac:dyDescent="0.25">
      <c r="A165" s="2">
        <v>1999</v>
      </c>
      <c r="B165" s="41" t="s">
        <v>119</v>
      </c>
      <c r="C165" s="17" t="s">
        <v>122</v>
      </c>
      <c r="D165" s="20"/>
      <c r="E165" s="20">
        <v>0.34</v>
      </c>
      <c r="F165" s="20">
        <v>0.3</v>
      </c>
      <c r="G165" s="20">
        <v>0.2</v>
      </c>
      <c r="H165" s="20">
        <v>0.75</v>
      </c>
      <c r="I165" s="21">
        <v>0.75</v>
      </c>
      <c r="J165" s="20">
        <v>0.85</v>
      </c>
      <c r="K165" s="20"/>
      <c r="L165" s="20">
        <v>0.7</v>
      </c>
      <c r="M165" s="20">
        <v>0.9</v>
      </c>
      <c r="N165" s="20"/>
      <c r="O165" s="21">
        <v>0.2</v>
      </c>
      <c r="P165" s="20">
        <v>0.7</v>
      </c>
      <c r="Q165" s="20">
        <v>0.75</v>
      </c>
      <c r="R165" s="20">
        <v>0.5</v>
      </c>
      <c r="S165" s="20">
        <v>0.4</v>
      </c>
      <c r="T165" s="20">
        <v>0.5</v>
      </c>
      <c r="U165" s="21">
        <v>0.2</v>
      </c>
      <c r="V165" s="20"/>
      <c r="W165" s="20">
        <v>1</v>
      </c>
      <c r="X165" s="20">
        <v>0.5</v>
      </c>
      <c r="Y165" s="20">
        <v>0.5</v>
      </c>
      <c r="Z165" s="20">
        <v>0.2</v>
      </c>
      <c r="AA165" s="21">
        <v>1</v>
      </c>
      <c r="AB165" s="20">
        <v>0.8</v>
      </c>
      <c r="AC165" s="20"/>
      <c r="AD165" s="20">
        <v>0.5</v>
      </c>
      <c r="AE165" s="20">
        <v>0.8</v>
      </c>
      <c r="AF165" s="20"/>
      <c r="AG165" s="21">
        <v>0.8</v>
      </c>
      <c r="AH165" s="20">
        <v>0.9</v>
      </c>
      <c r="AI165" s="20">
        <v>0.75</v>
      </c>
      <c r="AJ165" s="20">
        <v>1</v>
      </c>
      <c r="AK165" s="20">
        <v>1</v>
      </c>
      <c r="AL165" s="20">
        <v>1</v>
      </c>
      <c r="AM165" s="21">
        <v>0.5</v>
      </c>
      <c r="AN165" s="20"/>
      <c r="AO165" s="20">
        <v>0.97</v>
      </c>
      <c r="AP165" s="20">
        <v>0.95</v>
      </c>
      <c r="AQ165" s="20">
        <v>0.5</v>
      </c>
      <c r="AR165" s="20">
        <v>0.2</v>
      </c>
      <c r="AS165" s="21">
        <v>0.08</v>
      </c>
      <c r="AT165" s="20">
        <v>0.8</v>
      </c>
      <c r="AU165" s="20">
        <v>0.5</v>
      </c>
      <c r="AV165" s="20"/>
      <c r="AW165" s="20">
        <v>0.15</v>
      </c>
    </row>
    <row r="166" spans="1:49" ht="14.25" thickTop="1" thickBot="1" x14ac:dyDescent="0.25">
      <c r="A166" s="2">
        <v>1999</v>
      </c>
      <c r="B166" s="41" t="s">
        <v>119</v>
      </c>
      <c r="C166" s="22" t="s">
        <v>123</v>
      </c>
      <c r="D166" s="31"/>
      <c r="E166" s="31"/>
      <c r="F166" s="31"/>
      <c r="G166" s="31"/>
      <c r="H166" s="31"/>
      <c r="I166" s="32"/>
      <c r="J166" s="31"/>
      <c r="K166" s="31"/>
      <c r="L166" s="31"/>
      <c r="M166" s="31"/>
      <c r="N166" s="31"/>
      <c r="O166" s="32"/>
      <c r="P166" s="31"/>
      <c r="Q166" s="31"/>
      <c r="R166" s="31"/>
      <c r="S166" s="31"/>
      <c r="T166" s="31"/>
      <c r="U166" s="32"/>
      <c r="V166" s="31"/>
      <c r="W166" s="31"/>
      <c r="X166" s="31"/>
      <c r="Y166" s="31"/>
      <c r="Z166" s="31"/>
      <c r="AA166" s="32"/>
      <c r="AB166" s="31"/>
      <c r="AC166" s="31"/>
      <c r="AD166" s="31"/>
      <c r="AE166" s="31"/>
      <c r="AF166" s="31"/>
      <c r="AG166" s="32"/>
      <c r="AH166" s="31"/>
      <c r="AI166" s="31"/>
      <c r="AJ166" s="31"/>
      <c r="AK166" s="31"/>
      <c r="AL166" s="31"/>
      <c r="AM166" s="32"/>
      <c r="AN166" s="31"/>
      <c r="AO166" s="31"/>
      <c r="AP166" s="31"/>
      <c r="AQ166" s="31"/>
      <c r="AR166" s="31"/>
      <c r="AS166" s="32">
        <v>0.02</v>
      </c>
      <c r="AT166" s="31"/>
      <c r="AU166" s="31"/>
      <c r="AV166" s="31"/>
      <c r="AW166" s="31"/>
    </row>
    <row r="167" spans="1:49" ht="13.9" customHeight="1" thickTop="1" thickBot="1" x14ac:dyDescent="0.25">
      <c r="A167" s="2">
        <v>1999</v>
      </c>
      <c r="B167" s="39" t="s">
        <v>124</v>
      </c>
      <c r="C167" s="14" t="s">
        <v>125</v>
      </c>
      <c r="D167" s="15"/>
      <c r="E167" s="15"/>
      <c r="F167" s="15"/>
      <c r="G167" s="15"/>
      <c r="H167" s="15"/>
      <c r="I167" s="16"/>
      <c r="J167" s="15"/>
      <c r="K167" s="15"/>
      <c r="L167" s="15"/>
      <c r="M167" s="15"/>
      <c r="N167" s="15"/>
      <c r="O167" s="16"/>
      <c r="P167" s="15"/>
      <c r="Q167" s="15"/>
      <c r="R167" s="15"/>
      <c r="S167" s="15"/>
      <c r="T167" s="15">
        <v>1</v>
      </c>
      <c r="U167" s="16">
        <v>1</v>
      </c>
      <c r="V167" s="15"/>
      <c r="W167" s="15"/>
      <c r="X167" s="15"/>
      <c r="Y167" s="15"/>
      <c r="Z167" s="15"/>
      <c r="AA167" s="16"/>
      <c r="AB167" s="15"/>
      <c r="AC167" s="15"/>
      <c r="AD167" s="15"/>
      <c r="AE167" s="15"/>
      <c r="AF167" s="15"/>
      <c r="AG167" s="16"/>
      <c r="AH167" s="15"/>
      <c r="AI167" s="15"/>
      <c r="AJ167" s="15"/>
      <c r="AK167" s="15">
        <v>5</v>
      </c>
      <c r="AL167" s="15"/>
      <c r="AM167" s="16"/>
      <c r="AN167" s="15"/>
      <c r="AO167" s="15"/>
      <c r="AP167" s="15"/>
      <c r="AQ167" s="15"/>
      <c r="AR167" s="15"/>
      <c r="AS167" s="16"/>
      <c r="AT167" s="15"/>
      <c r="AU167" s="15"/>
      <c r="AV167" s="15"/>
      <c r="AW167" s="15"/>
    </row>
    <row r="168" spans="1:49" ht="14.25" thickTop="1" thickBot="1" x14ac:dyDescent="0.25">
      <c r="A168" s="2">
        <v>1999</v>
      </c>
      <c r="B168" s="39" t="s">
        <v>124</v>
      </c>
      <c r="C168" s="17" t="s">
        <v>126</v>
      </c>
      <c r="D168" s="18"/>
      <c r="E168" s="18"/>
      <c r="F168" s="18"/>
      <c r="G168" s="18"/>
      <c r="H168" s="18"/>
      <c r="I168" s="19"/>
      <c r="J168" s="18"/>
      <c r="K168" s="18"/>
      <c r="L168" s="18"/>
      <c r="M168" s="18"/>
      <c r="N168" s="18"/>
      <c r="O168" s="19"/>
      <c r="P168" s="18"/>
      <c r="Q168" s="18"/>
      <c r="R168" s="18"/>
      <c r="S168" s="18"/>
      <c r="T168" s="18">
        <v>200</v>
      </c>
      <c r="U168" s="19">
        <v>250</v>
      </c>
      <c r="V168" s="18"/>
      <c r="W168" s="18"/>
      <c r="X168" s="18"/>
      <c r="Y168" s="18"/>
      <c r="Z168" s="18"/>
      <c r="AA168" s="19"/>
      <c r="AB168" s="18"/>
      <c r="AC168" s="18"/>
      <c r="AD168" s="18"/>
      <c r="AE168" s="18"/>
      <c r="AF168" s="18"/>
      <c r="AG168" s="19"/>
      <c r="AH168" s="18"/>
      <c r="AI168" s="18"/>
      <c r="AJ168" s="18"/>
      <c r="AK168" s="18">
        <v>200</v>
      </c>
      <c r="AL168" s="18"/>
      <c r="AM168" s="19"/>
      <c r="AN168" s="18"/>
      <c r="AO168" s="18"/>
      <c r="AP168" s="18"/>
      <c r="AQ168" s="18"/>
      <c r="AR168" s="18"/>
      <c r="AS168" s="19"/>
      <c r="AT168" s="18"/>
      <c r="AU168" s="18"/>
      <c r="AV168" s="18"/>
      <c r="AW168" s="18"/>
    </row>
    <row r="169" spans="1:49" ht="14.25" thickTop="1" thickBot="1" x14ac:dyDescent="0.25">
      <c r="A169" s="2">
        <v>1999</v>
      </c>
      <c r="B169" s="39" t="s">
        <v>124</v>
      </c>
      <c r="C169" s="17" t="s">
        <v>127</v>
      </c>
      <c r="D169" s="18"/>
      <c r="E169" s="18"/>
      <c r="F169" s="18"/>
      <c r="G169" s="18"/>
      <c r="H169" s="18"/>
      <c r="I169" s="19"/>
      <c r="J169" s="18"/>
      <c r="K169" s="18"/>
      <c r="L169" s="18"/>
      <c r="M169" s="18"/>
      <c r="N169" s="18"/>
      <c r="O169" s="19"/>
      <c r="P169" s="18"/>
      <c r="Q169" s="18"/>
      <c r="R169" s="18"/>
      <c r="S169" s="18"/>
      <c r="T169" s="18"/>
      <c r="U169" s="19"/>
      <c r="V169" s="18"/>
      <c r="W169" s="18"/>
      <c r="X169" s="18"/>
      <c r="Y169" s="18"/>
      <c r="Z169" s="18"/>
      <c r="AA169" s="19"/>
      <c r="AB169" s="18"/>
      <c r="AC169" s="18"/>
      <c r="AD169" s="18"/>
      <c r="AE169" s="18"/>
      <c r="AF169" s="18"/>
      <c r="AG169" s="19"/>
      <c r="AH169" s="18"/>
      <c r="AI169" s="18"/>
      <c r="AJ169" s="18"/>
      <c r="AK169" s="18"/>
      <c r="AL169" s="18"/>
      <c r="AM169" s="19"/>
      <c r="AN169" s="18"/>
      <c r="AO169" s="18"/>
      <c r="AP169" s="18"/>
      <c r="AQ169" s="18"/>
      <c r="AR169" s="18"/>
      <c r="AS169" s="19"/>
      <c r="AT169" s="18"/>
      <c r="AU169" s="18"/>
      <c r="AV169" s="18"/>
      <c r="AW169" s="18"/>
    </row>
    <row r="170" spans="1:49" ht="14.25" thickTop="1" thickBot="1" x14ac:dyDescent="0.25">
      <c r="A170" s="2">
        <v>1999</v>
      </c>
      <c r="B170" s="39" t="s">
        <v>124</v>
      </c>
      <c r="C170" s="17" t="s">
        <v>128</v>
      </c>
      <c r="D170" s="20"/>
      <c r="E170" s="20"/>
      <c r="F170" s="20"/>
      <c r="G170" s="20"/>
      <c r="H170" s="20"/>
      <c r="I170" s="21"/>
      <c r="J170" s="20"/>
      <c r="K170" s="20"/>
      <c r="L170" s="20"/>
      <c r="M170" s="20"/>
      <c r="N170" s="20"/>
      <c r="O170" s="21"/>
      <c r="P170" s="20"/>
      <c r="Q170" s="20"/>
      <c r="R170" s="20"/>
      <c r="S170" s="20"/>
      <c r="T170" s="20"/>
      <c r="U170" s="21"/>
      <c r="V170" s="20"/>
      <c r="W170" s="20"/>
      <c r="X170" s="20"/>
      <c r="Y170" s="20"/>
      <c r="Z170" s="20"/>
      <c r="AA170" s="21"/>
      <c r="AB170" s="20"/>
      <c r="AC170" s="20"/>
      <c r="AD170" s="20"/>
      <c r="AE170" s="20"/>
      <c r="AF170" s="20"/>
      <c r="AG170" s="21"/>
      <c r="AH170" s="20">
        <v>0.1</v>
      </c>
      <c r="AI170" s="20"/>
      <c r="AJ170" s="20"/>
      <c r="AK170" s="20"/>
      <c r="AL170" s="20"/>
      <c r="AM170" s="21"/>
      <c r="AN170" s="20"/>
      <c r="AO170" s="20"/>
      <c r="AP170" s="20"/>
      <c r="AQ170" s="20">
        <v>0.7</v>
      </c>
      <c r="AR170" s="20"/>
      <c r="AS170" s="21"/>
      <c r="AT170" s="20"/>
      <c r="AU170" s="20"/>
      <c r="AV170" s="20"/>
      <c r="AW170" s="20"/>
    </row>
    <row r="171" spans="1:49" ht="14.25" thickTop="1" thickBot="1" x14ac:dyDescent="0.25">
      <c r="A171" s="2">
        <v>1999</v>
      </c>
      <c r="B171" s="39" t="s">
        <v>124</v>
      </c>
      <c r="C171" s="17" t="s">
        <v>129</v>
      </c>
      <c r="D171" s="20"/>
      <c r="E171" s="20"/>
      <c r="F171" s="20"/>
      <c r="G171" s="20"/>
      <c r="H171" s="20"/>
      <c r="I171" s="21"/>
      <c r="J171" s="20">
        <v>0.85</v>
      </c>
      <c r="K171" s="20"/>
      <c r="L171" s="20"/>
      <c r="M171" s="20"/>
      <c r="N171" s="20"/>
      <c r="O171" s="21"/>
      <c r="P171" s="20"/>
      <c r="Q171" s="20"/>
      <c r="R171" s="20"/>
      <c r="S171" s="20">
        <v>1</v>
      </c>
      <c r="T171" s="20">
        <v>0.5</v>
      </c>
      <c r="U171" s="21">
        <v>1</v>
      </c>
      <c r="V171" s="20"/>
      <c r="W171" s="20"/>
      <c r="X171" s="20"/>
      <c r="Y171" s="20"/>
      <c r="Z171" s="20"/>
      <c r="AA171" s="21"/>
      <c r="AB171" s="20"/>
      <c r="AC171" s="20"/>
      <c r="AD171" s="20"/>
      <c r="AE171" s="20">
        <v>1</v>
      </c>
      <c r="AF171" s="20"/>
      <c r="AG171" s="21"/>
      <c r="AH171" s="20">
        <v>0.9</v>
      </c>
      <c r="AI171" s="20"/>
      <c r="AJ171" s="20">
        <v>1</v>
      </c>
      <c r="AK171" s="20">
        <v>0.9</v>
      </c>
      <c r="AL171" s="20"/>
      <c r="AM171" s="21"/>
      <c r="AN171" s="20"/>
      <c r="AO171" s="20"/>
      <c r="AP171" s="20"/>
      <c r="AQ171" s="20">
        <v>0.3</v>
      </c>
      <c r="AR171" s="20"/>
      <c r="AS171" s="21"/>
      <c r="AT171" s="20"/>
      <c r="AU171" s="20"/>
      <c r="AV171" s="20"/>
      <c r="AW171" s="20"/>
    </row>
    <row r="172" spans="1:49" ht="14.25" thickTop="1" thickBot="1" x14ac:dyDescent="0.25">
      <c r="A172" s="2">
        <v>1999</v>
      </c>
      <c r="B172" s="39" t="s">
        <v>124</v>
      </c>
      <c r="C172" s="17" t="s">
        <v>130</v>
      </c>
      <c r="D172" s="20"/>
      <c r="E172" s="20"/>
      <c r="F172" s="20"/>
      <c r="G172" s="20"/>
      <c r="H172" s="20"/>
      <c r="I172" s="21"/>
      <c r="J172" s="20">
        <v>0.15</v>
      </c>
      <c r="K172" s="20"/>
      <c r="L172" s="20"/>
      <c r="M172" s="20"/>
      <c r="N172" s="20"/>
      <c r="O172" s="21"/>
      <c r="P172" s="20"/>
      <c r="Q172" s="20"/>
      <c r="R172" s="20"/>
      <c r="S172" s="20"/>
      <c r="T172" s="20">
        <v>0.5</v>
      </c>
      <c r="U172" s="21"/>
      <c r="V172" s="20"/>
      <c r="W172" s="20"/>
      <c r="X172" s="20"/>
      <c r="Y172" s="20"/>
      <c r="Z172" s="20"/>
      <c r="AA172" s="21"/>
      <c r="AB172" s="20"/>
      <c r="AC172" s="20"/>
      <c r="AD172" s="20"/>
      <c r="AE172" s="20"/>
      <c r="AF172" s="20"/>
      <c r="AG172" s="21"/>
      <c r="AH172" s="20"/>
      <c r="AI172" s="20"/>
      <c r="AJ172" s="20"/>
      <c r="AK172" s="20">
        <v>0.1</v>
      </c>
      <c r="AL172" s="20"/>
      <c r="AM172" s="21"/>
      <c r="AN172" s="20"/>
      <c r="AO172" s="20"/>
      <c r="AP172" s="20"/>
      <c r="AQ172" s="20"/>
      <c r="AR172" s="20"/>
      <c r="AS172" s="21"/>
      <c r="AT172" s="20"/>
      <c r="AU172" s="20"/>
      <c r="AV172" s="20"/>
      <c r="AW172" s="20"/>
    </row>
    <row r="173" spans="1:49" ht="14.25" thickTop="1" thickBot="1" x14ac:dyDescent="0.25">
      <c r="A173" s="2">
        <v>1999</v>
      </c>
      <c r="B173" s="39" t="s">
        <v>124</v>
      </c>
      <c r="C173" s="22" t="s">
        <v>131</v>
      </c>
      <c r="D173" s="31"/>
      <c r="E173" s="31"/>
      <c r="F173" s="31"/>
      <c r="G173" s="31"/>
      <c r="H173" s="31"/>
      <c r="I173" s="32"/>
      <c r="J173" s="31"/>
      <c r="K173" s="31"/>
      <c r="L173" s="31"/>
      <c r="M173" s="31"/>
      <c r="N173" s="31"/>
      <c r="O173" s="32"/>
      <c r="P173" s="31"/>
      <c r="Q173" s="31"/>
      <c r="R173" s="31"/>
      <c r="S173" s="31"/>
      <c r="T173" s="31"/>
      <c r="U173" s="32"/>
      <c r="V173" s="31"/>
      <c r="W173" s="31"/>
      <c r="X173" s="31"/>
      <c r="Y173" s="31"/>
      <c r="Z173" s="31"/>
      <c r="AA173" s="32"/>
      <c r="AB173" s="31"/>
      <c r="AC173" s="31"/>
      <c r="AD173" s="31"/>
      <c r="AE173" s="31"/>
      <c r="AF173" s="31"/>
      <c r="AG173" s="32"/>
      <c r="AH173" s="31"/>
      <c r="AI173" s="31"/>
      <c r="AJ173" s="31"/>
      <c r="AK173" s="31"/>
      <c r="AL173" s="31"/>
      <c r="AM173" s="32"/>
      <c r="AN173" s="31"/>
      <c r="AO173" s="31"/>
      <c r="AP173" s="31"/>
      <c r="AQ173" s="31"/>
      <c r="AR173" s="31"/>
      <c r="AS173" s="32"/>
      <c r="AT173" s="31"/>
      <c r="AU173" s="31"/>
      <c r="AV173" s="31"/>
      <c r="AW173" s="31"/>
    </row>
    <row r="174" spans="1:49" ht="14.25" thickTop="1" thickBot="1" x14ac:dyDescent="0.25">
      <c r="A174" s="2">
        <v>1999</v>
      </c>
      <c r="B174" s="42" t="s">
        <v>132</v>
      </c>
      <c r="C174" s="14" t="s">
        <v>133</v>
      </c>
      <c r="D174" s="29"/>
      <c r="E174" s="29">
        <v>0.5</v>
      </c>
      <c r="F174" s="29">
        <v>0.8</v>
      </c>
      <c r="G174" s="29"/>
      <c r="H174" s="29">
        <v>0.8</v>
      </c>
      <c r="I174" s="30">
        <v>0.5</v>
      </c>
      <c r="J174" s="29">
        <v>1</v>
      </c>
      <c r="K174" s="29"/>
      <c r="L174" s="29"/>
      <c r="M174" s="29">
        <v>1</v>
      </c>
      <c r="N174" s="29">
        <v>1</v>
      </c>
      <c r="O174" s="30">
        <v>0.2</v>
      </c>
      <c r="P174" s="29"/>
      <c r="Q174" s="29">
        <v>0.9</v>
      </c>
      <c r="R174" s="29">
        <v>0.9</v>
      </c>
      <c r="S174" s="29">
        <v>0.2</v>
      </c>
      <c r="T174" s="29"/>
      <c r="U174" s="30">
        <v>1</v>
      </c>
      <c r="V174" s="29"/>
      <c r="W174" s="29">
        <v>1</v>
      </c>
      <c r="X174" s="29"/>
      <c r="Y174" s="29">
        <v>0.9</v>
      </c>
      <c r="Z174" s="29">
        <v>0.8</v>
      </c>
      <c r="AA174" s="30"/>
      <c r="AB174" s="29">
        <v>1</v>
      </c>
      <c r="AC174" s="29"/>
      <c r="AD174" s="29">
        <v>0.95</v>
      </c>
      <c r="AE174" s="29">
        <v>1</v>
      </c>
      <c r="AF174" s="29"/>
      <c r="AG174" s="30">
        <v>0.9</v>
      </c>
      <c r="AH174" s="29">
        <v>0.8</v>
      </c>
      <c r="AI174" s="29">
        <v>0.7</v>
      </c>
      <c r="AJ174" s="29"/>
      <c r="AK174" s="29">
        <v>1</v>
      </c>
      <c r="AL174" s="29">
        <v>1</v>
      </c>
      <c r="AM174" s="30">
        <v>0.5</v>
      </c>
      <c r="AN174" s="29">
        <v>0.99</v>
      </c>
      <c r="AO174" s="29">
        <v>0.99</v>
      </c>
      <c r="AP174" s="29"/>
      <c r="AQ174" s="29">
        <v>0.1</v>
      </c>
      <c r="AR174" s="29">
        <v>0.2</v>
      </c>
      <c r="AS174" s="30">
        <v>0.15</v>
      </c>
      <c r="AT174" s="29">
        <v>1</v>
      </c>
      <c r="AU174" s="29">
        <v>1</v>
      </c>
      <c r="AV174" s="29"/>
      <c r="AW174" s="29">
        <v>0.05</v>
      </c>
    </row>
    <row r="175" spans="1:49" ht="14.25" thickTop="1" thickBot="1" x14ac:dyDescent="0.25">
      <c r="A175" s="2">
        <v>1999</v>
      </c>
      <c r="B175" s="42" t="s">
        <v>132</v>
      </c>
      <c r="C175" s="22" t="s">
        <v>134</v>
      </c>
      <c r="D175" s="31">
        <v>1</v>
      </c>
      <c r="E175" s="31">
        <v>0.5</v>
      </c>
      <c r="F175" s="31">
        <v>0.2</v>
      </c>
      <c r="G175" s="31">
        <v>1</v>
      </c>
      <c r="H175" s="31">
        <v>0.2</v>
      </c>
      <c r="I175" s="32">
        <v>0.5</v>
      </c>
      <c r="J175" s="31"/>
      <c r="K175" s="31"/>
      <c r="L175" s="31"/>
      <c r="M175" s="31"/>
      <c r="N175" s="31"/>
      <c r="O175" s="32">
        <v>0.8</v>
      </c>
      <c r="P175" s="31">
        <v>1</v>
      </c>
      <c r="Q175" s="31">
        <v>0.1</v>
      </c>
      <c r="R175" s="31">
        <v>0.1</v>
      </c>
      <c r="S175" s="31">
        <v>0.8</v>
      </c>
      <c r="T175" s="31">
        <v>1</v>
      </c>
      <c r="U175" s="32"/>
      <c r="V175" s="31"/>
      <c r="W175" s="31"/>
      <c r="X175" s="31"/>
      <c r="Y175" s="31">
        <v>0.1</v>
      </c>
      <c r="Z175" s="31">
        <v>0.2</v>
      </c>
      <c r="AA175" s="32"/>
      <c r="AB175" s="31"/>
      <c r="AC175" s="31">
        <v>1</v>
      </c>
      <c r="AD175" s="31">
        <v>0.05</v>
      </c>
      <c r="AE175" s="31"/>
      <c r="AF175" s="31"/>
      <c r="AG175" s="32">
        <v>0.1</v>
      </c>
      <c r="AH175" s="31">
        <v>0.2</v>
      </c>
      <c r="AI175" s="31">
        <v>0.3</v>
      </c>
      <c r="AJ175" s="31">
        <v>1</v>
      </c>
      <c r="AK175" s="31"/>
      <c r="AL175" s="31"/>
      <c r="AM175" s="32">
        <v>0.5</v>
      </c>
      <c r="AN175" s="31">
        <v>0.01</v>
      </c>
      <c r="AO175" s="31">
        <v>0.01</v>
      </c>
      <c r="AP175" s="31"/>
      <c r="AQ175" s="31">
        <v>0.9</v>
      </c>
      <c r="AR175" s="31">
        <v>0.8</v>
      </c>
      <c r="AS175" s="32">
        <v>0.85</v>
      </c>
      <c r="AT175" s="31"/>
      <c r="AU175" s="31"/>
      <c r="AV175" s="31">
        <v>1</v>
      </c>
      <c r="AW175" s="31">
        <v>0.95</v>
      </c>
    </row>
    <row r="176" spans="1:49" ht="13.9" customHeight="1" thickTop="1" thickBot="1" x14ac:dyDescent="0.25">
      <c r="A176" s="2">
        <v>1999</v>
      </c>
      <c r="B176" s="39" t="s">
        <v>135</v>
      </c>
      <c r="C176" s="14" t="s">
        <v>136</v>
      </c>
      <c r="D176" s="15"/>
      <c r="E176" s="15"/>
      <c r="F176" s="15"/>
      <c r="G176" s="15"/>
      <c r="H176" s="15"/>
      <c r="I176" s="16"/>
      <c r="J176" s="15"/>
      <c r="K176" s="15"/>
      <c r="L176" s="15"/>
      <c r="M176" s="15"/>
      <c r="N176" s="15"/>
      <c r="O176" s="16"/>
      <c r="P176" s="15"/>
      <c r="Q176" s="15"/>
      <c r="R176" s="15"/>
      <c r="S176" s="15"/>
      <c r="T176" s="15"/>
      <c r="U176" s="16"/>
      <c r="V176" s="15"/>
      <c r="W176" s="15"/>
      <c r="X176" s="15"/>
      <c r="Y176" s="15"/>
      <c r="Z176" s="15"/>
      <c r="AA176" s="16"/>
      <c r="AB176" s="15"/>
      <c r="AC176" s="15"/>
      <c r="AD176" s="15"/>
      <c r="AE176" s="15"/>
      <c r="AF176" s="15"/>
      <c r="AG176" s="16"/>
      <c r="AH176" s="15"/>
      <c r="AI176" s="15"/>
      <c r="AJ176" s="15"/>
      <c r="AK176" s="15"/>
      <c r="AL176" s="15"/>
      <c r="AM176" s="16"/>
      <c r="AN176" s="15"/>
      <c r="AO176" s="15"/>
      <c r="AP176" s="15"/>
      <c r="AQ176" s="15"/>
      <c r="AR176" s="15">
        <v>50</v>
      </c>
      <c r="AS176" s="16"/>
      <c r="AT176" s="15"/>
      <c r="AU176" s="15"/>
      <c r="AV176" s="15"/>
      <c r="AW176" s="15"/>
    </row>
    <row r="177" spans="1:49" ht="14.25" thickTop="1" thickBot="1" x14ac:dyDescent="0.25">
      <c r="A177" s="2">
        <v>1999</v>
      </c>
      <c r="B177" s="39" t="s">
        <v>135</v>
      </c>
      <c r="C177" s="17" t="s">
        <v>188</v>
      </c>
      <c r="D177" s="18"/>
      <c r="E177" s="18"/>
      <c r="F177" s="18"/>
      <c r="G177" s="18"/>
      <c r="H177" s="18"/>
      <c r="I177" s="19"/>
      <c r="J177" s="18"/>
      <c r="K177" s="18"/>
      <c r="L177" s="18"/>
      <c r="M177" s="18"/>
      <c r="N177" s="18"/>
      <c r="O177" s="19">
        <v>2</v>
      </c>
      <c r="P177" s="18"/>
      <c r="Q177" s="18"/>
      <c r="R177" s="18"/>
      <c r="S177" s="18"/>
      <c r="T177" s="18"/>
      <c r="U177" s="19"/>
      <c r="V177" s="18"/>
      <c r="W177" s="18"/>
      <c r="X177" s="18"/>
      <c r="Y177" s="18"/>
      <c r="Z177" s="18"/>
      <c r="AA177" s="19"/>
      <c r="AB177" s="18"/>
      <c r="AC177" s="18"/>
      <c r="AD177" s="18"/>
      <c r="AE177" s="18"/>
      <c r="AF177" s="18"/>
      <c r="AG177" s="19"/>
      <c r="AH177" s="18"/>
      <c r="AI177" s="18"/>
      <c r="AJ177" s="18"/>
      <c r="AK177" s="18"/>
      <c r="AL177" s="18"/>
      <c r="AM177" s="19"/>
      <c r="AN177" s="18"/>
      <c r="AO177" s="18"/>
      <c r="AP177" s="18"/>
      <c r="AQ177" s="18"/>
      <c r="AR177" s="18"/>
      <c r="AS177" s="19">
        <v>60</v>
      </c>
      <c r="AT177" s="18"/>
      <c r="AU177" s="18"/>
      <c r="AV177" s="18"/>
      <c r="AW177" s="18"/>
    </row>
    <row r="178" spans="1:49" ht="14.25" thickTop="1" thickBot="1" x14ac:dyDescent="0.25">
      <c r="A178" s="2">
        <v>1999</v>
      </c>
      <c r="B178" s="39" t="s">
        <v>135</v>
      </c>
      <c r="C178" s="22" t="s">
        <v>137</v>
      </c>
      <c r="D178" s="23"/>
      <c r="E178" s="23"/>
      <c r="F178" s="23"/>
      <c r="G178" s="23"/>
      <c r="H178" s="23"/>
      <c r="I178" s="24"/>
      <c r="J178" s="23"/>
      <c r="K178" s="23"/>
      <c r="L178" s="23"/>
      <c r="M178" s="23"/>
      <c r="N178" s="23"/>
      <c r="O178" s="24"/>
      <c r="P178" s="23"/>
      <c r="Q178" s="23"/>
      <c r="R178" s="23"/>
      <c r="S178" s="23"/>
      <c r="T178" s="23"/>
      <c r="U178" s="24"/>
      <c r="V178" s="23"/>
      <c r="W178" s="23"/>
      <c r="X178" s="23"/>
      <c r="Y178" s="23"/>
      <c r="Z178" s="23"/>
      <c r="AA178" s="24"/>
      <c r="AB178" s="23"/>
      <c r="AC178" s="23"/>
      <c r="AD178" s="23"/>
      <c r="AE178" s="23"/>
      <c r="AF178" s="23"/>
      <c r="AG178" s="24"/>
      <c r="AH178" s="23"/>
      <c r="AI178" s="23"/>
      <c r="AJ178" s="23"/>
      <c r="AK178" s="23"/>
      <c r="AL178" s="23"/>
      <c r="AM178" s="24"/>
      <c r="AN178" s="23"/>
      <c r="AO178" s="23"/>
      <c r="AP178" s="23"/>
      <c r="AQ178" s="23"/>
      <c r="AR178" s="23"/>
      <c r="AS178" s="24"/>
      <c r="AT178" s="23"/>
      <c r="AU178" s="23"/>
      <c r="AV178" s="23"/>
      <c r="AW178" s="23"/>
    </row>
    <row r="179" spans="1:49" ht="14.25" thickTop="1" thickBot="1" x14ac:dyDescent="0.25">
      <c r="A179" s="2">
        <v>1999</v>
      </c>
      <c r="B179" s="39" t="s">
        <v>135</v>
      </c>
      <c r="C179" s="34" t="s">
        <v>138</v>
      </c>
      <c r="D179" s="35"/>
      <c r="E179" s="35"/>
      <c r="F179" s="35"/>
      <c r="G179" s="35"/>
      <c r="H179" s="35"/>
      <c r="I179" s="36"/>
      <c r="J179" s="35"/>
      <c r="K179" s="35"/>
      <c r="L179" s="35"/>
      <c r="M179" s="35"/>
      <c r="N179" s="35"/>
      <c r="O179" s="36"/>
      <c r="P179" s="35"/>
      <c r="Q179" s="35"/>
      <c r="R179" s="35"/>
      <c r="S179" s="35"/>
      <c r="T179" s="35"/>
      <c r="U179" s="36"/>
      <c r="V179" s="35"/>
      <c r="W179" s="35"/>
      <c r="X179" s="35"/>
      <c r="Y179" s="35"/>
      <c r="Z179" s="35"/>
      <c r="AA179" s="36"/>
      <c r="AB179" s="35"/>
      <c r="AC179" s="35"/>
      <c r="AD179" s="35"/>
      <c r="AE179" s="35"/>
      <c r="AF179" s="35"/>
      <c r="AG179" s="36"/>
      <c r="AH179" s="35"/>
      <c r="AI179" s="35"/>
      <c r="AJ179" s="35"/>
      <c r="AK179" s="35"/>
      <c r="AL179" s="35"/>
      <c r="AM179" s="36"/>
      <c r="AN179" s="35"/>
      <c r="AO179" s="35"/>
      <c r="AP179" s="35"/>
      <c r="AQ179" s="35"/>
      <c r="AR179" s="35"/>
      <c r="AS179" s="36"/>
      <c r="AT179" s="35"/>
      <c r="AU179" s="35"/>
      <c r="AV179" s="35"/>
      <c r="AW179" s="35"/>
    </row>
    <row r="180" spans="1:49" ht="14.25" thickTop="1" thickBot="1" x14ac:dyDescent="0.25">
      <c r="A180" s="2">
        <v>1999</v>
      </c>
      <c r="B180" s="39" t="s">
        <v>135</v>
      </c>
      <c r="C180" s="17" t="s">
        <v>189</v>
      </c>
      <c r="D180" s="18"/>
      <c r="E180" s="18"/>
      <c r="F180" s="18"/>
      <c r="G180" s="18"/>
      <c r="H180" s="18"/>
      <c r="I180" s="19"/>
      <c r="J180" s="18"/>
      <c r="K180" s="18"/>
      <c r="L180" s="18"/>
      <c r="M180" s="18"/>
      <c r="N180" s="18"/>
      <c r="O180" s="19"/>
      <c r="P180" s="18"/>
      <c r="Q180" s="18"/>
      <c r="R180" s="18"/>
      <c r="S180" s="18"/>
      <c r="T180" s="18"/>
      <c r="U180" s="19"/>
      <c r="V180" s="18"/>
      <c r="W180" s="18"/>
      <c r="X180" s="18">
        <v>150</v>
      </c>
      <c r="Y180" s="18"/>
      <c r="Z180" s="18">
        <v>34</v>
      </c>
      <c r="AA180" s="19"/>
      <c r="AB180" s="18"/>
      <c r="AC180" s="18">
        <v>5</v>
      </c>
      <c r="AD180" s="18"/>
      <c r="AE180" s="18"/>
      <c r="AF180" s="18"/>
      <c r="AG180" s="19"/>
      <c r="AH180" s="18"/>
      <c r="AI180" s="18">
        <v>25</v>
      </c>
      <c r="AJ180" s="18"/>
      <c r="AK180" s="18"/>
      <c r="AL180" s="18"/>
      <c r="AM180" s="19"/>
      <c r="AN180" s="18"/>
      <c r="AO180" s="18"/>
      <c r="AP180" s="18"/>
      <c r="AQ180" s="18"/>
      <c r="AR180" s="18"/>
      <c r="AS180" s="19"/>
      <c r="AT180" s="18"/>
      <c r="AU180" s="18"/>
      <c r="AV180" s="18"/>
      <c r="AW180" s="18"/>
    </row>
    <row r="181" spans="1:49" ht="14.25" thickTop="1" thickBot="1" x14ac:dyDescent="0.25">
      <c r="A181" s="2">
        <v>1999</v>
      </c>
      <c r="B181" s="39" t="s">
        <v>135</v>
      </c>
      <c r="C181" s="22" t="s">
        <v>190</v>
      </c>
      <c r="D181" s="23"/>
      <c r="E181" s="23"/>
      <c r="F181" s="23"/>
      <c r="G181" s="23">
        <v>5</v>
      </c>
      <c r="H181" s="23"/>
      <c r="I181" s="24"/>
      <c r="J181" s="23"/>
      <c r="K181" s="23"/>
      <c r="L181" s="23"/>
      <c r="M181" s="23"/>
      <c r="N181" s="23"/>
      <c r="O181" s="24"/>
      <c r="P181" s="23"/>
      <c r="Q181" s="23"/>
      <c r="R181" s="23"/>
      <c r="S181" s="23"/>
      <c r="T181" s="23"/>
      <c r="U181" s="24"/>
      <c r="V181" s="23">
        <v>30</v>
      </c>
      <c r="W181" s="23"/>
      <c r="X181" s="23"/>
      <c r="Y181" s="23"/>
      <c r="Z181" s="23"/>
      <c r="AA181" s="24"/>
      <c r="AB181" s="23"/>
      <c r="AC181" s="23">
        <v>30</v>
      </c>
      <c r="AD181" s="23"/>
      <c r="AE181" s="23"/>
      <c r="AF181" s="23"/>
      <c r="AG181" s="24"/>
      <c r="AH181" s="23"/>
      <c r="AI181" s="23"/>
      <c r="AJ181" s="23"/>
      <c r="AK181" s="23"/>
      <c r="AL181" s="23"/>
      <c r="AM181" s="24"/>
      <c r="AN181" s="23"/>
      <c r="AO181" s="23"/>
      <c r="AP181" s="23">
        <v>30</v>
      </c>
      <c r="AQ181" s="23"/>
      <c r="AR181" s="23"/>
      <c r="AS181" s="24">
        <v>65</v>
      </c>
      <c r="AT181" s="23"/>
      <c r="AU181" s="23"/>
      <c r="AV181" s="23"/>
      <c r="AW181" s="23"/>
    </row>
    <row r="182" spans="1:49" ht="14.25" thickTop="1" thickBot="1" x14ac:dyDescent="0.25">
      <c r="A182" s="2">
        <v>1999</v>
      </c>
      <c r="B182" s="39" t="s">
        <v>135</v>
      </c>
      <c r="C182" s="34" t="s">
        <v>140</v>
      </c>
      <c r="D182" s="35"/>
      <c r="E182" s="35"/>
      <c r="F182" s="35"/>
      <c r="G182" s="35"/>
      <c r="H182" s="35"/>
      <c r="I182" s="36"/>
      <c r="J182" s="35"/>
      <c r="K182" s="35"/>
      <c r="L182" s="35"/>
      <c r="M182" s="35"/>
      <c r="N182" s="35"/>
      <c r="O182" s="36"/>
      <c r="P182" s="35"/>
      <c r="Q182" s="35"/>
      <c r="R182" s="35"/>
      <c r="S182" s="35"/>
      <c r="T182" s="35"/>
      <c r="U182" s="36"/>
      <c r="V182" s="35"/>
      <c r="W182" s="35"/>
      <c r="X182" s="35"/>
      <c r="Y182" s="35"/>
      <c r="Z182" s="35"/>
      <c r="AA182" s="36"/>
      <c r="AB182" s="35"/>
      <c r="AC182" s="35"/>
      <c r="AD182" s="35"/>
      <c r="AE182" s="35"/>
      <c r="AF182" s="35"/>
      <c r="AG182" s="36"/>
      <c r="AH182" s="35"/>
      <c r="AI182" s="35"/>
      <c r="AJ182" s="35"/>
      <c r="AK182" s="35"/>
      <c r="AL182" s="35"/>
      <c r="AM182" s="36"/>
      <c r="AN182" s="35"/>
      <c r="AO182" s="35"/>
      <c r="AP182" s="35"/>
      <c r="AQ182" s="35"/>
      <c r="AR182" s="35"/>
      <c r="AS182" s="36"/>
      <c r="AT182" s="35"/>
      <c r="AU182" s="35"/>
      <c r="AV182" s="35"/>
      <c r="AW182" s="35"/>
    </row>
    <row r="183" spans="1:49" ht="14.25" thickTop="1" thickBot="1" x14ac:dyDescent="0.25">
      <c r="A183" s="2">
        <v>1999</v>
      </c>
      <c r="B183" s="39" t="s">
        <v>135</v>
      </c>
      <c r="C183" s="17" t="s">
        <v>141</v>
      </c>
      <c r="D183" s="18"/>
      <c r="E183" s="18">
        <v>130</v>
      </c>
      <c r="F183" s="18">
        <v>5000</v>
      </c>
      <c r="G183" s="18"/>
      <c r="H183" s="18">
        <v>1500</v>
      </c>
      <c r="I183" s="19">
        <v>1100</v>
      </c>
      <c r="J183" s="18"/>
      <c r="K183" s="18"/>
      <c r="L183" s="18">
        <v>2500</v>
      </c>
      <c r="M183" s="18"/>
      <c r="N183" s="18"/>
      <c r="O183" s="19">
        <v>75</v>
      </c>
      <c r="P183" s="18"/>
      <c r="Q183" s="18">
        <v>2000</v>
      </c>
      <c r="R183" s="18">
        <v>100</v>
      </c>
      <c r="S183" s="18">
        <v>600</v>
      </c>
      <c r="T183" s="18">
        <v>100</v>
      </c>
      <c r="U183" s="19">
        <v>80</v>
      </c>
      <c r="V183" s="18">
        <v>250</v>
      </c>
      <c r="W183" s="18"/>
      <c r="X183" s="18"/>
      <c r="Y183" s="18">
        <v>100</v>
      </c>
      <c r="Z183" s="18">
        <v>30</v>
      </c>
      <c r="AA183" s="19"/>
      <c r="AB183" s="18">
        <v>800</v>
      </c>
      <c r="AC183" s="18">
        <v>250</v>
      </c>
      <c r="AD183" s="18">
        <v>10</v>
      </c>
      <c r="AE183" s="18">
        <v>100</v>
      </c>
      <c r="AF183" s="18"/>
      <c r="AG183" s="19">
        <v>400</v>
      </c>
      <c r="AH183" s="18"/>
      <c r="AI183" s="18">
        <v>2000</v>
      </c>
      <c r="AJ183" s="18">
        <v>1500</v>
      </c>
      <c r="AK183" s="18">
        <v>200</v>
      </c>
      <c r="AL183" s="18"/>
      <c r="AM183" s="19">
        <v>170</v>
      </c>
      <c r="AN183" s="18"/>
      <c r="AO183" s="18">
        <v>11000</v>
      </c>
      <c r="AP183" s="18"/>
      <c r="AQ183" s="18">
        <v>400</v>
      </c>
      <c r="AR183" s="18">
        <v>1000</v>
      </c>
      <c r="AS183" s="19">
        <v>50</v>
      </c>
      <c r="AT183" s="18">
        <v>3000</v>
      </c>
      <c r="AU183" s="18"/>
      <c r="AV183" s="18"/>
      <c r="AW183" s="18"/>
    </row>
    <row r="184" spans="1:49" ht="14.25" thickTop="1" thickBot="1" x14ac:dyDescent="0.25">
      <c r="A184" s="2">
        <v>1999</v>
      </c>
      <c r="B184" s="39" t="s">
        <v>135</v>
      </c>
      <c r="C184" s="22" t="s">
        <v>142</v>
      </c>
      <c r="D184" s="23"/>
      <c r="E184" s="23">
        <v>425</v>
      </c>
      <c r="F184" s="23">
        <v>4000</v>
      </c>
      <c r="G184" s="23"/>
      <c r="H184" s="23">
        <v>3000</v>
      </c>
      <c r="I184" s="24">
        <v>900</v>
      </c>
      <c r="J184" s="23"/>
      <c r="K184" s="23"/>
      <c r="L184" s="23">
        <v>7000</v>
      </c>
      <c r="M184" s="23"/>
      <c r="N184" s="23"/>
      <c r="O184" s="24">
        <v>125</v>
      </c>
      <c r="P184" s="23"/>
      <c r="Q184" s="23">
        <v>2000</v>
      </c>
      <c r="R184" s="23"/>
      <c r="S184" s="23">
        <v>1000</v>
      </c>
      <c r="T184" s="23">
        <v>100</v>
      </c>
      <c r="U184" s="24"/>
      <c r="V184" s="23">
        <v>400</v>
      </c>
      <c r="W184" s="23"/>
      <c r="X184" s="23">
        <v>500</v>
      </c>
      <c r="Y184" s="23"/>
      <c r="Z184" s="23"/>
      <c r="AA184" s="24"/>
      <c r="AB184" s="23">
        <v>2025</v>
      </c>
      <c r="AC184" s="23"/>
      <c r="AD184" s="23"/>
      <c r="AE184" s="23">
        <v>200</v>
      </c>
      <c r="AF184" s="23"/>
      <c r="AG184" s="24"/>
      <c r="AH184" s="23">
        <v>3000</v>
      </c>
      <c r="AI184" s="23">
        <v>2000</v>
      </c>
      <c r="AJ184" s="23">
        <v>500</v>
      </c>
      <c r="AK184" s="23">
        <v>600</v>
      </c>
      <c r="AL184" s="23"/>
      <c r="AM184" s="24">
        <v>80</v>
      </c>
      <c r="AN184" s="23"/>
      <c r="AO184" s="23">
        <v>14000</v>
      </c>
      <c r="AP184" s="23"/>
      <c r="AQ184" s="23"/>
      <c r="AR184" s="23">
        <v>500</v>
      </c>
      <c r="AS184" s="24"/>
      <c r="AT184" s="23">
        <v>3000</v>
      </c>
      <c r="AU184" s="23"/>
      <c r="AV184" s="23"/>
      <c r="AW184" s="23">
        <v>60</v>
      </c>
    </row>
    <row r="185" spans="1:49" ht="14.25" thickTop="1" thickBot="1" x14ac:dyDescent="0.25">
      <c r="A185" s="2">
        <v>1999</v>
      </c>
      <c r="B185" s="39" t="s">
        <v>135</v>
      </c>
      <c r="C185" s="34" t="s">
        <v>144</v>
      </c>
      <c r="D185" s="35"/>
      <c r="E185" s="35"/>
      <c r="F185" s="35"/>
      <c r="G185" s="35"/>
      <c r="H185" s="35"/>
      <c r="I185" s="36"/>
      <c r="J185" s="35"/>
      <c r="K185" s="35"/>
      <c r="L185" s="35"/>
      <c r="M185" s="35"/>
      <c r="N185" s="35"/>
      <c r="O185" s="36"/>
      <c r="P185" s="35"/>
      <c r="Q185" s="35"/>
      <c r="R185" s="35"/>
      <c r="S185" s="35"/>
      <c r="T185" s="35"/>
      <c r="U185" s="36"/>
      <c r="V185" s="35"/>
      <c r="W185" s="35"/>
      <c r="X185" s="35"/>
      <c r="Y185" s="35"/>
      <c r="Z185" s="35"/>
      <c r="AA185" s="36"/>
      <c r="AB185" s="35"/>
      <c r="AC185" s="35"/>
      <c r="AD185" s="35"/>
      <c r="AE185" s="35"/>
      <c r="AF185" s="35"/>
      <c r="AG185" s="36"/>
      <c r="AH185" s="35"/>
      <c r="AI185" s="35"/>
      <c r="AJ185" s="35"/>
      <c r="AK185" s="35"/>
      <c r="AL185" s="35"/>
      <c r="AM185" s="36"/>
      <c r="AN185" s="35"/>
      <c r="AO185" s="35"/>
      <c r="AP185" s="35"/>
      <c r="AQ185" s="35"/>
      <c r="AR185" s="35"/>
      <c r="AS185" s="36"/>
      <c r="AT185" s="35"/>
      <c r="AU185" s="35"/>
      <c r="AV185" s="35"/>
      <c r="AW185" s="35"/>
    </row>
    <row r="186" spans="1:49" ht="14.25" thickTop="1" thickBot="1" x14ac:dyDescent="0.25">
      <c r="A186" s="2">
        <v>1999</v>
      </c>
      <c r="B186" s="39" t="s">
        <v>135</v>
      </c>
      <c r="C186" s="17" t="s">
        <v>191</v>
      </c>
      <c r="D186" s="18"/>
      <c r="E186" s="18"/>
      <c r="F186" s="18"/>
      <c r="G186" s="18"/>
      <c r="H186" s="18"/>
      <c r="I186" s="19">
        <v>100</v>
      </c>
      <c r="J186" s="18"/>
      <c r="K186" s="18"/>
      <c r="L186" s="18"/>
      <c r="M186" s="18"/>
      <c r="N186" s="18"/>
      <c r="O186" s="19"/>
      <c r="P186" s="18"/>
      <c r="Q186" s="18"/>
      <c r="R186" s="18"/>
      <c r="S186" s="18"/>
      <c r="T186" s="18"/>
      <c r="U186" s="19"/>
      <c r="V186" s="18"/>
      <c r="W186" s="18"/>
      <c r="X186" s="18"/>
      <c r="Y186" s="18"/>
      <c r="Z186" s="18"/>
      <c r="AA186" s="19"/>
      <c r="AB186" s="18"/>
      <c r="AC186" s="18"/>
      <c r="AD186" s="18"/>
      <c r="AE186" s="18"/>
      <c r="AF186" s="18"/>
      <c r="AG186" s="19"/>
      <c r="AH186" s="18"/>
      <c r="AI186" s="18"/>
      <c r="AJ186" s="18"/>
      <c r="AK186" s="18"/>
      <c r="AL186" s="18"/>
      <c r="AM186" s="19"/>
      <c r="AN186" s="18"/>
      <c r="AO186" s="18"/>
      <c r="AP186" s="18"/>
      <c r="AQ186" s="18"/>
      <c r="AR186" s="18"/>
      <c r="AS186" s="19"/>
      <c r="AT186" s="18"/>
      <c r="AU186" s="18"/>
      <c r="AV186" s="18"/>
      <c r="AW186" s="18"/>
    </row>
    <row r="187" spans="1:49" ht="14.25" thickTop="1" thickBot="1" x14ac:dyDescent="0.25">
      <c r="A187" s="2">
        <v>1999</v>
      </c>
      <c r="B187" s="39" t="s">
        <v>135</v>
      </c>
      <c r="C187" s="22" t="s">
        <v>192</v>
      </c>
      <c r="D187" s="23"/>
      <c r="E187" s="23"/>
      <c r="F187" s="23"/>
      <c r="G187" s="23"/>
      <c r="H187" s="23"/>
      <c r="I187" s="24"/>
      <c r="J187" s="23"/>
      <c r="K187" s="23"/>
      <c r="L187" s="23"/>
      <c r="M187" s="23"/>
      <c r="N187" s="23"/>
      <c r="O187" s="24"/>
      <c r="P187" s="23"/>
      <c r="Q187" s="23"/>
      <c r="R187" s="23"/>
      <c r="S187" s="23"/>
      <c r="T187" s="23"/>
      <c r="U187" s="24"/>
      <c r="V187" s="23"/>
      <c r="W187" s="23"/>
      <c r="X187" s="23"/>
      <c r="Y187" s="23">
        <v>50</v>
      </c>
      <c r="Z187" s="23"/>
      <c r="AA187" s="24"/>
      <c r="AB187" s="23"/>
      <c r="AC187" s="23">
        <v>250</v>
      </c>
      <c r="AD187" s="23"/>
      <c r="AE187" s="23"/>
      <c r="AF187" s="23"/>
      <c r="AG187" s="24"/>
      <c r="AH187" s="23"/>
      <c r="AI187" s="23"/>
      <c r="AJ187" s="23"/>
      <c r="AK187" s="23"/>
      <c r="AL187" s="23"/>
      <c r="AM187" s="24"/>
      <c r="AN187" s="23"/>
      <c r="AO187" s="23"/>
      <c r="AP187" s="23"/>
      <c r="AQ187" s="23">
        <v>300</v>
      </c>
      <c r="AR187" s="23"/>
      <c r="AS187" s="24"/>
      <c r="AT187" s="23"/>
      <c r="AU187" s="23"/>
      <c r="AV187" s="23"/>
      <c r="AW187" s="23"/>
    </row>
    <row r="188" spans="1:49" ht="14.25" thickTop="1" thickBot="1" x14ac:dyDescent="0.25">
      <c r="A188" s="2">
        <v>1999</v>
      </c>
      <c r="B188" s="39" t="s">
        <v>135</v>
      </c>
      <c r="C188" s="34" t="s">
        <v>145</v>
      </c>
      <c r="D188" s="35"/>
      <c r="E188" s="35">
        <v>15</v>
      </c>
      <c r="F188" s="35"/>
      <c r="G188" s="35"/>
      <c r="H188" s="35"/>
      <c r="I188" s="36"/>
      <c r="J188" s="35"/>
      <c r="K188" s="35"/>
      <c r="L188" s="35"/>
      <c r="M188" s="35"/>
      <c r="N188" s="35"/>
      <c r="O188" s="36">
        <v>0</v>
      </c>
      <c r="P188" s="35"/>
      <c r="Q188" s="35">
        <v>5</v>
      </c>
      <c r="R188" s="35"/>
      <c r="S188" s="35"/>
      <c r="T188" s="35"/>
      <c r="U188" s="36"/>
      <c r="V188" s="35">
        <v>55</v>
      </c>
      <c r="W188" s="35"/>
      <c r="X188" s="35"/>
      <c r="Y188" s="35"/>
      <c r="Z188" s="35"/>
      <c r="AA188" s="36"/>
      <c r="AB188" s="35"/>
      <c r="AC188" s="35">
        <v>1</v>
      </c>
      <c r="AD188" s="35"/>
      <c r="AE188" s="35"/>
      <c r="AF188" s="35"/>
      <c r="AG188" s="36"/>
      <c r="AH188" s="35"/>
      <c r="AI188" s="35"/>
      <c r="AJ188" s="35"/>
      <c r="AK188" s="35"/>
      <c r="AL188" s="35"/>
      <c r="AM188" s="36"/>
      <c r="AN188" s="35"/>
      <c r="AO188" s="35"/>
      <c r="AP188" s="35">
        <v>5</v>
      </c>
      <c r="AQ188" s="35"/>
      <c r="AR188" s="35"/>
      <c r="AS188" s="36">
        <v>10</v>
      </c>
      <c r="AT188" s="35">
        <v>2</v>
      </c>
      <c r="AU188" s="35"/>
      <c r="AV188" s="35"/>
      <c r="AW188" s="35"/>
    </row>
    <row r="189" spans="1:49" ht="14.25" thickTop="1" thickBot="1" x14ac:dyDescent="0.25">
      <c r="A189" s="2">
        <v>1999</v>
      </c>
      <c r="B189" s="39" t="s">
        <v>135</v>
      </c>
      <c r="C189" s="17" t="s">
        <v>146</v>
      </c>
      <c r="D189" s="18"/>
      <c r="E189" s="18"/>
      <c r="F189" s="18"/>
      <c r="G189" s="18"/>
      <c r="H189" s="18"/>
      <c r="I189" s="19"/>
      <c r="J189" s="18"/>
      <c r="K189" s="18"/>
      <c r="L189" s="18"/>
      <c r="M189" s="18"/>
      <c r="N189" s="18"/>
      <c r="O189" s="19"/>
      <c r="P189" s="18"/>
      <c r="Q189" s="18"/>
      <c r="R189" s="18"/>
      <c r="S189" s="18"/>
      <c r="T189" s="18"/>
      <c r="U189" s="19"/>
      <c r="V189" s="18"/>
      <c r="W189" s="18"/>
      <c r="X189" s="18"/>
      <c r="Y189" s="18"/>
      <c r="Z189" s="18"/>
      <c r="AA189" s="19"/>
      <c r="AB189" s="18"/>
      <c r="AC189" s="18"/>
      <c r="AD189" s="18"/>
      <c r="AE189" s="18"/>
      <c r="AF189" s="18"/>
      <c r="AG189" s="19"/>
      <c r="AH189" s="18"/>
      <c r="AI189" s="18"/>
      <c r="AJ189" s="18"/>
      <c r="AK189" s="18"/>
      <c r="AL189" s="18"/>
      <c r="AM189" s="19"/>
      <c r="AN189" s="18"/>
      <c r="AO189" s="18"/>
      <c r="AP189" s="18"/>
      <c r="AQ189" s="18"/>
      <c r="AR189" s="18"/>
      <c r="AS189" s="19"/>
      <c r="AT189" s="18"/>
      <c r="AU189" s="18"/>
      <c r="AV189" s="18"/>
      <c r="AW189" s="18"/>
    </row>
    <row r="190" spans="1:49" ht="14.25" thickTop="1" thickBot="1" x14ac:dyDescent="0.25">
      <c r="A190" s="2">
        <v>1999</v>
      </c>
      <c r="B190" s="39" t="s">
        <v>135</v>
      </c>
      <c r="C190" s="22" t="s">
        <v>193</v>
      </c>
      <c r="D190" s="23"/>
      <c r="E190" s="23"/>
      <c r="F190" s="23"/>
      <c r="G190" s="23"/>
      <c r="H190" s="23"/>
      <c r="I190" s="24"/>
      <c r="J190" s="23"/>
      <c r="K190" s="23"/>
      <c r="L190" s="23"/>
      <c r="M190" s="23"/>
      <c r="N190" s="23"/>
      <c r="O190" s="24"/>
      <c r="P190" s="23"/>
      <c r="Q190" s="23"/>
      <c r="R190" s="23"/>
      <c r="S190" s="23"/>
      <c r="T190" s="23"/>
      <c r="U190" s="24"/>
      <c r="V190" s="23"/>
      <c r="W190" s="23"/>
      <c r="X190" s="23"/>
      <c r="Y190" s="23"/>
      <c r="Z190" s="23"/>
      <c r="AA190" s="24"/>
      <c r="AB190" s="23"/>
      <c r="AC190" s="23">
        <v>1</v>
      </c>
      <c r="AD190" s="23"/>
      <c r="AE190" s="23"/>
      <c r="AF190" s="23"/>
      <c r="AG190" s="24"/>
      <c r="AH190" s="23"/>
      <c r="AI190" s="23"/>
      <c r="AJ190" s="23"/>
      <c r="AK190" s="23"/>
      <c r="AL190" s="23"/>
      <c r="AM190" s="24"/>
      <c r="AN190" s="23"/>
      <c r="AO190" s="23"/>
      <c r="AP190" s="23"/>
      <c r="AQ190" s="23"/>
      <c r="AR190" s="23"/>
      <c r="AS190" s="24"/>
      <c r="AT190" s="23"/>
      <c r="AU190" s="23"/>
      <c r="AV190" s="23"/>
      <c r="AW190" s="23"/>
    </row>
    <row r="191" spans="1:49" ht="14.25" thickTop="1" thickBot="1" x14ac:dyDescent="0.25">
      <c r="A191" s="2">
        <v>1999</v>
      </c>
      <c r="B191" s="39" t="s">
        <v>135</v>
      </c>
      <c r="C191" s="34" t="s">
        <v>147</v>
      </c>
      <c r="D191" s="35"/>
      <c r="E191" s="35"/>
      <c r="F191" s="35">
        <v>1500</v>
      </c>
      <c r="G191" s="35"/>
      <c r="H191" s="35">
        <v>2700</v>
      </c>
      <c r="I191" s="36">
        <v>1600</v>
      </c>
      <c r="J191" s="35">
        <v>50</v>
      </c>
      <c r="K191" s="35"/>
      <c r="L191" s="35">
        <v>400</v>
      </c>
      <c r="M191" s="35"/>
      <c r="N191" s="35"/>
      <c r="O191" s="36">
        <v>1</v>
      </c>
      <c r="P191" s="35">
        <v>100</v>
      </c>
      <c r="Q191" s="35"/>
      <c r="R191" s="35">
        <v>400</v>
      </c>
      <c r="S191" s="35"/>
      <c r="T191" s="35"/>
      <c r="U191" s="36"/>
      <c r="V191" s="35"/>
      <c r="W191" s="35"/>
      <c r="X191" s="35">
        <v>100</v>
      </c>
      <c r="Y191" s="35"/>
      <c r="Z191" s="35">
        <v>15</v>
      </c>
      <c r="AA191" s="36"/>
      <c r="AB191" s="35">
        <v>400</v>
      </c>
      <c r="AC191" s="35">
        <v>50</v>
      </c>
      <c r="AD191" s="35">
        <v>250</v>
      </c>
      <c r="AE191" s="35"/>
      <c r="AF191" s="35"/>
      <c r="AG191" s="36"/>
      <c r="AH191" s="35"/>
      <c r="AI191" s="35"/>
      <c r="AJ191" s="35"/>
      <c r="AK191" s="35"/>
      <c r="AL191" s="35"/>
      <c r="AM191" s="36"/>
      <c r="AN191" s="35"/>
      <c r="AO191" s="35"/>
      <c r="AP191" s="35"/>
      <c r="AQ191" s="35"/>
      <c r="AR191" s="35">
        <v>200</v>
      </c>
      <c r="AS191" s="36">
        <v>100</v>
      </c>
      <c r="AT191" s="35"/>
      <c r="AU191" s="35"/>
      <c r="AV191" s="35"/>
      <c r="AW191" s="35">
        <v>5</v>
      </c>
    </row>
    <row r="192" spans="1:49" ht="14.25" thickTop="1" thickBot="1" x14ac:dyDescent="0.25">
      <c r="A192" s="2">
        <v>1999</v>
      </c>
      <c r="B192" s="39" t="s">
        <v>135</v>
      </c>
      <c r="C192" s="17" t="s">
        <v>194</v>
      </c>
      <c r="D192" s="18"/>
      <c r="E192" s="18"/>
      <c r="F192" s="18"/>
      <c r="G192" s="18"/>
      <c r="H192" s="18"/>
      <c r="I192" s="19"/>
      <c r="J192" s="18"/>
      <c r="K192" s="18"/>
      <c r="L192" s="18"/>
      <c r="M192" s="18"/>
      <c r="N192" s="18"/>
      <c r="O192" s="19"/>
      <c r="P192" s="18"/>
      <c r="Q192" s="18"/>
      <c r="R192" s="18"/>
      <c r="S192" s="18"/>
      <c r="T192" s="18"/>
      <c r="U192" s="19"/>
      <c r="V192" s="18"/>
      <c r="W192" s="18"/>
      <c r="X192" s="18"/>
      <c r="Y192" s="18"/>
      <c r="Z192" s="18"/>
      <c r="AA192" s="19"/>
      <c r="AB192" s="18"/>
      <c r="AC192" s="18"/>
      <c r="AD192" s="18"/>
      <c r="AE192" s="18"/>
      <c r="AF192" s="18"/>
      <c r="AG192" s="19"/>
      <c r="AH192" s="18"/>
      <c r="AI192" s="18"/>
      <c r="AJ192" s="18"/>
      <c r="AK192" s="18"/>
      <c r="AL192" s="18"/>
      <c r="AM192" s="19"/>
      <c r="AN192" s="18"/>
      <c r="AO192" s="18"/>
      <c r="AP192" s="18"/>
      <c r="AQ192" s="18"/>
      <c r="AR192" s="18"/>
      <c r="AS192" s="19"/>
      <c r="AT192" s="18"/>
      <c r="AU192" s="18"/>
      <c r="AV192" s="18"/>
      <c r="AW192" s="18"/>
    </row>
    <row r="193" spans="1:49" ht="14.25" thickTop="1" thickBot="1" x14ac:dyDescent="0.25">
      <c r="A193" s="2">
        <v>1999</v>
      </c>
      <c r="B193" s="39" t="s">
        <v>135</v>
      </c>
      <c r="C193" s="22" t="s">
        <v>148</v>
      </c>
      <c r="D193" s="23"/>
      <c r="E193" s="23"/>
      <c r="F193" s="23">
        <v>1</v>
      </c>
      <c r="G193" s="23">
        <v>10</v>
      </c>
      <c r="H193" s="23">
        <v>100</v>
      </c>
      <c r="I193" s="24"/>
      <c r="J193" s="23"/>
      <c r="K193" s="23"/>
      <c r="L193" s="23">
        <v>200</v>
      </c>
      <c r="M193" s="23"/>
      <c r="N193" s="23"/>
      <c r="O193" s="24"/>
      <c r="P193" s="23"/>
      <c r="Q193" s="23">
        <v>5</v>
      </c>
      <c r="R193" s="23"/>
      <c r="S193" s="23"/>
      <c r="T193" s="23"/>
      <c r="U193" s="24">
        <v>15</v>
      </c>
      <c r="V193" s="23">
        <v>600</v>
      </c>
      <c r="W193" s="23">
        <v>8</v>
      </c>
      <c r="X193" s="23">
        <v>100</v>
      </c>
      <c r="Y193" s="23">
        <v>300</v>
      </c>
      <c r="Z193" s="23"/>
      <c r="AA193" s="24">
        <v>5</v>
      </c>
      <c r="AB193" s="23">
        <v>5</v>
      </c>
      <c r="AC193" s="23">
        <v>50</v>
      </c>
      <c r="AD193" s="23"/>
      <c r="AE193" s="23"/>
      <c r="AF193" s="23"/>
      <c r="AG193" s="24">
        <v>30</v>
      </c>
      <c r="AH193" s="23"/>
      <c r="AI193" s="23"/>
      <c r="AJ193" s="23"/>
      <c r="AK193" s="23"/>
      <c r="AL193" s="23"/>
      <c r="AM193" s="24"/>
      <c r="AN193" s="23"/>
      <c r="AO193" s="23">
        <v>320</v>
      </c>
      <c r="AP193" s="23">
        <v>125</v>
      </c>
      <c r="AQ193" s="23">
        <v>30</v>
      </c>
      <c r="AR193" s="23"/>
      <c r="AS193" s="24">
        <v>200</v>
      </c>
      <c r="AT193" s="23">
        <v>2</v>
      </c>
      <c r="AU193" s="23">
        <v>10</v>
      </c>
      <c r="AV193" s="23"/>
      <c r="AW193" s="23">
        <v>100</v>
      </c>
    </row>
    <row r="194" spans="1:49" ht="14.25" thickTop="1" thickBot="1" x14ac:dyDescent="0.25">
      <c r="A194" s="2">
        <v>1999</v>
      </c>
      <c r="B194" s="39" t="s">
        <v>135</v>
      </c>
      <c r="C194" s="34" t="s">
        <v>195</v>
      </c>
      <c r="D194" s="35"/>
      <c r="E194" s="35">
        <v>50</v>
      </c>
      <c r="F194" s="35"/>
      <c r="G194" s="35"/>
      <c r="H194" s="35">
        <v>10</v>
      </c>
      <c r="I194" s="36"/>
      <c r="J194" s="35"/>
      <c r="K194" s="35"/>
      <c r="L194" s="35"/>
      <c r="M194" s="35"/>
      <c r="N194" s="35"/>
      <c r="O194" s="36"/>
      <c r="P194" s="35"/>
      <c r="Q194" s="35"/>
      <c r="R194" s="35"/>
      <c r="S194" s="35"/>
      <c r="T194" s="35"/>
      <c r="U194" s="36"/>
      <c r="V194" s="35"/>
      <c r="W194" s="35"/>
      <c r="X194" s="35"/>
      <c r="Y194" s="35"/>
      <c r="Z194" s="35"/>
      <c r="AA194" s="36"/>
      <c r="AB194" s="35"/>
      <c r="AC194" s="35"/>
      <c r="AD194" s="35"/>
      <c r="AE194" s="35"/>
      <c r="AF194" s="35"/>
      <c r="AG194" s="36"/>
      <c r="AH194" s="35"/>
      <c r="AI194" s="35"/>
      <c r="AJ194" s="35"/>
      <c r="AK194" s="35"/>
      <c r="AL194" s="35"/>
      <c r="AM194" s="36"/>
      <c r="AN194" s="35"/>
      <c r="AO194" s="35">
        <v>280</v>
      </c>
      <c r="AP194" s="35"/>
      <c r="AQ194" s="35"/>
      <c r="AR194" s="35"/>
      <c r="AS194" s="36"/>
      <c r="AT194" s="35"/>
      <c r="AU194" s="35"/>
      <c r="AV194" s="35"/>
      <c r="AW194" s="35"/>
    </row>
    <row r="195" spans="1:49" ht="14.25" thickTop="1" thickBot="1" x14ac:dyDescent="0.25">
      <c r="A195" s="2">
        <v>1999</v>
      </c>
      <c r="B195" s="39" t="s">
        <v>135</v>
      </c>
      <c r="C195" s="17" t="s">
        <v>149</v>
      </c>
      <c r="D195" s="18"/>
      <c r="E195" s="18"/>
      <c r="F195" s="18"/>
      <c r="G195" s="18"/>
      <c r="H195" s="18"/>
      <c r="I195" s="19"/>
      <c r="J195" s="18"/>
      <c r="K195" s="18"/>
      <c r="L195" s="18"/>
      <c r="M195" s="18"/>
      <c r="N195" s="18"/>
      <c r="O195" s="19"/>
      <c r="P195" s="18"/>
      <c r="Q195" s="18"/>
      <c r="R195" s="18"/>
      <c r="S195" s="18"/>
      <c r="T195" s="18"/>
      <c r="U195" s="19"/>
      <c r="V195" s="18"/>
      <c r="W195" s="18"/>
      <c r="X195" s="18"/>
      <c r="Y195" s="18"/>
      <c r="Z195" s="18"/>
      <c r="AA195" s="19"/>
      <c r="AB195" s="18"/>
      <c r="AC195" s="18"/>
      <c r="AD195" s="18"/>
      <c r="AE195" s="18"/>
      <c r="AF195" s="18"/>
      <c r="AG195" s="19"/>
      <c r="AH195" s="18"/>
      <c r="AI195" s="18"/>
      <c r="AJ195" s="18"/>
      <c r="AK195" s="18"/>
      <c r="AL195" s="18"/>
      <c r="AM195" s="19"/>
      <c r="AN195" s="18"/>
      <c r="AO195" s="18"/>
      <c r="AP195" s="18"/>
      <c r="AQ195" s="18"/>
      <c r="AR195" s="18"/>
      <c r="AS195" s="19"/>
      <c r="AT195" s="18"/>
      <c r="AU195" s="18"/>
      <c r="AV195" s="18"/>
      <c r="AW195" s="18"/>
    </row>
    <row r="196" spans="1:49" ht="14.25" thickTop="1" thickBot="1" x14ac:dyDescent="0.25">
      <c r="A196" s="2">
        <v>1999</v>
      </c>
      <c r="B196" s="39" t="s">
        <v>135</v>
      </c>
      <c r="C196" s="22" t="s">
        <v>196</v>
      </c>
      <c r="D196" s="23"/>
      <c r="E196" s="23"/>
      <c r="F196" s="23"/>
      <c r="G196" s="23"/>
      <c r="H196" s="23"/>
      <c r="I196" s="24"/>
      <c r="J196" s="23"/>
      <c r="K196" s="23"/>
      <c r="L196" s="23"/>
      <c r="M196" s="23"/>
      <c r="N196" s="23"/>
      <c r="O196" s="24"/>
      <c r="P196" s="23"/>
      <c r="Q196" s="23"/>
      <c r="R196" s="23"/>
      <c r="S196" s="23"/>
      <c r="T196" s="23"/>
      <c r="U196" s="24"/>
      <c r="V196" s="23"/>
      <c r="W196" s="23"/>
      <c r="X196" s="23"/>
      <c r="Y196" s="23"/>
      <c r="Z196" s="23"/>
      <c r="AA196" s="24"/>
      <c r="AB196" s="23"/>
      <c r="AC196" s="23"/>
      <c r="AD196" s="23"/>
      <c r="AE196" s="23"/>
      <c r="AF196" s="23"/>
      <c r="AG196" s="24"/>
      <c r="AH196" s="23"/>
      <c r="AI196" s="23"/>
      <c r="AJ196" s="23"/>
      <c r="AK196" s="23"/>
      <c r="AL196" s="23"/>
      <c r="AM196" s="24"/>
      <c r="AN196" s="23"/>
      <c r="AO196" s="23"/>
      <c r="AP196" s="23"/>
      <c r="AQ196" s="23"/>
      <c r="AR196" s="23"/>
      <c r="AS196" s="24"/>
      <c r="AT196" s="23"/>
      <c r="AU196" s="23"/>
      <c r="AV196" s="23"/>
      <c r="AW196" s="23"/>
    </row>
    <row r="197" spans="1:49" ht="14.25" thickTop="1" thickBot="1" x14ac:dyDescent="0.25">
      <c r="A197" s="2">
        <v>1999</v>
      </c>
      <c r="B197" s="39" t="s">
        <v>135</v>
      </c>
      <c r="C197" s="34" t="s">
        <v>197</v>
      </c>
      <c r="D197" s="35">
        <v>30</v>
      </c>
      <c r="E197" s="35"/>
      <c r="F197" s="35">
        <v>200</v>
      </c>
      <c r="G197" s="35"/>
      <c r="H197" s="35">
        <v>1000</v>
      </c>
      <c r="I197" s="36"/>
      <c r="J197" s="35"/>
      <c r="K197" s="35"/>
      <c r="L197" s="35"/>
      <c r="M197" s="35"/>
      <c r="N197" s="35"/>
      <c r="O197" s="36">
        <v>20</v>
      </c>
      <c r="P197" s="35"/>
      <c r="Q197" s="35"/>
      <c r="R197" s="35"/>
      <c r="S197" s="35"/>
      <c r="T197" s="35"/>
      <c r="U197" s="36"/>
      <c r="V197" s="35">
        <v>300</v>
      </c>
      <c r="W197" s="35"/>
      <c r="X197" s="35"/>
      <c r="Y197" s="35">
        <v>200</v>
      </c>
      <c r="Z197" s="35"/>
      <c r="AA197" s="36"/>
      <c r="AB197" s="35"/>
      <c r="AC197" s="35">
        <v>50</v>
      </c>
      <c r="AD197" s="35"/>
      <c r="AE197" s="35">
        <v>100</v>
      </c>
      <c r="AF197" s="35"/>
      <c r="AG197" s="36"/>
      <c r="AH197" s="35"/>
      <c r="AI197" s="35"/>
      <c r="AJ197" s="35">
        <v>414</v>
      </c>
      <c r="AK197" s="35"/>
      <c r="AL197" s="35"/>
      <c r="AM197" s="36">
        <v>18</v>
      </c>
      <c r="AN197" s="35"/>
      <c r="AO197" s="35"/>
      <c r="AP197" s="35">
        <v>20</v>
      </c>
      <c r="AQ197" s="35"/>
      <c r="AR197" s="35">
        <v>200</v>
      </c>
      <c r="AS197" s="36"/>
      <c r="AT197" s="35"/>
      <c r="AU197" s="35">
        <v>35</v>
      </c>
      <c r="AV197" s="35"/>
      <c r="AW197" s="35"/>
    </row>
    <row r="198" spans="1:49" ht="14.25" thickTop="1" thickBot="1" x14ac:dyDescent="0.25">
      <c r="A198" s="2">
        <v>1999</v>
      </c>
      <c r="B198" s="39" t="s">
        <v>135</v>
      </c>
      <c r="C198" s="17" t="s">
        <v>154</v>
      </c>
      <c r="D198" s="18"/>
      <c r="E198" s="18"/>
      <c r="F198" s="18"/>
      <c r="G198" s="18"/>
      <c r="H198" s="18"/>
      <c r="I198" s="19"/>
      <c r="J198" s="18"/>
      <c r="K198" s="18"/>
      <c r="L198" s="18"/>
      <c r="M198" s="18"/>
      <c r="N198" s="18"/>
      <c r="O198" s="19"/>
      <c r="P198" s="18"/>
      <c r="Q198" s="18"/>
      <c r="R198" s="18"/>
      <c r="S198" s="18"/>
      <c r="T198" s="18"/>
      <c r="U198" s="19"/>
      <c r="V198" s="18"/>
      <c r="W198" s="18"/>
      <c r="X198" s="18"/>
      <c r="Y198" s="18"/>
      <c r="Z198" s="18"/>
      <c r="AA198" s="19"/>
      <c r="AB198" s="18"/>
      <c r="AC198" s="18"/>
      <c r="AD198" s="18"/>
      <c r="AE198" s="18"/>
      <c r="AF198" s="18"/>
      <c r="AG198" s="19"/>
      <c r="AH198" s="18"/>
      <c r="AI198" s="18"/>
      <c r="AJ198" s="18"/>
      <c r="AK198" s="18"/>
      <c r="AL198" s="18"/>
      <c r="AM198" s="19"/>
      <c r="AN198" s="18"/>
      <c r="AO198" s="18"/>
      <c r="AP198" s="18"/>
      <c r="AQ198" s="18"/>
      <c r="AR198" s="18"/>
      <c r="AS198" s="19"/>
      <c r="AT198" s="18"/>
      <c r="AU198" s="18"/>
      <c r="AV198" s="18"/>
      <c r="AW198" s="18"/>
    </row>
    <row r="199" spans="1:49" ht="14.25" thickTop="1" thickBot="1" x14ac:dyDescent="0.25">
      <c r="A199" s="2">
        <v>1999</v>
      </c>
      <c r="B199" s="39" t="s">
        <v>135</v>
      </c>
      <c r="C199" s="22" t="s">
        <v>155</v>
      </c>
      <c r="D199" s="23"/>
      <c r="E199" s="23"/>
      <c r="F199" s="23"/>
      <c r="G199" s="23"/>
      <c r="H199" s="23"/>
      <c r="I199" s="24"/>
      <c r="J199" s="23"/>
      <c r="K199" s="23"/>
      <c r="L199" s="23"/>
      <c r="M199" s="23"/>
      <c r="N199" s="23"/>
      <c r="O199" s="24"/>
      <c r="P199" s="23"/>
      <c r="Q199" s="23"/>
      <c r="R199" s="23"/>
      <c r="S199" s="23"/>
      <c r="T199" s="23"/>
      <c r="U199" s="24"/>
      <c r="V199" s="23"/>
      <c r="W199" s="23"/>
      <c r="X199" s="23"/>
      <c r="Y199" s="23"/>
      <c r="Z199" s="23"/>
      <c r="AA199" s="24"/>
      <c r="AB199" s="23"/>
      <c r="AC199" s="23"/>
      <c r="AD199" s="23"/>
      <c r="AE199" s="23"/>
      <c r="AF199" s="23"/>
      <c r="AG199" s="24"/>
      <c r="AH199" s="23"/>
      <c r="AI199" s="23"/>
      <c r="AJ199" s="23"/>
      <c r="AK199" s="23"/>
      <c r="AL199" s="23"/>
      <c r="AM199" s="24"/>
      <c r="AN199" s="23"/>
      <c r="AO199" s="23"/>
      <c r="AP199" s="23"/>
      <c r="AQ199" s="23"/>
      <c r="AR199" s="23"/>
      <c r="AS199" s="24"/>
      <c r="AT199" s="23"/>
      <c r="AU199" s="23"/>
      <c r="AV199" s="23"/>
      <c r="AW199" s="23"/>
    </row>
    <row r="200" spans="1:49" ht="14.25" thickTop="1" thickBot="1" x14ac:dyDescent="0.25">
      <c r="A200" s="2">
        <v>1999</v>
      </c>
      <c r="B200" s="39" t="s">
        <v>135</v>
      </c>
      <c r="C200" s="34" t="s">
        <v>156</v>
      </c>
      <c r="D200" s="35"/>
      <c r="E200" s="35"/>
      <c r="F200" s="35"/>
      <c r="G200" s="35"/>
      <c r="H200" s="35"/>
      <c r="I200" s="36"/>
      <c r="J200" s="35"/>
      <c r="K200" s="35"/>
      <c r="L200" s="35"/>
      <c r="M200" s="35"/>
      <c r="N200" s="35"/>
      <c r="O200" s="36"/>
      <c r="P200" s="35"/>
      <c r="Q200" s="35"/>
      <c r="R200" s="35"/>
      <c r="S200" s="35"/>
      <c r="T200" s="35"/>
      <c r="U200" s="36"/>
      <c r="V200" s="35"/>
      <c r="W200" s="35"/>
      <c r="X200" s="35"/>
      <c r="Y200" s="35"/>
      <c r="Z200" s="35"/>
      <c r="AA200" s="36"/>
      <c r="AB200" s="35"/>
      <c r="AC200" s="35"/>
      <c r="AD200" s="35">
        <v>50</v>
      </c>
      <c r="AE200" s="35"/>
      <c r="AF200" s="35"/>
      <c r="AG200" s="36"/>
      <c r="AH200" s="35"/>
      <c r="AI200" s="35"/>
      <c r="AJ200" s="35"/>
      <c r="AK200" s="35"/>
      <c r="AL200" s="35"/>
      <c r="AM200" s="36"/>
      <c r="AN200" s="35"/>
      <c r="AO200" s="35"/>
      <c r="AP200" s="35"/>
      <c r="AQ200" s="35"/>
      <c r="AR200" s="35"/>
      <c r="AS200" s="36"/>
      <c r="AT200" s="35"/>
      <c r="AU200" s="35"/>
      <c r="AV200" s="35"/>
      <c r="AW200" s="35"/>
    </row>
    <row r="201" spans="1:49" ht="14.25" thickTop="1" thickBot="1" x14ac:dyDescent="0.25">
      <c r="A201" s="2">
        <v>1999</v>
      </c>
      <c r="B201" s="39" t="s">
        <v>135</v>
      </c>
      <c r="C201" s="17" t="s">
        <v>157</v>
      </c>
      <c r="D201" s="18"/>
      <c r="E201" s="18"/>
      <c r="F201" s="18">
        <v>20</v>
      </c>
      <c r="G201" s="18"/>
      <c r="H201" s="18">
        <v>5</v>
      </c>
      <c r="I201" s="19"/>
      <c r="J201" s="18"/>
      <c r="K201" s="18"/>
      <c r="L201" s="18"/>
      <c r="M201" s="18">
        <v>60</v>
      </c>
      <c r="N201" s="18">
        <v>5</v>
      </c>
      <c r="O201" s="19">
        <v>2</v>
      </c>
      <c r="P201" s="18"/>
      <c r="Q201" s="18">
        <v>5</v>
      </c>
      <c r="R201" s="18"/>
      <c r="S201" s="18"/>
      <c r="T201" s="18"/>
      <c r="U201" s="19"/>
      <c r="V201" s="18"/>
      <c r="W201" s="18"/>
      <c r="X201" s="18">
        <v>100</v>
      </c>
      <c r="Y201" s="18"/>
      <c r="Z201" s="18">
        <v>20</v>
      </c>
      <c r="AA201" s="19"/>
      <c r="AB201" s="18"/>
      <c r="AC201" s="18">
        <v>15</v>
      </c>
      <c r="AD201" s="18"/>
      <c r="AE201" s="18"/>
      <c r="AF201" s="18"/>
      <c r="AG201" s="19">
        <v>75</v>
      </c>
      <c r="AH201" s="18"/>
      <c r="AI201" s="18">
        <v>30</v>
      </c>
      <c r="AJ201" s="18"/>
      <c r="AK201" s="18"/>
      <c r="AL201" s="18"/>
      <c r="AM201" s="19">
        <v>4</v>
      </c>
      <c r="AN201" s="18"/>
      <c r="AO201" s="18">
        <v>30</v>
      </c>
      <c r="AP201" s="18"/>
      <c r="AQ201" s="18"/>
      <c r="AR201" s="18">
        <v>10</v>
      </c>
      <c r="AS201" s="19">
        <v>10</v>
      </c>
      <c r="AT201" s="18">
        <v>20</v>
      </c>
      <c r="AU201" s="18"/>
      <c r="AV201" s="18"/>
      <c r="AW201" s="18">
        <v>30</v>
      </c>
    </row>
    <row r="202" spans="1:49" ht="14.25" thickTop="1" thickBot="1" x14ac:dyDescent="0.25">
      <c r="A202" s="2">
        <v>1999</v>
      </c>
      <c r="B202" s="39" t="s">
        <v>135</v>
      </c>
      <c r="C202" s="22" t="s">
        <v>198</v>
      </c>
      <c r="D202" s="23"/>
      <c r="E202" s="23"/>
      <c r="F202" s="23"/>
      <c r="G202" s="23"/>
      <c r="H202" s="23"/>
      <c r="I202" s="24"/>
      <c r="J202" s="23"/>
      <c r="K202" s="23"/>
      <c r="L202" s="23"/>
      <c r="M202" s="23"/>
      <c r="N202" s="23"/>
      <c r="O202" s="24"/>
      <c r="P202" s="23"/>
      <c r="Q202" s="23"/>
      <c r="R202" s="23"/>
      <c r="S202" s="23"/>
      <c r="T202" s="23"/>
      <c r="U202" s="24"/>
      <c r="V202" s="23"/>
      <c r="W202" s="23"/>
      <c r="X202" s="23"/>
      <c r="Y202" s="23"/>
      <c r="Z202" s="23"/>
      <c r="AA202" s="24"/>
      <c r="AB202" s="23"/>
      <c r="AC202" s="23"/>
      <c r="AD202" s="23"/>
      <c r="AE202" s="23"/>
      <c r="AF202" s="23"/>
      <c r="AG202" s="24"/>
      <c r="AH202" s="23"/>
      <c r="AI202" s="23"/>
      <c r="AJ202" s="23"/>
      <c r="AK202" s="23"/>
      <c r="AL202" s="23"/>
      <c r="AM202" s="24"/>
      <c r="AN202" s="23"/>
      <c r="AO202" s="23"/>
      <c r="AP202" s="23"/>
      <c r="AQ202" s="23"/>
      <c r="AR202" s="23"/>
      <c r="AS202" s="24"/>
      <c r="AT202" s="23"/>
      <c r="AU202" s="23"/>
      <c r="AV202" s="23"/>
      <c r="AW202" s="23"/>
    </row>
    <row r="203" spans="1:49" ht="14.25" thickTop="1" thickBot="1" x14ac:dyDescent="0.25">
      <c r="A203" s="2">
        <v>1999</v>
      </c>
      <c r="B203" s="39" t="s">
        <v>135</v>
      </c>
      <c r="C203" s="34" t="s">
        <v>159</v>
      </c>
      <c r="D203" s="35"/>
      <c r="E203" s="35"/>
      <c r="F203" s="35"/>
      <c r="G203" s="35"/>
      <c r="H203" s="35"/>
      <c r="I203" s="36"/>
      <c r="J203" s="35"/>
      <c r="K203" s="35"/>
      <c r="L203" s="35"/>
      <c r="M203" s="35"/>
      <c r="N203" s="35"/>
      <c r="O203" s="36"/>
      <c r="P203" s="35"/>
      <c r="Q203" s="35"/>
      <c r="R203" s="35"/>
      <c r="S203" s="35"/>
      <c r="T203" s="35"/>
      <c r="U203" s="36"/>
      <c r="V203" s="35"/>
      <c r="W203" s="35"/>
      <c r="X203" s="35"/>
      <c r="Y203" s="35"/>
      <c r="Z203" s="35"/>
      <c r="AA203" s="36"/>
      <c r="AB203" s="35"/>
      <c r="AC203" s="35"/>
      <c r="AD203" s="35"/>
      <c r="AE203" s="35"/>
      <c r="AF203" s="35"/>
      <c r="AG203" s="36"/>
      <c r="AH203" s="35"/>
      <c r="AI203" s="35"/>
      <c r="AJ203" s="35"/>
      <c r="AK203" s="35"/>
      <c r="AL203" s="35"/>
      <c r="AM203" s="36"/>
      <c r="AN203" s="35"/>
      <c r="AO203" s="35"/>
      <c r="AP203" s="35"/>
      <c r="AQ203" s="35">
        <v>30</v>
      </c>
      <c r="AR203" s="35"/>
      <c r="AS203" s="36"/>
      <c r="AT203" s="35"/>
      <c r="AU203" s="35"/>
      <c r="AV203" s="35"/>
      <c r="AW203" s="35"/>
    </row>
    <row r="204" spans="1:49" ht="14.25" thickTop="1" thickBot="1" x14ac:dyDescent="0.25">
      <c r="A204" s="2">
        <v>1999</v>
      </c>
      <c r="B204" s="39" t="s">
        <v>135</v>
      </c>
      <c r="C204" s="17" t="s">
        <v>160</v>
      </c>
      <c r="D204" s="18"/>
      <c r="E204" s="18"/>
      <c r="F204" s="18">
        <v>2000</v>
      </c>
      <c r="G204" s="18"/>
      <c r="H204" s="18">
        <v>500</v>
      </c>
      <c r="I204" s="19"/>
      <c r="J204" s="18"/>
      <c r="K204" s="18"/>
      <c r="L204" s="18">
        <v>1500</v>
      </c>
      <c r="M204" s="18"/>
      <c r="N204" s="18"/>
      <c r="O204" s="19"/>
      <c r="P204" s="18"/>
      <c r="Q204" s="18">
        <v>500</v>
      </c>
      <c r="R204" s="18"/>
      <c r="S204" s="18">
        <v>100</v>
      </c>
      <c r="T204" s="18">
        <v>100</v>
      </c>
      <c r="U204" s="19"/>
      <c r="V204" s="18"/>
      <c r="W204" s="18"/>
      <c r="X204" s="18"/>
      <c r="Y204" s="18"/>
      <c r="Z204" s="18"/>
      <c r="AA204" s="19"/>
      <c r="AB204" s="18"/>
      <c r="AC204" s="18">
        <v>250</v>
      </c>
      <c r="AD204" s="18"/>
      <c r="AE204" s="18"/>
      <c r="AF204" s="18"/>
      <c r="AG204" s="19"/>
      <c r="AH204" s="18"/>
      <c r="AI204" s="18">
        <v>1000</v>
      </c>
      <c r="AJ204" s="18">
        <v>150</v>
      </c>
      <c r="AK204" s="18">
        <v>300</v>
      </c>
      <c r="AL204" s="18"/>
      <c r="AM204" s="19">
        <v>60</v>
      </c>
      <c r="AN204" s="18"/>
      <c r="AO204" s="18">
        <v>2400</v>
      </c>
      <c r="AP204" s="18"/>
      <c r="AQ204" s="18">
        <v>300</v>
      </c>
      <c r="AR204" s="18"/>
      <c r="AS204" s="19"/>
      <c r="AT204" s="18"/>
      <c r="AU204" s="18"/>
      <c r="AV204" s="18"/>
      <c r="AW204" s="18"/>
    </row>
    <row r="205" spans="1:49" ht="14.25" thickTop="1" thickBot="1" x14ac:dyDescent="0.25">
      <c r="A205" s="2">
        <v>1999</v>
      </c>
      <c r="B205" s="39" t="s">
        <v>135</v>
      </c>
      <c r="C205" s="22" t="s">
        <v>161</v>
      </c>
      <c r="D205" s="23"/>
      <c r="E205" s="23"/>
      <c r="F205" s="23"/>
      <c r="G205" s="23"/>
      <c r="H205" s="23"/>
      <c r="I205" s="24"/>
      <c r="J205" s="23"/>
      <c r="K205" s="23"/>
      <c r="L205" s="23"/>
      <c r="M205" s="23"/>
      <c r="N205" s="23"/>
      <c r="O205" s="24"/>
      <c r="P205" s="23"/>
      <c r="Q205" s="23"/>
      <c r="R205" s="23"/>
      <c r="S205" s="23"/>
      <c r="T205" s="23"/>
      <c r="U205" s="24"/>
      <c r="V205" s="23"/>
      <c r="W205" s="23"/>
      <c r="X205" s="23"/>
      <c r="Y205" s="23"/>
      <c r="Z205" s="23"/>
      <c r="AA205" s="24"/>
      <c r="AB205" s="23"/>
      <c r="AC205" s="23"/>
      <c r="AD205" s="23"/>
      <c r="AE205" s="23"/>
      <c r="AF205" s="23"/>
      <c r="AG205" s="24"/>
      <c r="AH205" s="23"/>
      <c r="AI205" s="23"/>
      <c r="AJ205" s="23"/>
      <c r="AK205" s="23"/>
      <c r="AL205" s="23"/>
      <c r="AM205" s="24"/>
      <c r="AN205" s="23"/>
      <c r="AO205" s="23"/>
      <c r="AP205" s="23"/>
      <c r="AQ205" s="23"/>
      <c r="AR205" s="23"/>
      <c r="AS205" s="24"/>
      <c r="AT205" s="23"/>
      <c r="AU205" s="23"/>
      <c r="AV205" s="23"/>
      <c r="AW205" s="23"/>
    </row>
    <row r="206" spans="1:49" ht="14.25" thickTop="1" thickBot="1" x14ac:dyDescent="0.25">
      <c r="A206" s="2">
        <v>1999</v>
      </c>
      <c r="B206" s="39" t="s">
        <v>135</v>
      </c>
      <c r="C206" s="34" t="s">
        <v>164</v>
      </c>
      <c r="D206" s="35"/>
      <c r="E206" s="35"/>
      <c r="F206" s="35"/>
      <c r="G206" s="35"/>
      <c r="H206" s="35"/>
      <c r="I206" s="36"/>
      <c r="J206" s="35"/>
      <c r="K206" s="35"/>
      <c r="L206" s="35"/>
      <c r="M206" s="35"/>
      <c r="N206" s="35"/>
      <c r="O206" s="36"/>
      <c r="P206" s="35"/>
      <c r="Q206" s="35">
        <v>200</v>
      </c>
      <c r="R206" s="35"/>
      <c r="S206" s="35">
        <v>300</v>
      </c>
      <c r="T206" s="35">
        <v>100</v>
      </c>
      <c r="U206" s="36">
        <v>30</v>
      </c>
      <c r="V206" s="35"/>
      <c r="W206" s="35"/>
      <c r="X206" s="35">
        <v>800</v>
      </c>
      <c r="Y206" s="35">
        <v>60</v>
      </c>
      <c r="Z206" s="35"/>
      <c r="AA206" s="36"/>
      <c r="AB206" s="35"/>
      <c r="AC206" s="35">
        <v>750</v>
      </c>
      <c r="AD206" s="35"/>
      <c r="AE206" s="35"/>
      <c r="AF206" s="35"/>
      <c r="AG206" s="36"/>
      <c r="AH206" s="35">
        <v>200</v>
      </c>
      <c r="AI206" s="35"/>
      <c r="AJ206" s="35">
        <v>2500</v>
      </c>
      <c r="AK206" s="35">
        <v>100</v>
      </c>
      <c r="AL206" s="35"/>
      <c r="AM206" s="36"/>
      <c r="AN206" s="35"/>
      <c r="AO206" s="35"/>
      <c r="AP206" s="35"/>
      <c r="AQ206" s="35"/>
      <c r="AR206" s="35"/>
      <c r="AS206" s="36"/>
      <c r="AT206" s="35">
        <v>50</v>
      </c>
      <c r="AU206" s="35"/>
      <c r="AV206" s="35">
        <v>300</v>
      </c>
      <c r="AW206" s="35"/>
    </row>
    <row r="207" spans="1:49" ht="14.25" thickTop="1" thickBot="1" x14ac:dyDescent="0.25">
      <c r="A207" s="2">
        <v>1999</v>
      </c>
      <c r="B207" s="39" t="s">
        <v>135</v>
      </c>
      <c r="C207" s="17" t="s">
        <v>165</v>
      </c>
      <c r="D207" s="18"/>
      <c r="E207" s="18">
        <v>200</v>
      </c>
      <c r="F207" s="18">
        <v>100</v>
      </c>
      <c r="G207" s="18"/>
      <c r="H207" s="18"/>
      <c r="I207" s="19"/>
      <c r="J207" s="18"/>
      <c r="K207" s="18"/>
      <c r="L207" s="18"/>
      <c r="M207" s="18"/>
      <c r="N207" s="18">
        <v>1000</v>
      </c>
      <c r="O207" s="19">
        <v>4</v>
      </c>
      <c r="P207" s="18">
        <v>600</v>
      </c>
      <c r="Q207" s="18"/>
      <c r="R207" s="18"/>
      <c r="S207" s="18"/>
      <c r="T207" s="18"/>
      <c r="U207" s="19">
        <v>20</v>
      </c>
      <c r="V207" s="18">
        <v>4600</v>
      </c>
      <c r="W207" s="18"/>
      <c r="X207" s="18"/>
      <c r="Y207" s="18"/>
      <c r="Z207" s="18">
        <v>15</v>
      </c>
      <c r="AA207" s="19"/>
      <c r="AB207" s="18"/>
      <c r="AC207" s="18"/>
      <c r="AD207" s="18"/>
      <c r="AE207" s="18"/>
      <c r="AF207" s="18"/>
      <c r="AG207" s="19">
        <v>700</v>
      </c>
      <c r="AH207" s="18"/>
      <c r="AI207" s="18">
        <v>150</v>
      </c>
      <c r="AJ207" s="18"/>
      <c r="AK207" s="18"/>
      <c r="AL207" s="18"/>
      <c r="AM207" s="19"/>
      <c r="AN207" s="18"/>
      <c r="AO207" s="18"/>
      <c r="AP207" s="18"/>
      <c r="AQ207" s="18"/>
      <c r="AR207" s="18">
        <v>2800</v>
      </c>
      <c r="AS207" s="19">
        <v>2000</v>
      </c>
      <c r="AT207" s="18"/>
      <c r="AU207" s="18"/>
      <c r="AV207" s="18"/>
      <c r="AW207" s="18">
        <v>75</v>
      </c>
    </row>
    <row r="208" spans="1:49" ht="14.25" thickTop="1" thickBot="1" x14ac:dyDescent="0.25">
      <c r="A208" s="2">
        <v>1999</v>
      </c>
      <c r="B208" s="39" t="s">
        <v>135</v>
      </c>
      <c r="C208" s="22" t="s">
        <v>158</v>
      </c>
      <c r="D208" s="23"/>
      <c r="E208" s="23">
        <v>400</v>
      </c>
      <c r="F208" s="23"/>
      <c r="G208" s="23">
        <v>10</v>
      </c>
      <c r="H208" s="23"/>
      <c r="I208" s="24"/>
      <c r="J208" s="23">
        <v>400</v>
      </c>
      <c r="K208" s="23"/>
      <c r="L208" s="23"/>
      <c r="M208" s="23"/>
      <c r="N208" s="23"/>
      <c r="O208" s="24"/>
      <c r="P208" s="23"/>
      <c r="Q208" s="23">
        <v>600</v>
      </c>
      <c r="R208" s="23"/>
      <c r="S208" s="23"/>
      <c r="T208" s="23"/>
      <c r="U208" s="24"/>
      <c r="V208" s="23"/>
      <c r="W208" s="23"/>
      <c r="X208" s="23">
        <v>400</v>
      </c>
      <c r="Y208" s="23">
        <v>450</v>
      </c>
      <c r="Z208" s="23"/>
      <c r="AA208" s="24"/>
      <c r="AB208" s="23">
        <v>175</v>
      </c>
      <c r="AC208" s="23">
        <v>300</v>
      </c>
      <c r="AD208" s="23">
        <v>1185</v>
      </c>
      <c r="AE208" s="23"/>
      <c r="AF208" s="23"/>
      <c r="AG208" s="24"/>
      <c r="AH208" s="23"/>
      <c r="AI208" s="23"/>
      <c r="AJ208" s="23"/>
      <c r="AK208" s="23"/>
      <c r="AL208" s="23"/>
      <c r="AM208" s="24"/>
      <c r="AN208" s="23"/>
      <c r="AO208" s="23">
        <v>5200</v>
      </c>
      <c r="AP208" s="23"/>
      <c r="AQ208" s="23"/>
      <c r="AR208" s="23"/>
      <c r="AS208" s="24">
        <v>70</v>
      </c>
      <c r="AT208" s="23"/>
      <c r="AU208" s="23"/>
      <c r="AV208" s="23">
        <v>100</v>
      </c>
      <c r="AW208" s="23"/>
    </row>
    <row r="209" spans="1:49" ht="14.25" thickTop="1" thickBot="1" x14ac:dyDescent="0.25">
      <c r="A209" s="2">
        <v>1999</v>
      </c>
      <c r="B209" s="39" t="s">
        <v>135</v>
      </c>
      <c r="C209" s="34" t="s">
        <v>166</v>
      </c>
      <c r="D209" s="35"/>
      <c r="E209" s="35"/>
      <c r="F209" s="35">
        <v>725</v>
      </c>
      <c r="G209" s="35">
        <v>5</v>
      </c>
      <c r="H209" s="35">
        <v>50</v>
      </c>
      <c r="I209" s="36">
        <v>200</v>
      </c>
      <c r="J209" s="35">
        <v>1200</v>
      </c>
      <c r="K209" s="35"/>
      <c r="L209" s="35"/>
      <c r="M209" s="35">
        <v>850</v>
      </c>
      <c r="N209" s="35"/>
      <c r="O209" s="36">
        <v>9</v>
      </c>
      <c r="P209" s="35">
        <v>50</v>
      </c>
      <c r="Q209" s="35">
        <v>1000</v>
      </c>
      <c r="R209" s="35">
        <v>50</v>
      </c>
      <c r="S209" s="35">
        <v>200</v>
      </c>
      <c r="T209" s="35">
        <v>4</v>
      </c>
      <c r="U209" s="36">
        <v>50</v>
      </c>
      <c r="V209" s="35">
        <v>150</v>
      </c>
      <c r="W209" s="35"/>
      <c r="X209" s="35">
        <v>800</v>
      </c>
      <c r="Y209" s="35"/>
      <c r="Z209" s="35">
        <v>31</v>
      </c>
      <c r="AA209" s="36">
        <v>15</v>
      </c>
      <c r="AB209" s="35">
        <v>10</v>
      </c>
      <c r="AC209" s="35">
        <v>50</v>
      </c>
      <c r="AD209" s="35"/>
      <c r="AE209" s="35">
        <v>10</v>
      </c>
      <c r="AF209" s="35"/>
      <c r="AG209" s="36"/>
      <c r="AH209" s="35"/>
      <c r="AI209" s="35">
        <v>1500</v>
      </c>
      <c r="AJ209" s="35">
        <v>44</v>
      </c>
      <c r="AK209" s="35">
        <v>5</v>
      </c>
      <c r="AL209" s="35">
        <v>5</v>
      </c>
      <c r="AM209" s="36"/>
      <c r="AN209" s="35"/>
      <c r="AO209" s="35">
        <v>130</v>
      </c>
      <c r="AP209" s="35">
        <v>50</v>
      </c>
      <c r="AQ209" s="35">
        <v>50</v>
      </c>
      <c r="AR209" s="35">
        <v>260</v>
      </c>
      <c r="AS209" s="36">
        <v>45</v>
      </c>
      <c r="AT209" s="35">
        <v>2000</v>
      </c>
      <c r="AU209" s="35"/>
      <c r="AV209" s="35"/>
      <c r="AW209" s="35">
        <v>55</v>
      </c>
    </row>
    <row r="210" spans="1:49" ht="14.25" thickTop="1" thickBot="1" x14ac:dyDescent="0.25">
      <c r="A210" s="2">
        <v>1999</v>
      </c>
      <c r="B210" s="39" t="s">
        <v>135</v>
      </c>
      <c r="C210" s="17" t="s">
        <v>167</v>
      </c>
      <c r="D210" s="18"/>
      <c r="E210" s="18"/>
      <c r="F210" s="18">
        <v>2000</v>
      </c>
      <c r="G210" s="18"/>
      <c r="H210" s="18">
        <v>100</v>
      </c>
      <c r="I210" s="19"/>
      <c r="J210" s="18"/>
      <c r="K210" s="18"/>
      <c r="L210" s="18">
        <v>800</v>
      </c>
      <c r="M210" s="18"/>
      <c r="N210" s="18"/>
      <c r="O210" s="19"/>
      <c r="P210" s="18"/>
      <c r="Q210" s="18"/>
      <c r="R210" s="18"/>
      <c r="S210" s="18"/>
      <c r="T210" s="18"/>
      <c r="U210" s="19"/>
      <c r="V210" s="18"/>
      <c r="W210" s="18"/>
      <c r="X210" s="18"/>
      <c r="Y210" s="18">
        <v>50</v>
      </c>
      <c r="Z210" s="18"/>
      <c r="AA210" s="19"/>
      <c r="AB210" s="18"/>
      <c r="AC210" s="18">
        <v>100</v>
      </c>
      <c r="AD210" s="18"/>
      <c r="AE210" s="18"/>
      <c r="AF210" s="18"/>
      <c r="AG210" s="19"/>
      <c r="AH210" s="18"/>
      <c r="AI210" s="18">
        <v>1000</v>
      </c>
      <c r="AJ210" s="18">
        <v>50</v>
      </c>
      <c r="AK210" s="18"/>
      <c r="AL210" s="18"/>
      <c r="AM210" s="19"/>
      <c r="AN210" s="18"/>
      <c r="AO210" s="18">
        <v>2000</v>
      </c>
      <c r="AP210" s="18"/>
      <c r="AQ210" s="18">
        <v>125</v>
      </c>
      <c r="AR210" s="18"/>
      <c r="AS210" s="19"/>
      <c r="AT210" s="18"/>
      <c r="AU210" s="18"/>
      <c r="AV210" s="18"/>
      <c r="AW210" s="18"/>
    </row>
    <row r="211" spans="1:49" ht="14.25" thickTop="1" thickBot="1" x14ac:dyDescent="0.25">
      <c r="A211" s="2">
        <v>1999</v>
      </c>
      <c r="B211" s="39" t="s">
        <v>135</v>
      </c>
      <c r="C211" s="22" t="s">
        <v>168</v>
      </c>
      <c r="D211" s="23"/>
      <c r="E211" s="23">
        <v>170</v>
      </c>
      <c r="F211" s="23"/>
      <c r="G211" s="23"/>
      <c r="H211" s="23"/>
      <c r="I211" s="24"/>
      <c r="J211" s="23"/>
      <c r="K211" s="23"/>
      <c r="L211" s="23"/>
      <c r="M211" s="23"/>
      <c r="N211" s="23"/>
      <c r="O211" s="24"/>
      <c r="P211" s="23"/>
      <c r="Q211" s="23"/>
      <c r="R211" s="23"/>
      <c r="S211" s="23"/>
      <c r="T211" s="23"/>
      <c r="U211" s="24"/>
      <c r="V211" s="23"/>
      <c r="W211" s="23"/>
      <c r="X211" s="23"/>
      <c r="Y211" s="23"/>
      <c r="Z211" s="23"/>
      <c r="AA211" s="24"/>
      <c r="AB211" s="23"/>
      <c r="AC211" s="23"/>
      <c r="AD211" s="23"/>
      <c r="AE211" s="23"/>
      <c r="AF211" s="23"/>
      <c r="AG211" s="24"/>
      <c r="AH211" s="23"/>
      <c r="AI211" s="23"/>
      <c r="AJ211" s="23"/>
      <c r="AK211" s="23"/>
      <c r="AL211" s="23"/>
      <c r="AM211" s="24"/>
      <c r="AN211" s="23"/>
      <c r="AO211" s="23"/>
      <c r="AP211" s="23"/>
      <c r="AQ211" s="23"/>
      <c r="AR211" s="23"/>
      <c r="AS211" s="24"/>
      <c r="AT211" s="23"/>
      <c r="AU211" s="23"/>
      <c r="AV211" s="23"/>
      <c r="AW211" s="23"/>
    </row>
    <row r="212" spans="1:49" ht="13.9" customHeight="1" thickTop="1" thickBot="1" x14ac:dyDescent="0.25">
      <c r="A212" s="2">
        <v>2000</v>
      </c>
      <c r="B212" s="39" t="s">
        <v>93</v>
      </c>
      <c r="C212" s="14" t="s">
        <v>94</v>
      </c>
      <c r="D212" s="15"/>
      <c r="E212" s="15"/>
      <c r="F212" s="15"/>
      <c r="G212" s="15"/>
      <c r="H212" s="15"/>
      <c r="I212" s="16">
        <v>75</v>
      </c>
      <c r="J212" s="15"/>
      <c r="K212" s="15"/>
      <c r="L212" s="15"/>
      <c r="M212" s="15"/>
      <c r="N212" s="15"/>
      <c r="O212" s="16"/>
      <c r="P212" s="15"/>
      <c r="Q212" s="15"/>
      <c r="R212" s="15"/>
      <c r="S212" s="15"/>
      <c r="T212" s="15"/>
      <c r="U212" s="16"/>
      <c r="V212" s="15"/>
      <c r="W212" s="15"/>
      <c r="X212" s="15"/>
      <c r="Y212" s="15"/>
      <c r="Z212" s="15">
        <v>37</v>
      </c>
      <c r="AA212" s="16"/>
      <c r="AB212" s="15"/>
      <c r="AC212" s="15"/>
      <c r="AD212" s="15"/>
      <c r="AE212" s="15"/>
      <c r="AF212" s="15"/>
      <c r="AG212" s="16"/>
      <c r="AH212" s="15"/>
      <c r="AI212" s="15"/>
      <c r="AJ212" s="15"/>
      <c r="AK212" s="15"/>
      <c r="AL212" s="15"/>
      <c r="AM212" s="16"/>
      <c r="AN212" s="15"/>
      <c r="AO212" s="15"/>
      <c r="AP212" s="15"/>
      <c r="AQ212" s="15"/>
      <c r="AR212" s="15"/>
      <c r="AS212" s="16"/>
      <c r="AT212" s="15"/>
      <c r="AU212" s="15"/>
      <c r="AV212" s="15"/>
      <c r="AW212" s="15"/>
    </row>
    <row r="213" spans="1:49" ht="14.25" thickTop="1" thickBot="1" x14ac:dyDescent="0.25">
      <c r="A213" s="2">
        <v>2000</v>
      </c>
      <c r="B213" s="39" t="s">
        <v>93</v>
      </c>
      <c r="C213" s="17" t="s">
        <v>95</v>
      </c>
      <c r="D213" s="18">
        <v>50</v>
      </c>
      <c r="E213" s="18">
        <v>480</v>
      </c>
      <c r="F213" s="18">
        <v>350</v>
      </c>
      <c r="G213" s="18"/>
      <c r="H213" s="18">
        <v>1000</v>
      </c>
      <c r="I213" s="19">
        <v>500</v>
      </c>
      <c r="J213" s="18"/>
      <c r="K213" s="18"/>
      <c r="L213" s="18">
        <v>1200</v>
      </c>
      <c r="M213" s="18"/>
      <c r="N213" s="18">
        <v>400</v>
      </c>
      <c r="O213" s="19">
        <v>250</v>
      </c>
      <c r="P213" s="18">
        <v>300</v>
      </c>
      <c r="Q213" s="18">
        <v>1325</v>
      </c>
      <c r="R213" s="18">
        <v>75</v>
      </c>
      <c r="S213" s="18">
        <v>700</v>
      </c>
      <c r="T213" s="18">
        <v>100</v>
      </c>
      <c r="U213" s="19">
        <v>25</v>
      </c>
      <c r="V213" s="18">
        <v>4300</v>
      </c>
      <c r="W213" s="18"/>
      <c r="X213" s="18">
        <v>1000</v>
      </c>
      <c r="Y213" s="18">
        <v>60</v>
      </c>
      <c r="Z213" s="18"/>
      <c r="AA213" s="19"/>
      <c r="AB213" s="18">
        <v>500</v>
      </c>
      <c r="AC213" s="18">
        <v>5000</v>
      </c>
      <c r="AD213" s="18">
        <v>100</v>
      </c>
      <c r="AE213" s="18"/>
      <c r="AF213" s="18"/>
      <c r="AG213" s="19">
        <v>300</v>
      </c>
      <c r="AH213" s="18">
        <v>500</v>
      </c>
      <c r="AI213" s="18">
        <v>1700</v>
      </c>
      <c r="AJ213" s="18">
        <v>4452</v>
      </c>
      <c r="AK213" s="18">
        <v>200</v>
      </c>
      <c r="AL213" s="18">
        <v>5</v>
      </c>
      <c r="AM213" s="19">
        <v>245</v>
      </c>
      <c r="AN213" s="18"/>
      <c r="AO213" s="18">
        <v>3500</v>
      </c>
      <c r="AP213" s="18"/>
      <c r="AQ213" s="18">
        <v>200</v>
      </c>
      <c r="AR213" s="18">
        <v>3500</v>
      </c>
      <c r="AS213" s="19">
        <v>2500</v>
      </c>
      <c r="AT213" s="18">
        <v>1500</v>
      </c>
      <c r="AU213" s="18">
        <v>30</v>
      </c>
      <c r="AV213" s="18">
        <v>200</v>
      </c>
      <c r="AW213" s="18">
        <v>90</v>
      </c>
    </row>
    <row r="214" spans="1:49" ht="14.25" thickTop="1" thickBot="1" x14ac:dyDescent="0.25">
      <c r="A214" s="2">
        <v>2000</v>
      </c>
      <c r="B214" s="39" t="s">
        <v>93</v>
      </c>
      <c r="C214" s="17" t="s">
        <v>96</v>
      </c>
      <c r="D214" s="18"/>
      <c r="E214" s="18"/>
      <c r="F214" s="18"/>
      <c r="G214" s="18">
        <v>3</v>
      </c>
      <c r="H214" s="18">
        <v>300</v>
      </c>
      <c r="I214" s="19">
        <v>500</v>
      </c>
      <c r="J214" s="18"/>
      <c r="K214" s="18"/>
      <c r="L214" s="18">
        <v>25</v>
      </c>
      <c r="M214" s="18"/>
      <c r="N214" s="18"/>
      <c r="O214" s="19"/>
      <c r="P214" s="18"/>
      <c r="Q214" s="18"/>
      <c r="R214" s="18"/>
      <c r="S214" s="18"/>
      <c r="T214" s="18"/>
      <c r="U214" s="19"/>
      <c r="V214" s="18">
        <v>750</v>
      </c>
      <c r="W214" s="18">
        <v>10</v>
      </c>
      <c r="X214" s="18">
        <v>1000</v>
      </c>
      <c r="Y214" s="18">
        <v>400</v>
      </c>
      <c r="Z214" s="18"/>
      <c r="AA214" s="19">
        <v>6</v>
      </c>
      <c r="AB214" s="18"/>
      <c r="AC214" s="18">
        <v>25</v>
      </c>
      <c r="AD214" s="18">
        <v>35</v>
      </c>
      <c r="AE214" s="18"/>
      <c r="AF214" s="18"/>
      <c r="AG214" s="19">
        <v>200</v>
      </c>
      <c r="AH214" s="18">
        <v>10</v>
      </c>
      <c r="AI214" s="18"/>
      <c r="AJ214" s="18">
        <v>2724</v>
      </c>
      <c r="AK214" s="18"/>
      <c r="AL214" s="18">
        <v>400</v>
      </c>
      <c r="AM214" s="19"/>
      <c r="AN214" s="18"/>
      <c r="AO214" s="18"/>
      <c r="AP214" s="18">
        <v>65</v>
      </c>
      <c r="AQ214" s="18"/>
      <c r="AR214" s="18">
        <v>200</v>
      </c>
      <c r="AS214" s="19">
        <v>150</v>
      </c>
      <c r="AT214" s="18">
        <v>100</v>
      </c>
      <c r="AU214" s="18">
        <v>5</v>
      </c>
      <c r="AV214" s="18"/>
      <c r="AW214" s="18">
        <v>30</v>
      </c>
    </row>
    <row r="215" spans="1:49" ht="14.25" thickTop="1" thickBot="1" x14ac:dyDescent="0.25">
      <c r="A215" s="2">
        <v>2000</v>
      </c>
      <c r="B215" s="39" t="s">
        <v>93</v>
      </c>
      <c r="C215" s="17" t="s">
        <v>97</v>
      </c>
      <c r="D215" s="18"/>
      <c r="E215" s="18">
        <v>200</v>
      </c>
      <c r="F215" s="18"/>
      <c r="G215" s="18">
        <v>6</v>
      </c>
      <c r="H215" s="18">
        <v>75</v>
      </c>
      <c r="I215" s="19">
        <v>250</v>
      </c>
      <c r="J215" s="18"/>
      <c r="K215" s="18"/>
      <c r="L215" s="18"/>
      <c r="M215" s="18"/>
      <c r="N215" s="18"/>
      <c r="O215" s="19">
        <v>75</v>
      </c>
      <c r="P215" s="18">
        <v>15</v>
      </c>
      <c r="Q215" s="18"/>
      <c r="R215" s="18"/>
      <c r="S215" s="18"/>
      <c r="T215" s="18"/>
      <c r="U215" s="19">
        <v>40</v>
      </c>
      <c r="V215" s="18"/>
      <c r="W215" s="18">
        <v>10</v>
      </c>
      <c r="X215" s="18">
        <v>800</v>
      </c>
      <c r="Y215" s="18"/>
      <c r="Z215" s="18"/>
      <c r="AA215" s="19">
        <v>20</v>
      </c>
      <c r="AB215" s="18"/>
      <c r="AC215" s="18"/>
      <c r="AD215" s="18"/>
      <c r="AE215" s="18"/>
      <c r="AF215" s="18"/>
      <c r="AG215" s="19">
        <v>25</v>
      </c>
      <c r="AH215" s="18"/>
      <c r="AI215" s="18">
        <v>300</v>
      </c>
      <c r="AJ215" s="18"/>
      <c r="AK215" s="18"/>
      <c r="AL215" s="18"/>
      <c r="AM215" s="19"/>
      <c r="AN215" s="18"/>
      <c r="AO215" s="18"/>
      <c r="AP215" s="18">
        <v>25</v>
      </c>
      <c r="AQ215" s="18">
        <v>10</v>
      </c>
      <c r="AR215" s="18"/>
      <c r="AS215" s="19">
        <v>20</v>
      </c>
      <c r="AT215" s="18"/>
      <c r="AU215" s="18"/>
      <c r="AV215" s="18"/>
      <c r="AW215" s="18">
        <v>15</v>
      </c>
    </row>
    <row r="216" spans="1:49" ht="14.25" thickTop="1" thickBot="1" x14ac:dyDescent="0.25">
      <c r="A216" s="2">
        <v>2000</v>
      </c>
      <c r="B216" s="39" t="s">
        <v>93</v>
      </c>
      <c r="C216" s="17" t="s">
        <v>98</v>
      </c>
      <c r="D216" s="18"/>
      <c r="E216" s="18">
        <v>645</v>
      </c>
      <c r="F216" s="18">
        <v>9000</v>
      </c>
      <c r="G216" s="18">
        <v>15</v>
      </c>
      <c r="H216" s="18">
        <v>7000</v>
      </c>
      <c r="I216" s="19">
        <v>2300</v>
      </c>
      <c r="J216" s="18">
        <v>400</v>
      </c>
      <c r="K216" s="18"/>
      <c r="L216" s="18">
        <v>10000</v>
      </c>
      <c r="M216" s="18"/>
      <c r="N216" s="18"/>
      <c r="O216" s="19"/>
      <c r="P216" s="18"/>
      <c r="Q216" s="18">
        <v>5000</v>
      </c>
      <c r="R216" s="18">
        <v>80</v>
      </c>
      <c r="S216" s="18">
        <v>1700</v>
      </c>
      <c r="T216" s="18">
        <v>200</v>
      </c>
      <c r="U216" s="19">
        <v>90</v>
      </c>
      <c r="V216" s="18"/>
      <c r="W216" s="18"/>
      <c r="X216" s="18">
        <v>900</v>
      </c>
      <c r="Y216" s="18">
        <v>200</v>
      </c>
      <c r="Z216" s="18">
        <v>30</v>
      </c>
      <c r="AA216" s="19"/>
      <c r="AB216" s="18">
        <v>3200</v>
      </c>
      <c r="AC216" s="18"/>
      <c r="AD216" s="18">
        <v>1350</v>
      </c>
      <c r="AE216" s="18">
        <v>1000</v>
      </c>
      <c r="AF216" s="18"/>
      <c r="AG216" s="19"/>
      <c r="AH216" s="18">
        <v>3000</v>
      </c>
      <c r="AI216" s="18">
        <v>9800</v>
      </c>
      <c r="AJ216" s="18">
        <v>300</v>
      </c>
      <c r="AK216" s="18">
        <v>1000</v>
      </c>
      <c r="AL216" s="18"/>
      <c r="AM216" s="19">
        <v>240</v>
      </c>
      <c r="AN216" s="18"/>
      <c r="AO216" s="18">
        <v>24650</v>
      </c>
      <c r="AP216" s="18"/>
      <c r="AQ216" s="18">
        <v>700</v>
      </c>
      <c r="AR216" s="18">
        <v>400</v>
      </c>
      <c r="AS216" s="19">
        <v>70</v>
      </c>
      <c r="AT216" s="18">
        <v>8500</v>
      </c>
      <c r="AU216" s="18"/>
      <c r="AV216" s="18"/>
      <c r="AW216" s="18"/>
    </row>
    <row r="217" spans="1:49" ht="14.25" thickTop="1" thickBot="1" x14ac:dyDescent="0.25">
      <c r="A217" s="2">
        <v>2000</v>
      </c>
      <c r="B217" s="39" t="s">
        <v>93</v>
      </c>
      <c r="C217" s="17" t="s">
        <v>99</v>
      </c>
      <c r="D217" s="20"/>
      <c r="E217" s="20"/>
      <c r="F217" s="20">
        <v>0</v>
      </c>
      <c r="G217" s="20"/>
      <c r="H217" s="20">
        <v>0.5</v>
      </c>
      <c r="I217" s="21">
        <v>0.65</v>
      </c>
      <c r="J217" s="20"/>
      <c r="K217" s="20"/>
      <c r="L217" s="20">
        <v>0.4</v>
      </c>
      <c r="M217" s="20"/>
      <c r="N217" s="20"/>
      <c r="O217" s="21"/>
      <c r="P217" s="20"/>
      <c r="Q217" s="20">
        <v>0.5</v>
      </c>
      <c r="R217" s="20"/>
      <c r="S217" s="20">
        <v>0.75</v>
      </c>
      <c r="T217" s="20"/>
      <c r="U217" s="21"/>
      <c r="V217" s="20"/>
      <c r="W217" s="20"/>
      <c r="X217" s="20">
        <v>1</v>
      </c>
      <c r="Y217" s="20"/>
      <c r="Z217" s="20"/>
      <c r="AA217" s="21"/>
      <c r="AB217" s="20"/>
      <c r="AC217" s="20"/>
      <c r="AD217" s="20"/>
      <c r="AE217" s="20"/>
      <c r="AF217" s="20"/>
      <c r="AG217" s="21"/>
      <c r="AH217" s="20"/>
      <c r="AI217" s="20">
        <v>0.9</v>
      </c>
      <c r="AJ217" s="20"/>
      <c r="AK217" s="20">
        <v>1</v>
      </c>
      <c r="AL217" s="20"/>
      <c r="AM217" s="21">
        <v>0.6</v>
      </c>
      <c r="AN217" s="20"/>
      <c r="AO217" s="20"/>
      <c r="AP217" s="20"/>
      <c r="AQ217" s="20">
        <v>0.85</v>
      </c>
      <c r="AR217" s="20"/>
      <c r="AS217" s="21"/>
      <c r="AT217" s="20">
        <v>1</v>
      </c>
      <c r="AU217" s="20"/>
      <c r="AV217" s="20"/>
      <c r="AW217" s="20"/>
    </row>
    <row r="218" spans="1:49" ht="14.25" thickTop="1" thickBot="1" x14ac:dyDescent="0.25">
      <c r="A218" s="2">
        <v>2000</v>
      </c>
      <c r="B218" s="39" t="s">
        <v>93</v>
      </c>
      <c r="C218" s="17" t="s">
        <v>100</v>
      </c>
      <c r="D218" s="20"/>
      <c r="E218" s="20"/>
      <c r="F218" s="20">
        <v>0.25</v>
      </c>
      <c r="G218" s="20"/>
      <c r="H218" s="20">
        <v>0.5</v>
      </c>
      <c r="I218" s="21">
        <v>0.35</v>
      </c>
      <c r="J218" s="20"/>
      <c r="K218" s="20"/>
      <c r="L218" s="20">
        <v>0.6</v>
      </c>
      <c r="M218" s="20"/>
      <c r="N218" s="20"/>
      <c r="O218" s="21"/>
      <c r="P218" s="20"/>
      <c r="Q218" s="20">
        <v>0.5</v>
      </c>
      <c r="R218" s="20"/>
      <c r="S218" s="20">
        <v>0.25</v>
      </c>
      <c r="T218" s="20"/>
      <c r="U218" s="21"/>
      <c r="V218" s="20"/>
      <c r="W218" s="20"/>
      <c r="X218" s="20"/>
      <c r="Y218" s="20"/>
      <c r="Z218" s="20"/>
      <c r="AA218" s="21"/>
      <c r="AB218" s="20">
        <v>0.25</v>
      </c>
      <c r="AC218" s="20"/>
      <c r="AD218" s="20"/>
      <c r="AE218" s="20"/>
      <c r="AF218" s="20"/>
      <c r="AG218" s="21"/>
      <c r="AH218" s="20"/>
      <c r="AI218" s="20">
        <v>0.1</v>
      </c>
      <c r="AJ218" s="20"/>
      <c r="AK218" s="20"/>
      <c r="AL218" s="20"/>
      <c r="AM218" s="21">
        <v>0.4</v>
      </c>
      <c r="AN218" s="20"/>
      <c r="AO218" s="20"/>
      <c r="AP218" s="20"/>
      <c r="AQ218" s="20">
        <v>0.15</v>
      </c>
      <c r="AR218" s="20"/>
      <c r="AS218" s="21"/>
      <c r="AT218" s="20"/>
      <c r="AU218" s="20"/>
      <c r="AV218" s="20"/>
      <c r="AW218" s="20"/>
    </row>
    <row r="219" spans="1:49" ht="14.25" thickTop="1" thickBot="1" x14ac:dyDescent="0.25">
      <c r="A219" s="2">
        <v>2000</v>
      </c>
      <c r="B219" s="39" t="s">
        <v>93</v>
      </c>
      <c r="C219" s="17" t="s">
        <v>101</v>
      </c>
      <c r="D219" s="20"/>
      <c r="E219" s="20">
        <v>0.5</v>
      </c>
      <c r="F219" s="20">
        <v>0.6</v>
      </c>
      <c r="G219" s="20"/>
      <c r="H219" s="20">
        <v>0.15</v>
      </c>
      <c r="I219" s="21"/>
      <c r="J219" s="20"/>
      <c r="K219" s="20"/>
      <c r="L219" s="20">
        <v>0.1</v>
      </c>
      <c r="M219" s="20"/>
      <c r="N219" s="20"/>
      <c r="O219" s="21"/>
      <c r="P219" s="20"/>
      <c r="Q219" s="20">
        <v>0.5</v>
      </c>
      <c r="R219" s="20"/>
      <c r="S219" s="20"/>
      <c r="T219" s="20"/>
      <c r="U219" s="21">
        <v>0.25</v>
      </c>
      <c r="V219" s="20"/>
      <c r="W219" s="20"/>
      <c r="X219" s="20">
        <v>1</v>
      </c>
      <c r="Y219" s="20"/>
      <c r="Z219" s="20"/>
      <c r="AA219" s="21"/>
      <c r="AB219" s="20">
        <v>0.6</v>
      </c>
      <c r="AC219" s="20"/>
      <c r="AD219" s="20"/>
      <c r="AE219" s="20"/>
      <c r="AF219" s="20"/>
      <c r="AG219" s="21"/>
      <c r="AH219" s="20"/>
      <c r="AI219" s="20">
        <v>0.75</v>
      </c>
      <c r="AJ219" s="20"/>
      <c r="AK219" s="20"/>
      <c r="AL219" s="20"/>
      <c r="AM219" s="21"/>
      <c r="AN219" s="20"/>
      <c r="AO219" s="20"/>
      <c r="AP219" s="20"/>
      <c r="AQ219" s="20"/>
      <c r="AR219" s="20"/>
      <c r="AS219" s="21"/>
      <c r="AT219" s="20">
        <v>0.4</v>
      </c>
      <c r="AU219" s="20"/>
      <c r="AV219" s="20"/>
      <c r="AW219" s="20"/>
    </row>
    <row r="220" spans="1:49" ht="14.25" thickTop="1" thickBot="1" x14ac:dyDescent="0.25">
      <c r="A220" s="2">
        <v>2000</v>
      </c>
      <c r="B220" s="39" t="s">
        <v>93</v>
      </c>
      <c r="C220" s="22" t="s">
        <v>102</v>
      </c>
      <c r="D220" s="23">
        <f t="shared" ref="D220:I220" si="63">SUM(D212:D216)</f>
        <v>50</v>
      </c>
      <c r="E220" s="23">
        <f t="shared" si="63"/>
        <v>1325</v>
      </c>
      <c r="F220" s="23">
        <f t="shared" si="63"/>
        <v>9350</v>
      </c>
      <c r="G220" s="23">
        <f t="shared" si="63"/>
        <v>24</v>
      </c>
      <c r="H220" s="23">
        <f t="shared" si="63"/>
        <v>8375</v>
      </c>
      <c r="I220" s="24">
        <f t="shared" si="63"/>
        <v>3625</v>
      </c>
      <c r="J220" s="23">
        <f t="shared" ref="J220:O220" si="64">SUM(J212:J216)</f>
        <v>400</v>
      </c>
      <c r="K220" s="23">
        <f t="shared" si="64"/>
        <v>0</v>
      </c>
      <c r="L220" s="23">
        <f t="shared" si="64"/>
        <v>11225</v>
      </c>
      <c r="M220" s="23">
        <f t="shared" si="64"/>
        <v>0</v>
      </c>
      <c r="N220" s="23">
        <f t="shared" si="64"/>
        <v>400</v>
      </c>
      <c r="O220" s="24">
        <f t="shared" si="64"/>
        <v>325</v>
      </c>
      <c r="P220" s="23">
        <f t="shared" ref="P220:U220" si="65">SUM(P212:P216)</f>
        <v>315</v>
      </c>
      <c r="Q220" s="23">
        <f t="shared" si="65"/>
        <v>6325</v>
      </c>
      <c r="R220" s="23">
        <f t="shared" si="65"/>
        <v>155</v>
      </c>
      <c r="S220" s="23">
        <f t="shared" si="65"/>
        <v>2400</v>
      </c>
      <c r="T220" s="23">
        <f t="shared" si="65"/>
        <v>300</v>
      </c>
      <c r="U220" s="24">
        <f t="shared" si="65"/>
        <v>155</v>
      </c>
      <c r="V220" s="23">
        <f t="shared" ref="V220:AA220" si="66">SUM(V212:V216)</f>
        <v>5050</v>
      </c>
      <c r="W220" s="23">
        <f t="shared" si="66"/>
        <v>20</v>
      </c>
      <c r="X220" s="23">
        <f t="shared" si="66"/>
        <v>3700</v>
      </c>
      <c r="Y220" s="23">
        <f t="shared" si="66"/>
        <v>660</v>
      </c>
      <c r="Z220" s="23">
        <f t="shared" si="66"/>
        <v>67</v>
      </c>
      <c r="AA220" s="24">
        <f t="shared" si="66"/>
        <v>26</v>
      </c>
      <c r="AB220" s="23">
        <f t="shared" ref="AB220:AG220" si="67">SUM(AB212:AB216)</f>
        <v>3700</v>
      </c>
      <c r="AC220" s="23">
        <f t="shared" si="67"/>
        <v>5025</v>
      </c>
      <c r="AD220" s="23">
        <f t="shared" si="67"/>
        <v>1485</v>
      </c>
      <c r="AE220" s="23">
        <f t="shared" si="67"/>
        <v>1000</v>
      </c>
      <c r="AF220" s="23">
        <f t="shared" si="67"/>
        <v>0</v>
      </c>
      <c r="AG220" s="24">
        <f t="shared" si="67"/>
        <v>525</v>
      </c>
      <c r="AH220" s="23">
        <f t="shared" ref="AH220:AM220" si="68">SUM(AH212:AH216)</f>
        <v>3510</v>
      </c>
      <c r="AI220" s="23">
        <f t="shared" si="68"/>
        <v>11800</v>
      </c>
      <c r="AJ220" s="23">
        <f t="shared" si="68"/>
        <v>7476</v>
      </c>
      <c r="AK220" s="23">
        <f t="shared" si="68"/>
        <v>1200</v>
      </c>
      <c r="AL220" s="23">
        <f t="shared" si="68"/>
        <v>405</v>
      </c>
      <c r="AM220" s="24">
        <f t="shared" si="68"/>
        <v>485</v>
      </c>
      <c r="AN220" s="23">
        <f t="shared" ref="AN220:AS220" si="69">SUM(AN212:AN216)</f>
        <v>0</v>
      </c>
      <c r="AO220" s="23">
        <f t="shared" si="69"/>
        <v>28150</v>
      </c>
      <c r="AP220" s="23">
        <f t="shared" si="69"/>
        <v>90</v>
      </c>
      <c r="AQ220" s="23">
        <f t="shared" si="69"/>
        <v>910</v>
      </c>
      <c r="AR220" s="23">
        <f t="shared" si="69"/>
        <v>4100</v>
      </c>
      <c r="AS220" s="24">
        <f t="shared" si="69"/>
        <v>2740</v>
      </c>
      <c r="AT220" s="23">
        <f t="shared" ref="AT220:AW220" si="70">SUM(AT212:AT216)</f>
        <v>10100</v>
      </c>
      <c r="AU220" s="23">
        <f t="shared" si="70"/>
        <v>35</v>
      </c>
      <c r="AV220" s="23">
        <f t="shared" si="70"/>
        <v>200</v>
      </c>
      <c r="AW220" s="23">
        <f t="shared" si="70"/>
        <v>135</v>
      </c>
    </row>
    <row r="221" spans="1:49" ht="13.9" customHeight="1" thickTop="1" thickBot="1" x14ac:dyDescent="0.25">
      <c r="A221" s="2">
        <v>2000</v>
      </c>
      <c r="B221" s="39" t="s">
        <v>103</v>
      </c>
      <c r="C221" s="14" t="s">
        <v>104</v>
      </c>
      <c r="D221" s="15"/>
      <c r="E221" s="15"/>
      <c r="F221" s="15"/>
      <c r="G221" s="15"/>
      <c r="H221" s="15"/>
      <c r="I221" s="16"/>
      <c r="J221" s="15"/>
      <c r="K221" s="15"/>
      <c r="L221" s="15"/>
      <c r="M221" s="15"/>
      <c r="N221" s="15"/>
      <c r="O221" s="16"/>
      <c r="P221" s="15"/>
      <c r="Q221" s="15"/>
      <c r="R221" s="15"/>
      <c r="S221" s="15"/>
      <c r="T221" s="15"/>
      <c r="U221" s="16"/>
      <c r="V221" s="15"/>
      <c r="W221" s="15"/>
      <c r="X221" s="15">
        <v>500</v>
      </c>
      <c r="Y221" s="15">
        <v>25</v>
      </c>
      <c r="Z221" s="15"/>
      <c r="AA221" s="16"/>
      <c r="AB221" s="15"/>
      <c r="AC221" s="15"/>
      <c r="AD221" s="15">
        <v>60</v>
      </c>
      <c r="AE221" s="15"/>
      <c r="AF221" s="15"/>
      <c r="AG221" s="16"/>
      <c r="AH221" s="15"/>
      <c r="AI221" s="15"/>
      <c r="AJ221" s="15"/>
      <c r="AK221" s="15"/>
      <c r="AL221" s="15"/>
      <c r="AM221" s="16"/>
      <c r="AN221" s="15"/>
      <c r="AO221" s="15">
        <v>1000</v>
      </c>
      <c r="AP221" s="15"/>
      <c r="AQ221" s="15"/>
      <c r="AR221" s="15"/>
      <c r="AS221" s="16"/>
      <c r="AT221" s="15"/>
      <c r="AU221" s="15"/>
      <c r="AV221" s="15"/>
      <c r="AW221" s="15"/>
    </row>
    <row r="222" spans="1:49" ht="14.25" thickTop="1" thickBot="1" x14ac:dyDescent="0.25">
      <c r="A222" s="2">
        <v>2000</v>
      </c>
      <c r="B222" s="39" t="s">
        <v>103</v>
      </c>
      <c r="C222" s="17" t="s">
        <v>105</v>
      </c>
      <c r="D222" s="18"/>
      <c r="E222" s="18"/>
      <c r="F222" s="18"/>
      <c r="G222" s="18"/>
      <c r="H222" s="18"/>
      <c r="I222" s="19"/>
      <c r="J222" s="18"/>
      <c r="K222" s="18"/>
      <c r="L222" s="18"/>
      <c r="M222" s="18"/>
      <c r="N222" s="18"/>
      <c r="O222" s="19"/>
      <c r="P222" s="18"/>
      <c r="Q222" s="18"/>
      <c r="R222" s="18"/>
      <c r="S222" s="18"/>
      <c r="T222" s="18"/>
      <c r="U222" s="19"/>
      <c r="V222" s="18"/>
      <c r="W222" s="18"/>
      <c r="X222" s="18"/>
      <c r="Y222" s="18"/>
      <c r="Z222" s="18"/>
      <c r="AA222" s="19"/>
      <c r="AB222" s="18"/>
      <c r="AC222" s="18"/>
      <c r="AD222" s="18"/>
      <c r="AE222" s="18"/>
      <c r="AF222" s="18"/>
      <c r="AG222" s="19"/>
      <c r="AH222" s="18"/>
      <c r="AI222" s="18"/>
      <c r="AJ222" s="18"/>
      <c r="AK222" s="18"/>
      <c r="AL222" s="18"/>
      <c r="AM222" s="19"/>
      <c r="AN222" s="18"/>
      <c r="AO222" s="18"/>
      <c r="AP222" s="18"/>
      <c r="AQ222" s="18"/>
      <c r="AR222" s="18"/>
      <c r="AS222" s="19"/>
      <c r="AT222" s="18"/>
      <c r="AU222" s="18"/>
      <c r="AV222" s="18"/>
      <c r="AW222" s="18"/>
    </row>
    <row r="223" spans="1:49" ht="14.25" thickTop="1" thickBot="1" x14ac:dyDescent="0.25">
      <c r="A223" s="2">
        <v>2000</v>
      </c>
      <c r="B223" s="39" t="s">
        <v>103</v>
      </c>
      <c r="C223" s="17" t="s">
        <v>106</v>
      </c>
      <c r="D223" s="18"/>
      <c r="E223" s="18"/>
      <c r="F223" s="18"/>
      <c r="G223" s="18"/>
      <c r="H223" s="18"/>
      <c r="I223" s="19"/>
      <c r="J223" s="18"/>
      <c r="K223" s="18"/>
      <c r="L223" s="18"/>
      <c r="M223" s="18"/>
      <c r="N223" s="18"/>
      <c r="O223" s="19"/>
      <c r="P223" s="18"/>
      <c r="Q223" s="18"/>
      <c r="R223" s="18"/>
      <c r="S223" s="18"/>
      <c r="T223" s="18"/>
      <c r="U223" s="19"/>
      <c r="V223" s="18"/>
      <c r="W223" s="18"/>
      <c r="X223" s="18"/>
      <c r="Y223" s="18"/>
      <c r="Z223" s="18"/>
      <c r="AA223" s="19"/>
      <c r="AB223" s="18"/>
      <c r="AC223" s="18"/>
      <c r="AD223" s="18"/>
      <c r="AE223" s="18"/>
      <c r="AF223" s="18"/>
      <c r="AG223" s="19"/>
      <c r="AH223" s="18"/>
      <c r="AI223" s="18"/>
      <c r="AJ223" s="18">
        <v>12</v>
      </c>
      <c r="AK223" s="18"/>
      <c r="AL223" s="18"/>
      <c r="AM223" s="19"/>
      <c r="AN223" s="18"/>
      <c r="AO223" s="18"/>
      <c r="AP223" s="18"/>
      <c r="AQ223" s="18"/>
      <c r="AR223" s="18"/>
      <c r="AS223" s="19"/>
      <c r="AT223" s="18"/>
      <c r="AU223" s="18"/>
      <c r="AV223" s="18"/>
      <c r="AW223" s="18"/>
    </row>
    <row r="224" spans="1:49" ht="14.25" thickTop="1" thickBot="1" x14ac:dyDescent="0.25">
      <c r="A224" s="2">
        <v>2000</v>
      </c>
      <c r="B224" s="39" t="s">
        <v>103</v>
      </c>
      <c r="C224" s="17" t="s">
        <v>107</v>
      </c>
      <c r="D224" s="20"/>
      <c r="E224" s="20"/>
      <c r="F224" s="20"/>
      <c r="G224" s="20"/>
      <c r="H224" s="20"/>
      <c r="I224" s="21"/>
      <c r="J224" s="20"/>
      <c r="K224" s="20"/>
      <c r="L224" s="20"/>
      <c r="M224" s="20"/>
      <c r="N224" s="20"/>
      <c r="O224" s="21"/>
      <c r="P224" s="20"/>
      <c r="Q224" s="20"/>
      <c r="R224" s="20"/>
      <c r="S224" s="20"/>
      <c r="T224" s="20"/>
      <c r="U224" s="21"/>
      <c r="V224" s="20"/>
      <c r="W224" s="20"/>
      <c r="X224" s="20"/>
      <c r="Y224" s="20"/>
      <c r="Z224" s="20"/>
      <c r="AA224" s="21"/>
      <c r="AB224" s="20"/>
      <c r="AC224" s="20"/>
      <c r="AD224" s="20"/>
      <c r="AE224" s="20"/>
      <c r="AF224" s="20"/>
      <c r="AG224" s="21"/>
      <c r="AH224" s="20"/>
      <c r="AI224" s="20"/>
      <c r="AJ224" s="20"/>
      <c r="AK224" s="20"/>
      <c r="AL224" s="20"/>
      <c r="AM224" s="21"/>
      <c r="AN224" s="20"/>
      <c r="AO224" s="20"/>
      <c r="AP224" s="20"/>
      <c r="AQ224" s="20"/>
      <c r="AR224" s="20"/>
      <c r="AS224" s="21"/>
      <c r="AT224" s="20"/>
      <c r="AU224" s="20"/>
      <c r="AV224" s="20"/>
      <c r="AW224" s="20"/>
    </row>
    <row r="225" spans="1:49" ht="14.25" thickTop="1" thickBot="1" x14ac:dyDescent="0.25">
      <c r="A225" s="2">
        <v>2000</v>
      </c>
      <c r="B225" s="39" t="s">
        <v>103</v>
      </c>
      <c r="C225" s="17" t="s">
        <v>108</v>
      </c>
      <c r="D225" s="18"/>
      <c r="E225" s="18"/>
      <c r="F225" s="18"/>
      <c r="G225" s="18"/>
      <c r="H225" s="18"/>
      <c r="I225" s="19"/>
      <c r="J225" s="18"/>
      <c r="K225" s="18"/>
      <c r="L225" s="18"/>
      <c r="M225" s="18"/>
      <c r="N225" s="18"/>
      <c r="O225" s="19"/>
      <c r="P225" s="18"/>
      <c r="Q225" s="18"/>
      <c r="R225" s="18"/>
      <c r="S225" s="18">
        <v>25</v>
      </c>
      <c r="T225" s="18"/>
      <c r="U225" s="19">
        <v>25</v>
      </c>
      <c r="V225" s="18"/>
      <c r="W225" s="18"/>
      <c r="X225" s="18"/>
      <c r="Y225" s="18"/>
      <c r="Z225" s="18"/>
      <c r="AA225" s="19"/>
      <c r="AB225" s="18"/>
      <c r="AC225" s="18"/>
      <c r="AD225" s="18">
        <v>250</v>
      </c>
      <c r="AE225" s="18"/>
      <c r="AF225" s="18"/>
      <c r="AG225" s="19"/>
      <c r="AH225" s="18"/>
      <c r="AI225" s="18"/>
      <c r="AJ225" s="18"/>
      <c r="AK225" s="18">
        <v>300</v>
      </c>
      <c r="AL225" s="18"/>
      <c r="AM225" s="19"/>
      <c r="AN225" s="18"/>
      <c r="AO225" s="18"/>
      <c r="AP225" s="18"/>
      <c r="AQ225" s="18"/>
      <c r="AR225" s="18"/>
      <c r="AS225" s="19"/>
      <c r="AT225" s="18"/>
      <c r="AU225" s="18"/>
      <c r="AV225" s="18"/>
      <c r="AW225" s="18"/>
    </row>
    <row r="226" spans="1:49" ht="14.25" thickTop="1" thickBot="1" x14ac:dyDescent="0.25">
      <c r="A226" s="2">
        <v>2000</v>
      </c>
      <c r="B226" s="39" t="s">
        <v>103</v>
      </c>
      <c r="C226" s="17" t="s">
        <v>109</v>
      </c>
      <c r="D226" s="18"/>
      <c r="E226" s="18"/>
      <c r="F226" s="18"/>
      <c r="G226" s="18"/>
      <c r="H226" s="18"/>
      <c r="I226" s="19"/>
      <c r="J226" s="18"/>
      <c r="K226" s="18"/>
      <c r="L226" s="18"/>
      <c r="M226" s="18"/>
      <c r="N226" s="18"/>
      <c r="O226" s="19"/>
      <c r="P226" s="18"/>
      <c r="Q226" s="18">
        <v>200</v>
      </c>
      <c r="R226" s="18"/>
      <c r="S226" s="18"/>
      <c r="T226" s="18"/>
      <c r="U226" s="19"/>
      <c r="V226" s="18"/>
      <c r="W226" s="18"/>
      <c r="X226" s="18">
        <v>400</v>
      </c>
      <c r="Y226" s="18"/>
      <c r="Z226" s="18"/>
      <c r="AA226" s="19"/>
      <c r="AB226" s="18"/>
      <c r="AC226" s="18"/>
      <c r="AD226" s="18"/>
      <c r="AE226" s="18"/>
      <c r="AF226" s="18"/>
      <c r="AG226" s="19"/>
      <c r="AH226" s="18"/>
      <c r="AI226" s="18"/>
      <c r="AJ226" s="18">
        <v>3059</v>
      </c>
      <c r="AK226" s="18"/>
      <c r="AL226" s="18"/>
      <c r="AM226" s="19"/>
      <c r="AN226" s="18"/>
      <c r="AO226" s="18"/>
      <c r="AP226" s="18"/>
      <c r="AQ226" s="18"/>
      <c r="AR226" s="18"/>
      <c r="AS226" s="19"/>
      <c r="AT226" s="18"/>
      <c r="AU226" s="18"/>
      <c r="AV226" s="18"/>
      <c r="AW226" s="18"/>
    </row>
    <row r="227" spans="1:49" ht="14.25" thickTop="1" thickBot="1" x14ac:dyDescent="0.25">
      <c r="A227" s="2">
        <v>2000</v>
      </c>
      <c r="B227" s="39" t="s">
        <v>103</v>
      </c>
      <c r="C227" s="17" t="s">
        <v>110</v>
      </c>
      <c r="D227" s="20"/>
      <c r="E227" s="20"/>
      <c r="F227" s="20"/>
      <c r="G227" s="20"/>
      <c r="H227" s="20"/>
      <c r="I227" s="21"/>
      <c r="J227" s="20"/>
      <c r="K227" s="20"/>
      <c r="L227" s="20"/>
      <c r="M227" s="20"/>
      <c r="N227" s="20"/>
      <c r="O227" s="21"/>
      <c r="P227" s="20"/>
      <c r="Q227" s="20"/>
      <c r="R227" s="20"/>
      <c r="S227" s="20"/>
      <c r="T227" s="20"/>
      <c r="U227" s="21"/>
      <c r="V227" s="20"/>
      <c r="W227" s="20"/>
      <c r="X227" s="20"/>
      <c r="Y227" s="20"/>
      <c r="Z227" s="20"/>
      <c r="AA227" s="21"/>
      <c r="AB227" s="20"/>
      <c r="AC227" s="20"/>
      <c r="AD227" s="20"/>
      <c r="AE227" s="20"/>
      <c r="AF227" s="20"/>
      <c r="AG227" s="21"/>
      <c r="AH227" s="20"/>
      <c r="AI227" s="20"/>
      <c r="AJ227" s="20"/>
      <c r="AK227" s="20"/>
      <c r="AL227" s="20"/>
      <c r="AM227" s="21"/>
      <c r="AN227" s="20"/>
      <c r="AO227" s="20"/>
      <c r="AP227" s="20"/>
      <c r="AQ227" s="20"/>
      <c r="AR227" s="20"/>
      <c r="AS227" s="21"/>
      <c r="AT227" s="20"/>
      <c r="AU227" s="20"/>
      <c r="AV227" s="20"/>
      <c r="AW227" s="20"/>
    </row>
    <row r="228" spans="1:49" ht="14.25" thickTop="1" thickBot="1" x14ac:dyDescent="0.25">
      <c r="A228" s="2">
        <v>2000</v>
      </c>
      <c r="B228" s="39" t="s">
        <v>103</v>
      </c>
      <c r="C228" s="22" t="s">
        <v>111</v>
      </c>
      <c r="D228" s="23">
        <f t="shared" ref="D228:I228" si="71">SUM(D221:D223)+D225+D226</f>
        <v>0</v>
      </c>
      <c r="E228" s="23">
        <f t="shared" si="71"/>
        <v>0</v>
      </c>
      <c r="F228" s="23">
        <f t="shared" si="71"/>
        <v>0</v>
      </c>
      <c r="G228" s="23">
        <f t="shared" si="71"/>
        <v>0</v>
      </c>
      <c r="H228" s="23">
        <f t="shared" si="71"/>
        <v>0</v>
      </c>
      <c r="I228" s="24">
        <f t="shared" si="71"/>
        <v>0</v>
      </c>
      <c r="J228" s="23">
        <f t="shared" ref="J228:O228" si="72">SUM(J221:J223)+J225+J226</f>
        <v>0</v>
      </c>
      <c r="K228" s="23">
        <f t="shared" si="72"/>
        <v>0</v>
      </c>
      <c r="L228" s="23">
        <f t="shared" si="72"/>
        <v>0</v>
      </c>
      <c r="M228" s="23">
        <f t="shared" si="72"/>
        <v>0</v>
      </c>
      <c r="N228" s="23">
        <f t="shared" si="72"/>
        <v>0</v>
      </c>
      <c r="O228" s="24">
        <f t="shared" si="72"/>
        <v>0</v>
      </c>
      <c r="P228" s="23">
        <f t="shared" ref="P228:U228" si="73">SUM(P221:P223)+P225+P226</f>
        <v>0</v>
      </c>
      <c r="Q228" s="23">
        <f t="shared" si="73"/>
        <v>200</v>
      </c>
      <c r="R228" s="23">
        <f t="shared" si="73"/>
        <v>0</v>
      </c>
      <c r="S228" s="23">
        <f t="shared" si="73"/>
        <v>25</v>
      </c>
      <c r="T228" s="23">
        <f t="shared" si="73"/>
        <v>0</v>
      </c>
      <c r="U228" s="24">
        <f t="shared" si="73"/>
        <v>25</v>
      </c>
      <c r="V228" s="23">
        <f t="shared" ref="V228:AA228" si="74">SUM(V221:V223)+V225+V226</f>
        <v>0</v>
      </c>
      <c r="W228" s="23">
        <f t="shared" si="74"/>
        <v>0</v>
      </c>
      <c r="X228" s="23">
        <f t="shared" si="74"/>
        <v>900</v>
      </c>
      <c r="Y228" s="23">
        <f t="shared" si="74"/>
        <v>25</v>
      </c>
      <c r="Z228" s="23">
        <f t="shared" si="74"/>
        <v>0</v>
      </c>
      <c r="AA228" s="24">
        <f t="shared" si="74"/>
        <v>0</v>
      </c>
      <c r="AB228" s="23">
        <f t="shared" ref="AB228:AG228" si="75">SUM(AB221:AB223)+AB225+AB226</f>
        <v>0</v>
      </c>
      <c r="AC228" s="23">
        <f t="shared" si="75"/>
        <v>0</v>
      </c>
      <c r="AD228" s="23">
        <f t="shared" si="75"/>
        <v>310</v>
      </c>
      <c r="AE228" s="23">
        <f t="shared" si="75"/>
        <v>0</v>
      </c>
      <c r="AF228" s="23">
        <f t="shared" si="75"/>
        <v>0</v>
      </c>
      <c r="AG228" s="24">
        <f t="shared" si="75"/>
        <v>0</v>
      </c>
      <c r="AH228" s="23">
        <f t="shared" ref="AH228:AM228" si="76">SUM(AH221:AH223)+AH225+AH226</f>
        <v>0</v>
      </c>
      <c r="AI228" s="23">
        <f t="shared" si="76"/>
        <v>0</v>
      </c>
      <c r="AJ228" s="23">
        <f t="shared" si="76"/>
        <v>3071</v>
      </c>
      <c r="AK228" s="23">
        <f t="shared" si="76"/>
        <v>300</v>
      </c>
      <c r="AL228" s="23">
        <f t="shared" si="76"/>
        <v>0</v>
      </c>
      <c r="AM228" s="24">
        <f t="shared" si="76"/>
        <v>0</v>
      </c>
      <c r="AN228" s="23">
        <f t="shared" ref="AN228:AS228" si="77">SUM(AN221:AN223)+AN225+AN226</f>
        <v>0</v>
      </c>
      <c r="AO228" s="23">
        <f t="shared" si="77"/>
        <v>1000</v>
      </c>
      <c r="AP228" s="23">
        <f t="shared" si="77"/>
        <v>0</v>
      </c>
      <c r="AQ228" s="23">
        <f t="shared" si="77"/>
        <v>0</v>
      </c>
      <c r="AR228" s="23">
        <f t="shared" si="77"/>
        <v>0</v>
      </c>
      <c r="AS228" s="24">
        <f t="shared" si="77"/>
        <v>0</v>
      </c>
      <c r="AT228" s="23">
        <f t="shared" ref="AT228:AW228" si="78">SUM(AT221:AT223)+AT225+AT226</f>
        <v>0</v>
      </c>
      <c r="AU228" s="23">
        <f t="shared" si="78"/>
        <v>0</v>
      </c>
      <c r="AV228" s="23">
        <f t="shared" si="78"/>
        <v>0</v>
      </c>
      <c r="AW228" s="23">
        <f t="shared" si="78"/>
        <v>0</v>
      </c>
    </row>
    <row r="229" spans="1:49" ht="13.9" customHeight="1" thickTop="1" thickBot="1" x14ac:dyDescent="0.25">
      <c r="A229" s="2">
        <v>2000</v>
      </c>
      <c r="B229" s="40" t="s">
        <v>112</v>
      </c>
      <c r="C229" s="14" t="s">
        <v>113</v>
      </c>
      <c r="D229" s="15"/>
      <c r="E229" s="15"/>
      <c r="F229" s="15">
        <v>1000</v>
      </c>
      <c r="G229" s="15"/>
      <c r="H229" s="15">
        <v>10</v>
      </c>
      <c r="I229" s="16"/>
      <c r="J229" s="15"/>
      <c r="K229" s="15"/>
      <c r="L229" s="15"/>
      <c r="M229" s="15"/>
      <c r="N229" s="15"/>
      <c r="O229" s="16"/>
      <c r="P229" s="15">
        <v>450</v>
      </c>
      <c r="Q229" s="15"/>
      <c r="R229" s="15"/>
      <c r="S229" s="15"/>
      <c r="T229" s="15"/>
      <c r="U229" s="16"/>
      <c r="V229" s="15">
        <v>1600</v>
      </c>
      <c r="W229" s="15"/>
      <c r="X229" s="15"/>
      <c r="Y229" s="15"/>
      <c r="Z229" s="15"/>
      <c r="AA229" s="16"/>
      <c r="AB229" s="15"/>
      <c r="AC229" s="15"/>
      <c r="AD229" s="15"/>
      <c r="AE229" s="15"/>
      <c r="AF229" s="15"/>
      <c r="AG229" s="16"/>
      <c r="AH229" s="15"/>
      <c r="AI229" s="15"/>
      <c r="AJ229" s="15"/>
      <c r="AK229" s="15"/>
      <c r="AL229" s="15"/>
      <c r="AM229" s="16"/>
      <c r="AN229" s="15"/>
      <c r="AO229" s="15"/>
      <c r="AP229" s="15"/>
      <c r="AQ229" s="15"/>
      <c r="AR229" s="15">
        <v>250</v>
      </c>
      <c r="AS229" s="16"/>
      <c r="AT229" s="15">
        <v>5</v>
      </c>
      <c r="AU229" s="15"/>
      <c r="AV229" s="15"/>
      <c r="AW229" s="15"/>
    </row>
    <row r="230" spans="1:49" ht="14.25" thickTop="1" thickBot="1" x14ac:dyDescent="0.25">
      <c r="A230" s="2">
        <v>2000</v>
      </c>
      <c r="B230" s="40" t="s">
        <v>112</v>
      </c>
      <c r="C230" s="17" t="s">
        <v>114</v>
      </c>
      <c r="D230" s="18"/>
      <c r="E230" s="18">
        <v>15</v>
      </c>
      <c r="F230" s="18"/>
      <c r="G230" s="18">
        <v>16</v>
      </c>
      <c r="H230" s="18">
        <v>3200</v>
      </c>
      <c r="I230" s="19">
        <v>1450</v>
      </c>
      <c r="J230" s="18">
        <v>1550</v>
      </c>
      <c r="K230" s="18"/>
      <c r="L230" s="18">
        <v>800</v>
      </c>
      <c r="M230" s="18">
        <v>950</v>
      </c>
      <c r="N230" s="18">
        <v>360</v>
      </c>
      <c r="O230" s="19">
        <v>10</v>
      </c>
      <c r="P230" s="18">
        <v>135</v>
      </c>
      <c r="Q230" s="18">
        <v>980</v>
      </c>
      <c r="R230" s="18">
        <v>600</v>
      </c>
      <c r="S230" s="18">
        <v>25</v>
      </c>
      <c r="T230" s="18"/>
      <c r="U230" s="19">
        <v>50</v>
      </c>
      <c r="V230" s="18">
        <v>85</v>
      </c>
      <c r="W230" s="18"/>
      <c r="X230" s="18">
        <v>450</v>
      </c>
      <c r="Y230" s="18">
        <v>300</v>
      </c>
      <c r="Z230" s="18">
        <v>35</v>
      </c>
      <c r="AA230" s="19">
        <v>1</v>
      </c>
      <c r="AB230" s="18">
        <v>15</v>
      </c>
      <c r="AC230" s="18">
        <v>15</v>
      </c>
      <c r="AD230" s="18"/>
      <c r="AE230" s="18">
        <v>25</v>
      </c>
      <c r="AF230" s="18"/>
      <c r="AG230" s="19">
        <v>800</v>
      </c>
      <c r="AH230" s="18">
        <v>5</v>
      </c>
      <c r="AI230" s="18">
        <v>35</v>
      </c>
      <c r="AJ230" s="18">
        <v>52</v>
      </c>
      <c r="AK230" s="18"/>
      <c r="AL230" s="18"/>
      <c r="AM230" s="19">
        <v>4</v>
      </c>
      <c r="AN230" s="18">
        <v>2</v>
      </c>
      <c r="AO230" s="18">
        <v>280</v>
      </c>
      <c r="AP230" s="18">
        <v>160</v>
      </c>
      <c r="AQ230" s="18">
        <v>100</v>
      </c>
      <c r="AR230" s="18">
        <v>100</v>
      </c>
      <c r="AS230" s="19">
        <v>80</v>
      </c>
      <c r="AT230" s="18">
        <v>25</v>
      </c>
      <c r="AU230" s="18"/>
      <c r="AV230" s="18"/>
      <c r="AW230" s="18">
        <v>150</v>
      </c>
    </row>
    <row r="231" spans="1:49" ht="14.25" thickTop="1" thickBot="1" x14ac:dyDescent="0.25">
      <c r="A231" s="2">
        <v>2000</v>
      </c>
      <c r="B231" s="40" t="s">
        <v>112</v>
      </c>
      <c r="C231" s="17" t="s">
        <v>115</v>
      </c>
      <c r="D231" s="18"/>
      <c r="E231" s="18"/>
      <c r="F231" s="18">
        <v>107</v>
      </c>
      <c r="G231" s="18"/>
      <c r="H231" s="18"/>
      <c r="I231" s="19"/>
      <c r="J231" s="18"/>
      <c r="K231" s="18"/>
      <c r="L231" s="18">
        <v>150</v>
      </c>
      <c r="M231" s="18"/>
      <c r="N231" s="18"/>
      <c r="O231" s="19"/>
      <c r="P231" s="18"/>
      <c r="Q231" s="18">
        <v>20</v>
      </c>
      <c r="R231" s="18">
        <v>4</v>
      </c>
      <c r="S231" s="18">
        <v>75</v>
      </c>
      <c r="T231" s="18">
        <v>4</v>
      </c>
      <c r="U231" s="19"/>
      <c r="V231" s="18"/>
      <c r="W231" s="18"/>
      <c r="X231" s="18">
        <v>50</v>
      </c>
      <c r="Y231" s="18"/>
      <c r="Z231" s="18"/>
      <c r="AA231" s="19"/>
      <c r="AB231" s="18">
        <v>1000</v>
      </c>
      <c r="AC231" s="18"/>
      <c r="AD231" s="18"/>
      <c r="AE231" s="18"/>
      <c r="AF231" s="18"/>
      <c r="AG231" s="19"/>
      <c r="AH231" s="18"/>
      <c r="AI231" s="18"/>
      <c r="AJ231" s="18"/>
      <c r="AK231" s="18">
        <v>10</v>
      </c>
      <c r="AL231" s="18"/>
      <c r="AM231" s="19"/>
      <c r="AN231" s="18"/>
      <c r="AO231" s="18">
        <v>60</v>
      </c>
      <c r="AP231" s="18"/>
      <c r="AQ231" s="18"/>
      <c r="AR231" s="18"/>
      <c r="AS231" s="19">
        <v>210</v>
      </c>
      <c r="AT231" s="18">
        <v>5</v>
      </c>
      <c r="AU231" s="18"/>
      <c r="AV231" s="18"/>
      <c r="AW231" s="18"/>
    </row>
    <row r="232" spans="1:49" ht="14.25" thickTop="1" thickBot="1" x14ac:dyDescent="0.25">
      <c r="A232" s="2">
        <v>2000</v>
      </c>
      <c r="B232" s="40" t="s">
        <v>112</v>
      </c>
      <c r="C232" s="17" t="s">
        <v>116</v>
      </c>
      <c r="D232" s="18"/>
      <c r="E232" s="18"/>
      <c r="F232" s="18"/>
      <c r="G232" s="18"/>
      <c r="H232" s="18"/>
      <c r="I232" s="19"/>
      <c r="J232" s="18"/>
      <c r="K232" s="18"/>
      <c r="L232" s="18"/>
      <c r="M232" s="18"/>
      <c r="N232" s="18"/>
      <c r="O232" s="19"/>
      <c r="P232" s="18"/>
      <c r="Q232" s="18"/>
      <c r="R232" s="18"/>
      <c r="S232" s="18"/>
      <c r="T232" s="18"/>
      <c r="U232" s="19"/>
      <c r="V232" s="18"/>
      <c r="W232" s="18"/>
      <c r="X232" s="18"/>
      <c r="Y232" s="18"/>
      <c r="Z232" s="18"/>
      <c r="AA232" s="19"/>
      <c r="AB232" s="18"/>
      <c r="AC232" s="18"/>
      <c r="AD232" s="18"/>
      <c r="AE232" s="18"/>
      <c r="AF232" s="18"/>
      <c r="AG232" s="19"/>
      <c r="AH232" s="18"/>
      <c r="AI232" s="18"/>
      <c r="AJ232" s="18"/>
      <c r="AK232" s="18"/>
      <c r="AL232" s="18"/>
      <c r="AM232" s="19"/>
      <c r="AN232" s="18"/>
      <c r="AO232" s="18"/>
      <c r="AP232" s="18"/>
      <c r="AQ232" s="18"/>
      <c r="AR232" s="18"/>
      <c r="AS232" s="19"/>
      <c r="AT232" s="18"/>
      <c r="AU232" s="18"/>
      <c r="AV232" s="18"/>
      <c r="AW232" s="18"/>
    </row>
    <row r="233" spans="1:49" ht="14.25" thickTop="1" thickBot="1" x14ac:dyDescent="0.25">
      <c r="A233" s="2">
        <v>2000</v>
      </c>
      <c r="B233" s="40" t="s">
        <v>112</v>
      </c>
      <c r="C233" s="22" t="s">
        <v>117</v>
      </c>
      <c r="D233" s="23">
        <f t="shared" ref="D233:I233" si="79">D229+D230+D231+D232</f>
        <v>0</v>
      </c>
      <c r="E233" s="23">
        <f t="shared" si="79"/>
        <v>15</v>
      </c>
      <c r="F233" s="23">
        <f t="shared" si="79"/>
        <v>1107</v>
      </c>
      <c r="G233" s="23">
        <f t="shared" si="79"/>
        <v>16</v>
      </c>
      <c r="H233" s="23">
        <f t="shared" si="79"/>
        <v>3210</v>
      </c>
      <c r="I233" s="24">
        <f t="shared" si="79"/>
        <v>1450</v>
      </c>
      <c r="J233" s="23">
        <f t="shared" ref="J233:O233" si="80">J229+J230+J231+J232</f>
        <v>1550</v>
      </c>
      <c r="K233" s="23"/>
      <c r="L233" s="23">
        <f t="shared" si="80"/>
        <v>950</v>
      </c>
      <c r="M233" s="23">
        <f t="shared" si="80"/>
        <v>950</v>
      </c>
      <c r="N233" s="23">
        <f t="shared" si="80"/>
        <v>360</v>
      </c>
      <c r="O233" s="24">
        <f t="shared" si="80"/>
        <v>10</v>
      </c>
      <c r="P233" s="23">
        <f t="shared" ref="P233:U233" si="81">P229+P230+P231+P232</f>
        <v>585</v>
      </c>
      <c r="Q233" s="23">
        <f t="shared" si="81"/>
        <v>1000</v>
      </c>
      <c r="R233" s="23">
        <f t="shared" si="81"/>
        <v>604</v>
      </c>
      <c r="S233" s="23">
        <f t="shared" si="81"/>
        <v>100</v>
      </c>
      <c r="T233" s="23">
        <f t="shared" si="81"/>
        <v>4</v>
      </c>
      <c r="U233" s="24">
        <f t="shared" si="81"/>
        <v>50</v>
      </c>
      <c r="V233" s="23">
        <f t="shared" ref="V233:AA233" si="82">V229+V230+V231+V232</f>
        <v>1685</v>
      </c>
      <c r="W233" s="23">
        <f t="shared" si="82"/>
        <v>0</v>
      </c>
      <c r="X233" s="23">
        <f t="shared" si="82"/>
        <v>500</v>
      </c>
      <c r="Y233" s="23">
        <f t="shared" si="82"/>
        <v>300</v>
      </c>
      <c r="Z233" s="23">
        <f t="shared" si="82"/>
        <v>35</v>
      </c>
      <c r="AA233" s="24">
        <f t="shared" si="82"/>
        <v>1</v>
      </c>
      <c r="AB233" s="23">
        <f t="shared" ref="AB233:AG233" si="83">AB229+AB230+AB231+AB232</f>
        <v>1015</v>
      </c>
      <c r="AC233" s="23">
        <f t="shared" si="83"/>
        <v>15</v>
      </c>
      <c r="AD233" s="23">
        <f t="shared" si="83"/>
        <v>0</v>
      </c>
      <c r="AE233" s="23">
        <f t="shared" si="83"/>
        <v>25</v>
      </c>
      <c r="AF233" s="23">
        <f t="shared" si="83"/>
        <v>0</v>
      </c>
      <c r="AG233" s="24">
        <f t="shared" si="83"/>
        <v>800</v>
      </c>
      <c r="AH233" s="23">
        <f t="shared" ref="AH233:AM233" si="84">AH229+AH230+AH231+AH232</f>
        <v>5</v>
      </c>
      <c r="AI233" s="23">
        <f t="shared" si="84"/>
        <v>35</v>
      </c>
      <c r="AJ233" s="23">
        <f t="shared" si="84"/>
        <v>52</v>
      </c>
      <c r="AK233" s="23">
        <f t="shared" si="84"/>
        <v>10</v>
      </c>
      <c r="AL233" s="23">
        <f t="shared" si="84"/>
        <v>0</v>
      </c>
      <c r="AM233" s="24">
        <f t="shared" si="84"/>
        <v>4</v>
      </c>
      <c r="AN233" s="23">
        <f t="shared" ref="AN233:AS233" si="85">AN229+AN230+AN231+AN232</f>
        <v>2</v>
      </c>
      <c r="AO233" s="23">
        <f t="shared" si="85"/>
        <v>340</v>
      </c>
      <c r="AP233" s="23">
        <f t="shared" si="85"/>
        <v>160</v>
      </c>
      <c r="AQ233" s="23">
        <f t="shared" si="85"/>
        <v>100</v>
      </c>
      <c r="AR233" s="23">
        <f t="shared" si="85"/>
        <v>350</v>
      </c>
      <c r="AS233" s="24">
        <f t="shared" si="85"/>
        <v>290</v>
      </c>
      <c r="AT233" s="23">
        <f>AT229+AT230+AT231+AT232</f>
        <v>35</v>
      </c>
      <c r="AU233" s="23">
        <f>AU229+AU230+AU231+AU232</f>
        <v>0</v>
      </c>
      <c r="AV233" s="23">
        <f>AV229+AV230+AV231+AV232</f>
        <v>0</v>
      </c>
      <c r="AW233" s="23">
        <f>AW229+AW230+AW231+AW232</f>
        <v>150</v>
      </c>
    </row>
    <row r="234" spans="1:49" ht="14.25" thickTop="1" thickBot="1" x14ac:dyDescent="0.25">
      <c r="A234" s="2">
        <v>2000</v>
      </c>
      <c r="B234" s="26" t="s">
        <v>118</v>
      </c>
      <c r="D234" s="27">
        <f t="shared" ref="D234:I234" si="86">D220+D228+D233</f>
        <v>50</v>
      </c>
      <c r="E234" s="27">
        <f t="shared" si="86"/>
        <v>1340</v>
      </c>
      <c r="F234" s="27">
        <f t="shared" si="86"/>
        <v>10457</v>
      </c>
      <c r="G234" s="27">
        <f t="shared" si="86"/>
        <v>40</v>
      </c>
      <c r="H234" s="27">
        <f t="shared" si="86"/>
        <v>11585</v>
      </c>
      <c r="I234" s="28">
        <f t="shared" si="86"/>
        <v>5075</v>
      </c>
      <c r="J234" s="27">
        <f t="shared" ref="J234:O234" si="87">J220+J228+J233</f>
        <v>1950</v>
      </c>
      <c r="K234" s="27">
        <f t="shared" si="87"/>
        <v>0</v>
      </c>
      <c r="L234" s="27">
        <f t="shared" si="87"/>
        <v>12175</v>
      </c>
      <c r="M234" s="27">
        <f t="shared" si="87"/>
        <v>950</v>
      </c>
      <c r="N234" s="27">
        <f t="shared" si="87"/>
        <v>760</v>
      </c>
      <c r="O234" s="28">
        <f t="shared" si="87"/>
        <v>335</v>
      </c>
      <c r="P234" s="27">
        <f t="shared" ref="P234:U234" si="88">P220+P228+P233</f>
        <v>900</v>
      </c>
      <c r="Q234" s="27">
        <f t="shared" si="88"/>
        <v>7525</v>
      </c>
      <c r="R234" s="27">
        <f t="shared" si="88"/>
        <v>759</v>
      </c>
      <c r="S234" s="27">
        <f t="shared" si="88"/>
        <v>2525</v>
      </c>
      <c r="T234" s="27">
        <f t="shared" si="88"/>
        <v>304</v>
      </c>
      <c r="U234" s="28">
        <f t="shared" si="88"/>
        <v>230</v>
      </c>
      <c r="V234" s="27">
        <f t="shared" ref="V234:AA234" si="89">V220+V228+V233</f>
        <v>6735</v>
      </c>
      <c r="W234" s="27">
        <f t="shared" si="89"/>
        <v>20</v>
      </c>
      <c r="X234" s="27">
        <f t="shared" si="89"/>
        <v>5100</v>
      </c>
      <c r="Y234" s="27">
        <f t="shared" si="89"/>
        <v>985</v>
      </c>
      <c r="Z234" s="27">
        <f t="shared" si="89"/>
        <v>102</v>
      </c>
      <c r="AA234" s="28">
        <f t="shared" si="89"/>
        <v>27</v>
      </c>
      <c r="AB234" s="27">
        <f t="shared" ref="AB234:AG234" si="90">AB220+AB228+AB233</f>
        <v>4715</v>
      </c>
      <c r="AC234" s="27">
        <f t="shared" si="90"/>
        <v>5040</v>
      </c>
      <c r="AD234" s="27">
        <f t="shared" si="90"/>
        <v>1795</v>
      </c>
      <c r="AE234" s="27">
        <f t="shared" si="90"/>
        <v>1025</v>
      </c>
      <c r="AF234" s="27">
        <f t="shared" si="90"/>
        <v>0</v>
      </c>
      <c r="AG234" s="28">
        <f t="shared" si="90"/>
        <v>1325</v>
      </c>
      <c r="AH234" s="27">
        <f t="shared" ref="AH234:AM234" si="91">AH220+AH228+AH233</f>
        <v>3515</v>
      </c>
      <c r="AI234" s="27">
        <f t="shared" si="91"/>
        <v>11835</v>
      </c>
      <c r="AJ234" s="27">
        <f t="shared" si="91"/>
        <v>10599</v>
      </c>
      <c r="AK234" s="27">
        <f t="shared" si="91"/>
        <v>1510</v>
      </c>
      <c r="AL234" s="27">
        <f t="shared" si="91"/>
        <v>405</v>
      </c>
      <c r="AM234" s="28">
        <f t="shared" si="91"/>
        <v>489</v>
      </c>
      <c r="AN234" s="27">
        <f t="shared" ref="AN234:AS234" si="92">AN220+AN228+AN233</f>
        <v>2</v>
      </c>
      <c r="AO234" s="27">
        <f t="shared" si="92"/>
        <v>29490</v>
      </c>
      <c r="AP234" s="27">
        <f t="shared" si="92"/>
        <v>250</v>
      </c>
      <c r="AQ234" s="27">
        <f t="shared" si="92"/>
        <v>1010</v>
      </c>
      <c r="AR234" s="27">
        <f t="shared" si="92"/>
        <v>4450</v>
      </c>
      <c r="AS234" s="28">
        <f t="shared" si="92"/>
        <v>3030</v>
      </c>
      <c r="AT234" s="27">
        <f>AT220+AT228+AT233</f>
        <v>10135</v>
      </c>
      <c r="AU234" s="27">
        <f>AU220+AU228+AU233</f>
        <v>35</v>
      </c>
      <c r="AV234" s="27">
        <f>AV220+AV228+AV233</f>
        <v>200</v>
      </c>
      <c r="AW234" s="27">
        <f>AW220+AW228+AW233</f>
        <v>285</v>
      </c>
    </row>
    <row r="235" spans="1:49" ht="13.9" customHeight="1" thickTop="1" thickBot="1" x14ac:dyDescent="0.25">
      <c r="A235" s="2">
        <v>2000</v>
      </c>
      <c r="B235" s="41" t="s">
        <v>119</v>
      </c>
      <c r="C235" s="14" t="s">
        <v>120</v>
      </c>
      <c r="D235" s="29">
        <v>1</v>
      </c>
      <c r="E235" s="29">
        <v>0.66</v>
      </c>
      <c r="F235" s="29">
        <v>0.2</v>
      </c>
      <c r="G235" s="29">
        <v>0.15</v>
      </c>
      <c r="H235" s="29">
        <v>0.25</v>
      </c>
      <c r="I235" s="30">
        <v>0.25</v>
      </c>
      <c r="J235" s="29">
        <v>0.15</v>
      </c>
      <c r="K235" s="29"/>
      <c r="L235" s="29">
        <v>0.3</v>
      </c>
      <c r="M235" s="29"/>
      <c r="N235" s="29">
        <v>1</v>
      </c>
      <c r="O235" s="30">
        <v>0.8</v>
      </c>
      <c r="P235" s="29">
        <v>0.1</v>
      </c>
      <c r="Q235" s="29">
        <v>0.25</v>
      </c>
      <c r="R235" s="29">
        <v>0.5</v>
      </c>
      <c r="S235" s="29">
        <v>0.6</v>
      </c>
      <c r="T235" s="29">
        <v>0.5</v>
      </c>
      <c r="U235" s="30">
        <v>0.6</v>
      </c>
      <c r="V235" s="29"/>
      <c r="W235" s="29"/>
      <c r="X235" s="29">
        <v>0.3</v>
      </c>
      <c r="Y235" s="29">
        <v>0.25</v>
      </c>
      <c r="Z235" s="29">
        <v>0.6</v>
      </c>
      <c r="AA235" s="30"/>
      <c r="AB235" s="29">
        <v>0.3</v>
      </c>
      <c r="AC235" s="29">
        <v>0.75</v>
      </c>
      <c r="AD235" s="29">
        <v>0.5</v>
      </c>
      <c r="AE235" s="29">
        <v>0.75</v>
      </c>
      <c r="AF235" s="29"/>
      <c r="AG235" s="30">
        <v>0.2</v>
      </c>
      <c r="AH235" s="29"/>
      <c r="AI235" s="29">
        <v>0.25</v>
      </c>
      <c r="AJ235" s="29"/>
      <c r="AK235" s="29"/>
      <c r="AL235" s="29"/>
      <c r="AM235" s="30">
        <v>0.5</v>
      </c>
      <c r="AN235" s="29"/>
      <c r="AO235" s="29">
        <v>0.03</v>
      </c>
      <c r="AP235" s="29">
        <v>0.05</v>
      </c>
      <c r="AQ235" s="29">
        <v>0.5</v>
      </c>
      <c r="AR235" s="29">
        <v>0.8</v>
      </c>
      <c r="AS235" s="30">
        <v>0.85</v>
      </c>
      <c r="AT235" s="29">
        <v>0.15</v>
      </c>
      <c r="AU235" s="29"/>
      <c r="AV235" s="29">
        <v>1</v>
      </c>
      <c r="AW235" s="29">
        <v>0.7</v>
      </c>
    </row>
    <row r="236" spans="1:49" ht="14.25" thickTop="1" thickBot="1" x14ac:dyDescent="0.25">
      <c r="A236" s="2">
        <v>2000</v>
      </c>
      <c r="B236" s="41" t="s">
        <v>119</v>
      </c>
      <c r="C236" s="17" t="s">
        <v>121</v>
      </c>
      <c r="D236" s="20"/>
      <c r="E236" s="20"/>
      <c r="F236" s="20"/>
      <c r="G236" s="20">
        <v>0.7</v>
      </c>
      <c r="H236" s="20"/>
      <c r="I236" s="21"/>
      <c r="J236" s="20"/>
      <c r="K236" s="20"/>
      <c r="L236" s="20"/>
      <c r="M236" s="20">
        <v>0.1</v>
      </c>
      <c r="N236" s="20"/>
      <c r="O236" s="21"/>
      <c r="P236" s="20">
        <v>0.7</v>
      </c>
      <c r="Q236" s="20"/>
      <c r="R236" s="20"/>
      <c r="S236" s="20"/>
      <c r="T236" s="20"/>
      <c r="U236" s="21"/>
      <c r="V236" s="20"/>
      <c r="W236" s="20"/>
      <c r="X236" s="20">
        <v>0.3</v>
      </c>
      <c r="Y236" s="20">
        <v>0.25</v>
      </c>
      <c r="Z236" s="20">
        <v>0.2</v>
      </c>
      <c r="AA236" s="21"/>
      <c r="AB236" s="20"/>
      <c r="AC236" s="20">
        <v>0.25</v>
      </c>
      <c r="AD236" s="20"/>
      <c r="AE236" s="20">
        <v>0.25</v>
      </c>
      <c r="AF236" s="20"/>
      <c r="AG236" s="21"/>
      <c r="AH236" s="20"/>
      <c r="AI236" s="20"/>
      <c r="AJ236" s="20"/>
      <c r="AK236" s="20"/>
      <c r="AL236" s="20"/>
      <c r="AM236" s="21"/>
      <c r="AN236" s="20"/>
      <c r="AO236" s="20"/>
      <c r="AP236" s="20"/>
      <c r="AQ236" s="20"/>
      <c r="AR236" s="20"/>
      <c r="AS236" s="21">
        <v>0.05</v>
      </c>
      <c r="AT236" s="20"/>
      <c r="AU236" s="20">
        <v>0.5</v>
      </c>
      <c r="AV236" s="20"/>
      <c r="AW236" s="20">
        <v>0.15</v>
      </c>
    </row>
    <row r="237" spans="1:49" ht="14.25" thickTop="1" thickBot="1" x14ac:dyDescent="0.25">
      <c r="A237" s="2">
        <v>2000</v>
      </c>
      <c r="B237" s="41" t="s">
        <v>119</v>
      </c>
      <c r="C237" s="17" t="s">
        <v>122</v>
      </c>
      <c r="D237" s="20"/>
      <c r="E237" s="20">
        <v>0.34</v>
      </c>
      <c r="F237" s="20">
        <v>0.8</v>
      </c>
      <c r="G237" s="20">
        <v>0.15</v>
      </c>
      <c r="H237" s="20">
        <v>0.75</v>
      </c>
      <c r="I237" s="21">
        <v>0.75</v>
      </c>
      <c r="J237" s="20">
        <v>0.85</v>
      </c>
      <c r="K237" s="20"/>
      <c r="L237" s="20">
        <v>0.7</v>
      </c>
      <c r="M237" s="20">
        <v>0.9</v>
      </c>
      <c r="N237" s="20"/>
      <c r="O237" s="21">
        <v>0.2</v>
      </c>
      <c r="P237" s="20">
        <v>0.2</v>
      </c>
      <c r="Q237" s="20">
        <v>0.75</v>
      </c>
      <c r="R237" s="20">
        <v>0.5</v>
      </c>
      <c r="S237" s="20">
        <v>0.4</v>
      </c>
      <c r="T237" s="20">
        <v>0.5</v>
      </c>
      <c r="U237" s="21">
        <v>0.4</v>
      </c>
      <c r="V237" s="20"/>
      <c r="W237" s="20">
        <v>1</v>
      </c>
      <c r="X237" s="20">
        <v>0.4</v>
      </c>
      <c r="Y237" s="20">
        <v>0.5</v>
      </c>
      <c r="Z237" s="20">
        <v>0.2</v>
      </c>
      <c r="AA237" s="21">
        <v>1</v>
      </c>
      <c r="AB237" s="20">
        <v>0.7</v>
      </c>
      <c r="AC237" s="20"/>
      <c r="AD237" s="20">
        <v>0.5</v>
      </c>
      <c r="AE237" s="20">
        <v>0</v>
      </c>
      <c r="AF237" s="20"/>
      <c r="AG237" s="21">
        <v>0.8</v>
      </c>
      <c r="AH237" s="20"/>
      <c r="AI237" s="20">
        <v>0.75</v>
      </c>
      <c r="AJ237" s="20">
        <v>1</v>
      </c>
      <c r="AK237" s="20">
        <v>1</v>
      </c>
      <c r="AL237" s="20">
        <v>1</v>
      </c>
      <c r="AM237" s="21">
        <v>0.5</v>
      </c>
      <c r="AN237" s="20"/>
      <c r="AO237" s="20">
        <v>0.97</v>
      </c>
      <c r="AP237" s="20">
        <v>0.95</v>
      </c>
      <c r="AQ237" s="20">
        <v>0.5</v>
      </c>
      <c r="AR237" s="20">
        <v>0.2</v>
      </c>
      <c r="AS237" s="21">
        <v>0.08</v>
      </c>
      <c r="AT237" s="20">
        <v>0.85</v>
      </c>
      <c r="AU237" s="20">
        <v>0.5</v>
      </c>
      <c r="AV237" s="20"/>
      <c r="AW237" s="20">
        <v>0.15</v>
      </c>
    </row>
    <row r="238" spans="1:49" ht="14.25" thickTop="1" thickBot="1" x14ac:dyDescent="0.25">
      <c r="A238" s="2">
        <v>2000</v>
      </c>
      <c r="B238" s="41" t="s">
        <v>119</v>
      </c>
      <c r="C238" s="22" t="s">
        <v>123</v>
      </c>
      <c r="D238" s="31"/>
      <c r="E238" s="31"/>
      <c r="F238" s="31"/>
      <c r="G238" s="31"/>
      <c r="H238" s="31"/>
      <c r="I238" s="32"/>
      <c r="J238" s="31"/>
      <c r="K238" s="31"/>
      <c r="L238" s="31"/>
      <c r="M238" s="31"/>
      <c r="N238" s="31"/>
      <c r="O238" s="32"/>
      <c r="P238" s="31"/>
      <c r="Q238" s="31"/>
      <c r="R238" s="31"/>
      <c r="S238" s="31"/>
      <c r="T238" s="31"/>
      <c r="U238" s="32"/>
      <c r="V238" s="31"/>
      <c r="W238" s="31"/>
      <c r="X238" s="31"/>
      <c r="Y238" s="31"/>
      <c r="Z238" s="31"/>
      <c r="AA238" s="32"/>
      <c r="AB238" s="31"/>
      <c r="AC238" s="31"/>
      <c r="AD238" s="31"/>
      <c r="AE238" s="31"/>
      <c r="AF238" s="31"/>
      <c r="AG238" s="32"/>
      <c r="AH238" s="31"/>
      <c r="AI238" s="31"/>
      <c r="AJ238" s="31"/>
      <c r="AK238" s="31"/>
      <c r="AL238" s="31"/>
      <c r="AM238" s="32"/>
      <c r="AN238" s="31"/>
      <c r="AO238" s="31"/>
      <c r="AP238" s="31"/>
      <c r="AQ238" s="31"/>
      <c r="AR238" s="31"/>
      <c r="AS238" s="32">
        <v>0.02</v>
      </c>
      <c r="AT238" s="31"/>
      <c r="AU238" s="31"/>
      <c r="AV238" s="31"/>
      <c r="AW238" s="31"/>
    </row>
    <row r="239" spans="1:49" ht="13.9" customHeight="1" thickTop="1" thickBot="1" x14ac:dyDescent="0.25">
      <c r="A239" s="2">
        <v>2000</v>
      </c>
      <c r="B239" s="39" t="s">
        <v>124</v>
      </c>
      <c r="C239" s="14" t="s">
        <v>125</v>
      </c>
      <c r="D239" s="15"/>
      <c r="E239" s="15"/>
      <c r="F239" s="15"/>
      <c r="G239" s="15"/>
      <c r="H239" s="15"/>
      <c r="I239" s="16"/>
      <c r="J239" s="15"/>
      <c r="K239" s="15"/>
      <c r="L239" s="15"/>
      <c r="M239" s="15"/>
      <c r="N239" s="15"/>
      <c r="O239" s="16"/>
      <c r="P239" s="15"/>
      <c r="Q239" s="15"/>
      <c r="R239" s="15"/>
      <c r="S239" s="15"/>
      <c r="T239" s="15"/>
      <c r="U239" s="16"/>
      <c r="V239" s="15"/>
      <c r="W239" s="15"/>
      <c r="X239" s="15"/>
      <c r="Y239" s="15"/>
      <c r="Z239" s="15"/>
      <c r="AA239" s="16"/>
      <c r="AB239" s="15"/>
      <c r="AC239" s="15"/>
      <c r="AD239" s="15"/>
      <c r="AE239" s="15"/>
      <c r="AF239" s="15"/>
      <c r="AG239" s="16"/>
      <c r="AH239" s="15"/>
      <c r="AI239" s="15"/>
      <c r="AJ239" s="15"/>
      <c r="AK239" s="15"/>
      <c r="AL239" s="15"/>
      <c r="AM239" s="16"/>
      <c r="AN239" s="15"/>
      <c r="AO239" s="15"/>
      <c r="AP239" s="15"/>
      <c r="AQ239" s="15"/>
      <c r="AR239" s="15"/>
      <c r="AS239" s="16"/>
      <c r="AT239" s="15"/>
      <c r="AU239" s="15"/>
      <c r="AV239" s="15"/>
      <c r="AW239" s="15"/>
    </row>
    <row r="240" spans="1:49" ht="14.25" thickTop="1" thickBot="1" x14ac:dyDescent="0.25">
      <c r="A240" s="2">
        <v>2000</v>
      </c>
      <c r="B240" s="39" t="s">
        <v>124</v>
      </c>
      <c r="C240" s="17" t="s">
        <v>126</v>
      </c>
      <c r="D240" s="18"/>
      <c r="E240" s="18"/>
      <c r="F240" s="18"/>
      <c r="G240" s="18"/>
      <c r="H240" s="18"/>
      <c r="I240" s="19"/>
      <c r="J240" s="18"/>
      <c r="K240" s="18"/>
      <c r="L240" s="18"/>
      <c r="M240" s="18"/>
      <c r="N240" s="18"/>
      <c r="O240" s="19"/>
      <c r="P240" s="18"/>
      <c r="Q240" s="18"/>
      <c r="R240" s="18"/>
      <c r="S240" s="18"/>
      <c r="T240" s="18"/>
      <c r="U240" s="19"/>
      <c r="V240" s="18"/>
      <c r="W240" s="18"/>
      <c r="X240" s="18"/>
      <c r="Y240" s="18"/>
      <c r="Z240" s="18"/>
      <c r="AA240" s="19"/>
      <c r="AB240" s="18"/>
      <c r="AC240" s="18"/>
      <c r="AD240" s="18"/>
      <c r="AE240" s="18"/>
      <c r="AF240" s="18"/>
      <c r="AG240" s="19"/>
      <c r="AH240" s="18"/>
      <c r="AI240" s="18"/>
      <c r="AJ240" s="18"/>
      <c r="AK240" s="18"/>
      <c r="AL240" s="18"/>
      <c r="AM240" s="19"/>
      <c r="AN240" s="18"/>
      <c r="AO240" s="18"/>
      <c r="AP240" s="18"/>
      <c r="AQ240" s="18"/>
      <c r="AR240" s="18"/>
      <c r="AS240" s="19"/>
      <c r="AT240" s="18"/>
      <c r="AU240" s="18"/>
      <c r="AV240" s="18"/>
      <c r="AW240" s="18"/>
    </row>
    <row r="241" spans="1:49" ht="14.25" thickTop="1" thickBot="1" x14ac:dyDescent="0.25">
      <c r="A241" s="2">
        <v>2000</v>
      </c>
      <c r="B241" s="39" t="s">
        <v>124</v>
      </c>
      <c r="C241" s="17" t="s">
        <v>127</v>
      </c>
      <c r="D241" s="18"/>
      <c r="E241" s="18"/>
      <c r="F241" s="18"/>
      <c r="G241" s="18"/>
      <c r="H241" s="18"/>
      <c r="I241" s="19"/>
      <c r="J241" s="18"/>
      <c r="K241" s="18"/>
      <c r="L241" s="18"/>
      <c r="M241" s="18"/>
      <c r="N241" s="18"/>
      <c r="O241" s="19"/>
      <c r="P241" s="18"/>
      <c r="Q241" s="18"/>
      <c r="R241" s="18"/>
      <c r="S241" s="18"/>
      <c r="T241" s="18"/>
      <c r="U241" s="19"/>
      <c r="V241" s="18"/>
      <c r="W241" s="18"/>
      <c r="X241" s="18"/>
      <c r="Y241" s="18"/>
      <c r="Z241" s="18"/>
      <c r="AA241" s="19"/>
      <c r="AB241" s="18"/>
      <c r="AC241" s="18"/>
      <c r="AD241" s="18"/>
      <c r="AE241" s="18"/>
      <c r="AF241" s="18"/>
      <c r="AG241" s="19"/>
      <c r="AH241" s="18"/>
      <c r="AI241" s="18"/>
      <c r="AJ241" s="18"/>
      <c r="AK241" s="18"/>
      <c r="AL241" s="18"/>
      <c r="AM241" s="19"/>
      <c r="AN241" s="18"/>
      <c r="AO241" s="18"/>
      <c r="AP241" s="18"/>
      <c r="AQ241" s="18"/>
      <c r="AR241" s="18"/>
      <c r="AS241" s="19"/>
      <c r="AT241" s="18"/>
      <c r="AU241" s="18"/>
      <c r="AV241" s="18"/>
      <c r="AW241" s="18"/>
    </row>
    <row r="242" spans="1:49" ht="14.25" thickTop="1" thickBot="1" x14ac:dyDescent="0.25">
      <c r="A242" s="2">
        <v>2000</v>
      </c>
      <c r="B242" s="39" t="s">
        <v>124</v>
      </c>
      <c r="C242" s="17" t="s">
        <v>128</v>
      </c>
      <c r="D242" s="20"/>
      <c r="E242" s="20"/>
      <c r="F242" s="20"/>
      <c r="G242" s="20"/>
      <c r="H242" s="20"/>
      <c r="I242" s="21"/>
      <c r="J242" s="20"/>
      <c r="K242" s="20"/>
      <c r="L242" s="20"/>
      <c r="M242" s="20"/>
      <c r="N242" s="20"/>
      <c r="O242" s="21"/>
      <c r="P242" s="20"/>
      <c r="Q242" s="20"/>
      <c r="R242" s="20"/>
      <c r="S242" s="20"/>
      <c r="T242" s="20"/>
      <c r="U242" s="21"/>
      <c r="V242" s="20"/>
      <c r="W242" s="20"/>
      <c r="X242" s="20"/>
      <c r="Y242" s="20"/>
      <c r="Z242" s="20"/>
      <c r="AA242" s="21"/>
      <c r="AB242" s="20"/>
      <c r="AC242" s="20"/>
      <c r="AD242" s="20"/>
      <c r="AE242" s="20"/>
      <c r="AF242" s="20"/>
      <c r="AG242" s="21"/>
      <c r="AH242" s="20"/>
      <c r="AI242" s="20"/>
      <c r="AJ242" s="20"/>
      <c r="AK242" s="20"/>
      <c r="AL242" s="20"/>
      <c r="AM242" s="21"/>
      <c r="AN242" s="20"/>
      <c r="AO242" s="20"/>
      <c r="AP242" s="20"/>
      <c r="AQ242" s="20"/>
      <c r="AR242" s="20"/>
      <c r="AS242" s="21"/>
      <c r="AT242" s="20"/>
      <c r="AU242" s="20"/>
      <c r="AV242" s="20"/>
      <c r="AW242" s="20"/>
    </row>
    <row r="243" spans="1:49" ht="14.25" thickTop="1" thickBot="1" x14ac:dyDescent="0.25">
      <c r="A243" s="2">
        <v>2000</v>
      </c>
      <c r="B243" s="39" t="s">
        <v>124</v>
      </c>
      <c r="C243" s="17" t="s">
        <v>129</v>
      </c>
      <c r="D243" s="20"/>
      <c r="E243" s="20"/>
      <c r="F243" s="20"/>
      <c r="G243" s="20"/>
      <c r="H243" s="20"/>
      <c r="I243" s="21"/>
      <c r="J243" s="20"/>
      <c r="K243" s="20"/>
      <c r="L243" s="20"/>
      <c r="M243" s="20"/>
      <c r="N243" s="20"/>
      <c r="O243" s="21"/>
      <c r="P243" s="20"/>
      <c r="Q243" s="20"/>
      <c r="R243" s="20"/>
      <c r="S243" s="20"/>
      <c r="T243" s="20"/>
      <c r="U243" s="21"/>
      <c r="V243" s="20"/>
      <c r="W243" s="20"/>
      <c r="X243" s="20"/>
      <c r="Y243" s="20"/>
      <c r="Z243" s="20"/>
      <c r="AA243" s="21"/>
      <c r="AB243" s="20"/>
      <c r="AC243" s="20"/>
      <c r="AD243" s="20"/>
      <c r="AE243" s="20"/>
      <c r="AF243" s="20"/>
      <c r="AG243" s="21"/>
      <c r="AH243" s="20"/>
      <c r="AI243" s="20"/>
      <c r="AJ243" s="20"/>
      <c r="AK243" s="20"/>
      <c r="AL243" s="20"/>
      <c r="AM243" s="21"/>
      <c r="AN243" s="20"/>
      <c r="AO243" s="20"/>
      <c r="AP243" s="20"/>
      <c r="AQ243" s="20"/>
      <c r="AR243" s="20"/>
      <c r="AS243" s="21"/>
      <c r="AT243" s="20"/>
      <c r="AU243" s="20"/>
      <c r="AV243" s="20"/>
      <c r="AW243" s="20"/>
    </row>
    <row r="244" spans="1:49" ht="14.25" thickTop="1" thickBot="1" x14ac:dyDescent="0.25">
      <c r="A244" s="2">
        <v>2000</v>
      </c>
      <c r="B244" s="39" t="s">
        <v>124</v>
      </c>
      <c r="C244" s="17" t="s">
        <v>130</v>
      </c>
      <c r="D244" s="20"/>
      <c r="E244" s="20"/>
      <c r="F244" s="20"/>
      <c r="G244" s="20"/>
      <c r="H244" s="20"/>
      <c r="I244" s="21"/>
      <c r="J244" s="20"/>
      <c r="K244" s="20"/>
      <c r="L244" s="20"/>
      <c r="M244" s="20"/>
      <c r="N244" s="20"/>
      <c r="O244" s="21"/>
      <c r="P244" s="20"/>
      <c r="Q244" s="20"/>
      <c r="R244" s="20"/>
      <c r="S244" s="20"/>
      <c r="T244" s="20"/>
      <c r="U244" s="21"/>
      <c r="V244" s="20"/>
      <c r="W244" s="20"/>
      <c r="X244" s="20"/>
      <c r="Y244" s="20"/>
      <c r="Z244" s="20"/>
      <c r="AA244" s="21"/>
      <c r="AB244" s="20"/>
      <c r="AC244" s="20"/>
      <c r="AD244" s="20"/>
      <c r="AE244" s="20"/>
      <c r="AF244" s="20"/>
      <c r="AG244" s="21"/>
      <c r="AH244" s="20"/>
      <c r="AI244" s="20"/>
      <c r="AJ244" s="20"/>
      <c r="AK244" s="20"/>
      <c r="AL244" s="20"/>
      <c r="AM244" s="21"/>
      <c r="AN244" s="20"/>
      <c r="AO244" s="20"/>
      <c r="AP244" s="20"/>
      <c r="AQ244" s="20"/>
      <c r="AR244" s="20"/>
      <c r="AS244" s="21"/>
      <c r="AT244" s="20"/>
      <c r="AU244" s="20"/>
      <c r="AV244" s="20"/>
      <c r="AW244" s="20"/>
    </row>
    <row r="245" spans="1:49" ht="14.25" thickTop="1" thickBot="1" x14ac:dyDescent="0.25">
      <c r="A245" s="2">
        <v>2000</v>
      </c>
      <c r="B245" s="39" t="s">
        <v>124</v>
      </c>
      <c r="C245" s="22" t="s">
        <v>131</v>
      </c>
      <c r="D245" s="31"/>
      <c r="E245" s="31"/>
      <c r="F245" s="31"/>
      <c r="G245" s="31"/>
      <c r="H245" s="31"/>
      <c r="I245" s="32"/>
      <c r="J245" s="31"/>
      <c r="K245" s="31"/>
      <c r="L245" s="31"/>
      <c r="M245" s="31"/>
      <c r="N245" s="31"/>
      <c r="O245" s="32"/>
      <c r="P245" s="31"/>
      <c r="Q245" s="31"/>
      <c r="R245" s="31"/>
      <c r="S245" s="31"/>
      <c r="T245" s="31"/>
      <c r="U245" s="32"/>
      <c r="V245" s="31"/>
      <c r="W245" s="31"/>
      <c r="X245" s="31"/>
      <c r="Y245" s="31"/>
      <c r="Z245" s="31"/>
      <c r="AA245" s="32"/>
      <c r="AB245" s="31"/>
      <c r="AC245" s="31"/>
      <c r="AD245" s="31"/>
      <c r="AE245" s="31"/>
      <c r="AF245" s="31"/>
      <c r="AG245" s="32"/>
      <c r="AH245" s="31"/>
      <c r="AI245" s="31"/>
      <c r="AJ245" s="31"/>
      <c r="AK245" s="31"/>
      <c r="AL245" s="31"/>
      <c r="AM245" s="32"/>
      <c r="AN245" s="31"/>
      <c r="AO245" s="31"/>
      <c r="AP245" s="31"/>
      <c r="AQ245" s="31"/>
      <c r="AR245" s="31"/>
      <c r="AS245" s="32"/>
      <c r="AT245" s="31"/>
      <c r="AU245" s="31"/>
      <c r="AV245" s="31"/>
      <c r="AW245" s="31"/>
    </row>
    <row r="246" spans="1:49" ht="14.25" thickTop="1" thickBot="1" x14ac:dyDescent="0.25">
      <c r="A246" s="2">
        <v>2000</v>
      </c>
      <c r="B246" s="42" t="s">
        <v>132</v>
      </c>
      <c r="C246" s="14" t="s">
        <v>133</v>
      </c>
      <c r="D246" s="29"/>
      <c r="E246" s="29">
        <v>0.5</v>
      </c>
      <c r="F246" s="29">
        <v>0.9</v>
      </c>
      <c r="G246" s="29">
        <v>0.2</v>
      </c>
      <c r="H246" s="29">
        <v>0.8</v>
      </c>
      <c r="I246" s="30"/>
      <c r="J246" s="29">
        <v>1</v>
      </c>
      <c r="K246" s="29"/>
      <c r="L246" s="29">
        <v>0.7</v>
      </c>
      <c r="M246" s="29">
        <v>1</v>
      </c>
      <c r="N246" s="29">
        <v>1</v>
      </c>
      <c r="O246" s="30">
        <v>0.2</v>
      </c>
      <c r="P246" s="29">
        <v>0.2</v>
      </c>
      <c r="Q246" s="29">
        <v>0.9</v>
      </c>
      <c r="R246" s="29">
        <v>0.9</v>
      </c>
      <c r="S246" s="29">
        <v>0.2</v>
      </c>
      <c r="T246" s="29"/>
      <c r="U246" s="30">
        <v>1</v>
      </c>
      <c r="V246" s="29"/>
      <c r="W246" s="29">
        <v>1</v>
      </c>
      <c r="X246" s="29">
        <v>0.2</v>
      </c>
      <c r="Y246" s="29">
        <v>0.9</v>
      </c>
      <c r="Z246" s="29">
        <v>0.8</v>
      </c>
      <c r="AA246" s="30"/>
      <c r="AB246" s="29">
        <v>0.9</v>
      </c>
      <c r="AC246" s="29"/>
      <c r="AD246" s="29">
        <v>0.95</v>
      </c>
      <c r="AE246" s="29"/>
      <c r="AF246" s="29"/>
      <c r="AG246" s="30">
        <v>0.9</v>
      </c>
      <c r="AH246" s="29">
        <v>0.9</v>
      </c>
      <c r="AI246" s="29">
        <v>0.75</v>
      </c>
      <c r="AJ246" s="29"/>
      <c r="AK246" s="29">
        <v>1</v>
      </c>
      <c r="AL246" s="29">
        <v>1</v>
      </c>
      <c r="AM246" s="30">
        <v>0.5</v>
      </c>
      <c r="AN246" s="29">
        <v>0.99</v>
      </c>
      <c r="AO246" s="29">
        <v>0.99</v>
      </c>
      <c r="AP246" s="29"/>
      <c r="AQ246" s="29">
        <v>0.75</v>
      </c>
      <c r="AR246" s="29">
        <v>0.2</v>
      </c>
      <c r="AS246" s="30">
        <v>0.15</v>
      </c>
      <c r="AT246" s="29">
        <v>1</v>
      </c>
      <c r="AU246" s="29">
        <v>1</v>
      </c>
      <c r="AV246" s="29"/>
      <c r="AW246" s="29">
        <v>0.1</v>
      </c>
    </row>
    <row r="247" spans="1:49" ht="14.25" thickTop="1" thickBot="1" x14ac:dyDescent="0.25">
      <c r="A247" s="2">
        <v>2000</v>
      </c>
      <c r="B247" s="42" t="s">
        <v>132</v>
      </c>
      <c r="C247" s="22" t="s">
        <v>134</v>
      </c>
      <c r="D247" s="31">
        <v>1</v>
      </c>
      <c r="E247" s="31">
        <v>0.5</v>
      </c>
      <c r="F247" s="31">
        <v>0.1</v>
      </c>
      <c r="G247" s="31">
        <v>0.8</v>
      </c>
      <c r="H247" s="31">
        <v>0.2</v>
      </c>
      <c r="I247" s="32"/>
      <c r="J247" s="31"/>
      <c r="K247" s="31"/>
      <c r="L247" s="31">
        <v>0.3</v>
      </c>
      <c r="M247" s="31"/>
      <c r="N247" s="31"/>
      <c r="O247" s="32">
        <v>0.8</v>
      </c>
      <c r="P247" s="31">
        <v>0.8</v>
      </c>
      <c r="Q247" s="31">
        <v>0.1</v>
      </c>
      <c r="R247" s="31">
        <v>0.1</v>
      </c>
      <c r="S247" s="31">
        <v>0.8</v>
      </c>
      <c r="T247" s="31">
        <v>1</v>
      </c>
      <c r="U247" s="32"/>
      <c r="V247" s="31"/>
      <c r="W247" s="31"/>
      <c r="X247" s="31">
        <v>0.8</v>
      </c>
      <c r="Y247" s="31">
        <v>0.1</v>
      </c>
      <c r="Z247" s="31">
        <v>0.2</v>
      </c>
      <c r="AA247" s="32"/>
      <c r="AB247" s="31">
        <v>0.1</v>
      </c>
      <c r="AC247" s="31">
        <v>1</v>
      </c>
      <c r="AD247" s="31">
        <v>0.05</v>
      </c>
      <c r="AE247" s="31">
        <v>1</v>
      </c>
      <c r="AF247" s="31"/>
      <c r="AG247" s="32">
        <v>0.1</v>
      </c>
      <c r="AH247" s="31">
        <v>0.1</v>
      </c>
      <c r="AI247" s="31">
        <v>0.25</v>
      </c>
      <c r="AJ247" s="31">
        <v>1</v>
      </c>
      <c r="AK247" s="31"/>
      <c r="AL247" s="31"/>
      <c r="AM247" s="32">
        <v>0.5</v>
      </c>
      <c r="AN247" s="31">
        <v>0.01</v>
      </c>
      <c r="AO247" s="31">
        <v>0.01</v>
      </c>
      <c r="AP247" s="31"/>
      <c r="AQ247" s="31">
        <v>0.25</v>
      </c>
      <c r="AR247" s="31">
        <v>0.8</v>
      </c>
      <c r="AS247" s="32">
        <v>0.85</v>
      </c>
      <c r="AT247" s="31"/>
      <c r="AU247" s="31"/>
      <c r="AV247" s="31"/>
      <c r="AW247" s="31">
        <v>0.9</v>
      </c>
    </row>
    <row r="248" spans="1:49" ht="13.9" customHeight="1" thickTop="1" thickBot="1" x14ac:dyDescent="0.25">
      <c r="A248" s="2">
        <v>2000</v>
      </c>
      <c r="B248" s="39" t="s">
        <v>135</v>
      </c>
      <c r="C248" s="14" t="s">
        <v>136</v>
      </c>
      <c r="D248" s="15"/>
      <c r="E248" s="15"/>
      <c r="F248" s="15">
        <v>30</v>
      </c>
      <c r="G248" s="15"/>
      <c r="H248" s="15"/>
      <c r="I248" s="16"/>
      <c r="J248" s="15"/>
      <c r="K248" s="15"/>
      <c r="L248" s="15"/>
      <c r="M248" s="15"/>
      <c r="N248" s="15"/>
      <c r="O248" s="16"/>
      <c r="P248" s="15"/>
      <c r="Q248" s="15"/>
      <c r="R248" s="15"/>
      <c r="S248" s="15"/>
      <c r="T248" s="15"/>
      <c r="U248" s="16"/>
      <c r="V248" s="15"/>
      <c r="W248" s="15"/>
      <c r="X248" s="15"/>
      <c r="Y248" s="15"/>
      <c r="Z248" s="15"/>
      <c r="AA248" s="16"/>
      <c r="AB248" s="15"/>
      <c r="AC248" s="15"/>
      <c r="AD248" s="15"/>
      <c r="AE248" s="15"/>
      <c r="AF248" s="15"/>
      <c r="AG248" s="16"/>
      <c r="AH248" s="15"/>
      <c r="AI248" s="15"/>
      <c r="AJ248" s="15"/>
      <c r="AK248" s="15"/>
      <c r="AL248" s="15"/>
      <c r="AM248" s="16"/>
      <c r="AN248" s="15"/>
      <c r="AO248" s="15"/>
      <c r="AP248" s="15"/>
      <c r="AQ248" s="15"/>
      <c r="AR248" s="15">
        <v>50</v>
      </c>
      <c r="AS248" s="16"/>
      <c r="AT248" s="15"/>
      <c r="AU248" s="15"/>
      <c r="AV248" s="15"/>
      <c r="AW248" s="15"/>
    </row>
    <row r="249" spans="1:49" ht="14.25" thickTop="1" thickBot="1" x14ac:dyDescent="0.25">
      <c r="A249" s="2">
        <v>2000</v>
      </c>
      <c r="B249" s="39" t="s">
        <v>135</v>
      </c>
      <c r="C249" s="17" t="s">
        <v>188</v>
      </c>
      <c r="D249" s="18"/>
      <c r="E249" s="18"/>
      <c r="F249" s="18"/>
      <c r="G249" s="18"/>
      <c r="H249" s="18"/>
      <c r="I249" s="19"/>
      <c r="J249" s="18"/>
      <c r="K249" s="18"/>
      <c r="L249" s="18"/>
      <c r="M249" s="18"/>
      <c r="N249" s="18"/>
      <c r="O249" s="19">
        <v>2</v>
      </c>
      <c r="P249" s="18"/>
      <c r="Q249" s="18"/>
      <c r="R249" s="18"/>
      <c r="S249" s="18"/>
      <c r="T249" s="18"/>
      <c r="U249" s="19"/>
      <c r="V249" s="18"/>
      <c r="W249" s="18"/>
      <c r="X249" s="18"/>
      <c r="Y249" s="18"/>
      <c r="Z249" s="18"/>
      <c r="AA249" s="19"/>
      <c r="AB249" s="18"/>
      <c r="AC249" s="18"/>
      <c r="AD249" s="18"/>
      <c r="AE249" s="18"/>
      <c r="AF249" s="18"/>
      <c r="AG249" s="19"/>
      <c r="AH249" s="18"/>
      <c r="AI249" s="18"/>
      <c r="AJ249" s="18"/>
      <c r="AK249" s="18"/>
      <c r="AL249" s="18"/>
      <c r="AM249" s="19"/>
      <c r="AN249" s="18"/>
      <c r="AO249" s="18"/>
      <c r="AP249" s="18"/>
      <c r="AQ249" s="18"/>
      <c r="AR249" s="18"/>
      <c r="AS249" s="19">
        <v>60</v>
      </c>
      <c r="AT249" s="18"/>
      <c r="AU249" s="18"/>
      <c r="AV249" s="18"/>
      <c r="AW249" s="18">
        <v>2</v>
      </c>
    </row>
    <row r="250" spans="1:49" ht="14.25" thickTop="1" thickBot="1" x14ac:dyDescent="0.25">
      <c r="A250" s="2">
        <v>2000</v>
      </c>
      <c r="B250" s="39" t="s">
        <v>135</v>
      </c>
      <c r="C250" s="22" t="s">
        <v>137</v>
      </c>
      <c r="D250" s="23"/>
      <c r="E250" s="23"/>
      <c r="F250" s="23"/>
      <c r="G250" s="23"/>
      <c r="H250" s="23"/>
      <c r="I250" s="24"/>
      <c r="J250" s="23"/>
      <c r="K250" s="23"/>
      <c r="L250" s="23"/>
      <c r="M250" s="23"/>
      <c r="N250" s="23"/>
      <c r="O250" s="24"/>
      <c r="P250" s="23"/>
      <c r="Q250" s="23"/>
      <c r="R250" s="23"/>
      <c r="S250" s="23"/>
      <c r="T250" s="23"/>
      <c r="U250" s="24"/>
      <c r="V250" s="23"/>
      <c r="W250" s="23"/>
      <c r="X250" s="23"/>
      <c r="Y250" s="23"/>
      <c r="Z250" s="23"/>
      <c r="AA250" s="24"/>
      <c r="AB250" s="23"/>
      <c r="AC250" s="23"/>
      <c r="AD250" s="23"/>
      <c r="AE250" s="23"/>
      <c r="AF250" s="23"/>
      <c r="AG250" s="24"/>
      <c r="AH250" s="23"/>
      <c r="AI250" s="23"/>
      <c r="AJ250" s="23"/>
      <c r="AK250" s="23"/>
      <c r="AL250" s="23"/>
      <c r="AM250" s="24"/>
      <c r="AN250" s="23"/>
      <c r="AO250" s="23"/>
      <c r="AP250" s="23"/>
      <c r="AQ250" s="23"/>
      <c r="AR250" s="23"/>
      <c r="AS250" s="24"/>
      <c r="AT250" s="23"/>
      <c r="AU250" s="23"/>
      <c r="AV250" s="23"/>
      <c r="AW250" s="23"/>
    </row>
    <row r="251" spans="1:49" ht="14.25" thickTop="1" thickBot="1" x14ac:dyDescent="0.25">
      <c r="A251" s="2">
        <v>2000</v>
      </c>
      <c r="B251" s="39" t="s">
        <v>135</v>
      </c>
      <c r="C251" s="34" t="s">
        <v>138</v>
      </c>
      <c r="D251" s="35"/>
      <c r="E251" s="35"/>
      <c r="F251" s="35"/>
      <c r="G251" s="35"/>
      <c r="H251" s="35"/>
      <c r="I251" s="36"/>
      <c r="J251" s="35"/>
      <c r="K251" s="35"/>
      <c r="L251" s="35"/>
      <c r="M251" s="35"/>
      <c r="N251" s="35"/>
      <c r="O251" s="36"/>
      <c r="P251" s="35"/>
      <c r="Q251" s="35"/>
      <c r="R251" s="35"/>
      <c r="S251" s="35"/>
      <c r="T251" s="35"/>
      <c r="U251" s="36"/>
      <c r="V251" s="35"/>
      <c r="W251" s="35"/>
      <c r="X251" s="35"/>
      <c r="Y251" s="35"/>
      <c r="Z251" s="35"/>
      <c r="AA251" s="36"/>
      <c r="AB251" s="35"/>
      <c r="AC251" s="35"/>
      <c r="AD251" s="35"/>
      <c r="AE251" s="35"/>
      <c r="AF251" s="35"/>
      <c r="AG251" s="36"/>
      <c r="AH251" s="35"/>
      <c r="AI251" s="35"/>
      <c r="AJ251" s="35"/>
      <c r="AK251" s="35"/>
      <c r="AL251" s="35"/>
      <c r="AM251" s="36"/>
      <c r="AN251" s="35"/>
      <c r="AO251" s="35"/>
      <c r="AP251" s="35"/>
      <c r="AQ251" s="35"/>
      <c r="AR251" s="35"/>
      <c r="AS251" s="36"/>
      <c r="AT251" s="35"/>
      <c r="AU251" s="35"/>
      <c r="AV251" s="35"/>
      <c r="AW251" s="35"/>
    </row>
    <row r="252" spans="1:49" ht="14.25" thickTop="1" thickBot="1" x14ac:dyDescent="0.25">
      <c r="A252" s="2">
        <v>2000</v>
      </c>
      <c r="B252" s="39" t="s">
        <v>135</v>
      </c>
      <c r="C252" s="17" t="s">
        <v>189</v>
      </c>
      <c r="D252" s="18"/>
      <c r="E252" s="18"/>
      <c r="F252" s="18"/>
      <c r="G252" s="18"/>
      <c r="H252" s="18"/>
      <c r="I252" s="19"/>
      <c r="J252" s="18"/>
      <c r="K252" s="18"/>
      <c r="L252" s="18"/>
      <c r="M252" s="18"/>
      <c r="N252" s="18"/>
      <c r="O252" s="19"/>
      <c r="P252" s="18"/>
      <c r="Q252" s="18">
        <v>325</v>
      </c>
      <c r="R252" s="18"/>
      <c r="S252" s="18">
        <v>150</v>
      </c>
      <c r="T252" s="18"/>
      <c r="U252" s="19"/>
      <c r="V252" s="18"/>
      <c r="W252" s="18"/>
      <c r="X252" s="18">
        <v>300</v>
      </c>
      <c r="Y252" s="18"/>
      <c r="Z252" s="18">
        <v>25</v>
      </c>
      <c r="AA252" s="19"/>
      <c r="AB252" s="18"/>
      <c r="AC252" s="18">
        <v>5</v>
      </c>
      <c r="AD252" s="18"/>
      <c r="AE252" s="18"/>
      <c r="AF252" s="18"/>
      <c r="AG252" s="19"/>
      <c r="AH252" s="18"/>
      <c r="AI252" s="18">
        <v>25</v>
      </c>
      <c r="AJ252" s="18"/>
      <c r="AK252" s="18"/>
      <c r="AL252" s="18"/>
      <c r="AM252" s="19"/>
      <c r="AN252" s="18"/>
      <c r="AO252" s="18"/>
      <c r="AP252" s="18"/>
      <c r="AQ252" s="18"/>
      <c r="AR252" s="18"/>
      <c r="AS252" s="19"/>
      <c r="AT252" s="18"/>
      <c r="AU252" s="18"/>
      <c r="AV252" s="18"/>
      <c r="AW252" s="18">
        <v>6</v>
      </c>
    </row>
    <row r="253" spans="1:49" ht="14.25" thickTop="1" thickBot="1" x14ac:dyDescent="0.25">
      <c r="A253" s="2">
        <v>2000</v>
      </c>
      <c r="B253" s="39" t="s">
        <v>135</v>
      </c>
      <c r="C253" s="22" t="s">
        <v>190</v>
      </c>
      <c r="D253" s="23"/>
      <c r="E253" s="23"/>
      <c r="F253" s="23"/>
      <c r="G253" s="23">
        <v>8</v>
      </c>
      <c r="H253" s="23"/>
      <c r="I253" s="24"/>
      <c r="J253" s="23"/>
      <c r="K253" s="23"/>
      <c r="L253" s="23"/>
      <c r="M253" s="23"/>
      <c r="N253" s="23"/>
      <c r="O253" s="24"/>
      <c r="P253" s="23">
        <v>5</v>
      </c>
      <c r="Q253" s="23">
        <v>2.5</v>
      </c>
      <c r="R253" s="23"/>
      <c r="S253" s="23"/>
      <c r="T253" s="23"/>
      <c r="U253" s="24"/>
      <c r="V253" s="23">
        <v>30</v>
      </c>
      <c r="W253" s="23"/>
      <c r="X253" s="23"/>
      <c r="Y253" s="23"/>
      <c r="Z253" s="23"/>
      <c r="AA253" s="24"/>
      <c r="AB253" s="23"/>
      <c r="AC253" s="23">
        <v>30</v>
      </c>
      <c r="AD253" s="23"/>
      <c r="AE253" s="23"/>
      <c r="AF253" s="23"/>
      <c r="AG253" s="24"/>
      <c r="AH253" s="23"/>
      <c r="AI253" s="23">
        <v>12</v>
      </c>
      <c r="AJ253" s="23"/>
      <c r="AK253" s="23"/>
      <c r="AL253" s="23"/>
      <c r="AM253" s="24"/>
      <c r="AN253" s="23"/>
      <c r="AO253" s="23"/>
      <c r="AP253" s="23">
        <v>35</v>
      </c>
      <c r="AQ253" s="23">
        <v>25</v>
      </c>
      <c r="AR253" s="23"/>
      <c r="AS253" s="24">
        <v>65</v>
      </c>
      <c r="AT253" s="23">
        <v>5</v>
      </c>
      <c r="AU253" s="23"/>
      <c r="AV253" s="23"/>
      <c r="AW253" s="23">
        <v>35</v>
      </c>
    </row>
    <row r="254" spans="1:49" ht="14.25" thickTop="1" thickBot="1" x14ac:dyDescent="0.25">
      <c r="A254" s="2">
        <v>2000</v>
      </c>
      <c r="B254" s="39" t="s">
        <v>135</v>
      </c>
      <c r="C254" s="34" t="s">
        <v>140</v>
      </c>
      <c r="D254" s="35"/>
      <c r="E254" s="35"/>
      <c r="F254" s="35"/>
      <c r="G254" s="35"/>
      <c r="H254" s="35"/>
      <c r="I254" s="36"/>
      <c r="J254" s="35"/>
      <c r="K254" s="35"/>
      <c r="L254" s="35"/>
      <c r="M254" s="35"/>
      <c r="N254" s="35"/>
      <c r="O254" s="36"/>
      <c r="P254" s="35"/>
      <c r="Q254" s="35"/>
      <c r="R254" s="35"/>
      <c r="S254" s="35"/>
      <c r="T254" s="35"/>
      <c r="U254" s="36"/>
      <c r="V254" s="35"/>
      <c r="W254" s="35"/>
      <c r="X254" s="35"/>
      <c r="Y254" s="35"/>
      <c r="Z254" s="35"/>
      <c r="AA254" s="36"/>
      <c r="AB254" s="35"/>
      <c r="AC254" s="35"/>
      <c r="AD254" s="35"/>
      <c r="AE254" s="35"/>
      <c r="AF254" s="35"/>
      <c r="AG254" s="36"/>
      <c r="AH254" s="35"/>
      <c r="AI254" s="35"/>
      <c r="AJ254" s="35"/>
      <c r="AK254" s="35"/>
      <c r="AL254" s="35"/>
      <c r="AM254" s="36"/>
      <c r="AN254" s="35"/>
      <c r="AO254" s="35"/>
      <c r="AP254" s="35"/>
      <c r="AQ254" s="35"/>
      <c r="AR254" s="35"/>
      <c r="AS254" s="36"/>
      <c r="AT254" s="35"/>
      <c r="AU254" s="35"/>
      <c r="AV254" s="35"/>
      <c r="AW254" s="35"/>
    </row>
    <row r="255" spans="1:49" ht="14.25" thickTop="1" thickBot="1" x14ac:dyDescent="0.25">
      <c r="A255" s="2">
        <v>2000</v>
      </c>
      <c r="B255" s="39" t="s">
        <v>135</v>
      </c>
      <c r="C255" s="17" t="s">
        <v>141</v>
      </c>
      <c r="D255" s="18"/>
      <c r="E255" s="18"/>
      <c r="F255" s="18">
        <v>5000</v>
      </c>
      <c r="G255" s="18"/>
      <c r="H255" s="18">
        <v>1500</v>
      </c>
      <c r="I255" s="19">
        <v>2800</v>
      </c>
      <c r="J255" s="18"/>
      <c r="K255" s="18"/>
      <c r="L255" s="18">
        <v>3000</v>
      </c>
      <c r="M255" s="18"/>
      <c r="N255" s="18"/>
      <c r="O255" s="19">
        <v>100</v>
      </c>
      <c r="P255" s="18"/>
      <c r="Q255" s="18">
        <v>1000</v>
      </c>
      <c r="R255" s="18"/>
      <c r="S255" s="18">
        <v>600</v>
      </c>
      <c r="T255" s="18">
        <v>100</v>
      </c>
      <c r="U255" s="19">
        <v>80</v>
      </c>
      <c r="V255" s="18">
        <v>250</v>
      </c>
      <c r="W255" s="18"/>
      <c r="X255" s="18">
        <v>300</v>
      </c>
      <c r="Y255" s="18">
        <v>100</v>
      </c>
      <c r="Z255" s="18">
        <v>25</v>
      </c>
      <c r="AA255" s="19"/>
      <c r="AB255" s="18">
        <v>1000</v>
      </c>
      <c r="AC255" s="18">
        <v>250</v>
      </c>
      <c r="AD255" s="18">
        <v>10</v>
      </c>
      <c r="AE255" s="18"/>
      <c r="AF255" s="18"/>
      <c r="AG255" s="19">
        <v>400</v>
      </c>
      <c r="AH255" s="18"/>
      <c r="AI255" s="18">
        <v>3000</v>
      </c>
      <c r="AJ255" s="18">
        <v>1500</v>
      </c>
      <c r="AK255" s="18">
        <v>300</v>
      </c>
      <c r="AL255" s="18"/>
      <c r="AM255" s="19">
        <v>210</v>
      </c>
      <c r="AN255" s="18"/>
      <c r="AO255" s="18">
        <v>11000</v>
      </c>
      <c r="AP255" s="18"/>
      <c r="AQ255" s="18">
        <v>650</v>
      </c>
      <c r="AR255" s="18">
        <v>1000</v>
      </c>
      <c r="AS255" s="19">
        <v>70</v>
      </c>
      <c r="AT255" s="18">
        <v>5000</v>
      </c>
      <c r="AU255" s="18"/>
      <c r="AV255" s="18"/>
      <c r="AW255" s="18"/>
    </row>
    <row r="256" spans="1:49" ht="14.25" thickTop="1" thickBot="1" x14ac:dyDescent="0.25">
      <c r="A256" s="2">
        <v>2000</v>
      </c>
      <c r="B256" s="39" t="s">
        <v>135</v>
      </c>
      <c r="C256" s="22" t="s">
        <v>142</v>
      </c>
      <c r="D256" s="23"/>
      <c r="E256" s="23">
        <v>425</v>
      </c>
      <c r="F256" s="23">
        <v>3000</v>
      </c>
      <c r="G256" s="23"/>
      <c r="H256" s="23">
        <v>3500</v>
      </c>
      <c r="I256" s="24">
        <v>2800</v>
      </c>
      <c r="J256" s="23"/>
      <c r="K256" s="23"/>
      <c r="L256" s="23">
        <v>7000</v>
      </c>
      <c r="M256" s="23"/>
      <c r="N256" s="23"/>
      <c r="O256" s="24">
        <v>125</v>
      </c>
      <c r="P256" s="23"/>
      <c r="Q256" s="23">
        <v>1000</v>
      </c>
      <c r="R256" s="23"/>
      <c r="S256" s="23">
        <v>1200</v>
      </c>
      <c r="T256" s="23">
        <v>100</v>
      </c>
      <c r="U256" s="24">
        <v>70</v>
      </c>
      <c r="V256" s="23">
        <v>400</v>
      </c>
      <c r="W256" s="23"/>
      <c r="X256" s="23">
        <v>200</v>
      </c>
      <c r="Y256" s="23"/>
      <c r="Z256" s="23"/>
      <c r="AA256" s="24"/>
      <c r="AB256" s="23">
        <v>1900</v>
      </c>
      <c r="AC256" s="23"/>
      <c r="AD256" s="23"/>
      <c r="AE256" s="23">
        <v>200</v>
      </c>
      <c r="AF256" s="23"/>
      <c r="AG256" s="24"/>
      <c r="AH256" s="23">
        <v>2740</v>
      </c>
      <c r="AI256" s="23">
        <v>1500</v>
      </c>
      <c r="AJ256" s="23">
        <v>500</v>
      </c>
      <c r="AK256" s="23">
        <v>600</v>
      </c>
      <c r="AL256" s="23"/>
      <c r="AM256" s="24">
        <v>140</v>
      </c>
      <c r="AN256" s="23"/>
      <c r="AO256" s="23">
        <v>14000</v>
      </c>
      <c r="AP256" s="23"/>
      <c r="AQ256" s="23"/>
      <c r="AR256" s="23">
        <v>500</v>
      </c>
      <c r="AS256" s="24"/>
      <c r="AT256" s="23">
        <v>2500</v>
      </c>
      <c r="AU256" s="23"/>
      <c r="AV256" s="23"/>
      <c r="AW256" s="23"/>
    </row>
    <row r="257" spans="1:49" ht="14.25" thickTop="1" thickBot="1" x14ac:dyDescent="0.25">
      <c r="A257" s="2">
        <v>2000</v>
      </c>
      <c r="B257" s="39" t="s">
        <v>135</v>
      </c>
      <c r="C257" s="34" t="s">
        <v>144</v>
      </c>
      <c r="D257" s="35"/>
      <c r="E257" s="35"/>
      <c r="F257" s="35"/>
      <c r="G257" s="35"/>
      <c r="H257" s="35"/>
      <c r="I257" s="36"/>
      <c r="J257" s="35"/>
      <c r="K257" s="35"/>
      <c r="L257" s="35"/>
      <c r="M257" s="35"/>
      <c r="N257" s="35"/>
      <c r="O257" s="36"/>
      <c r="P257" s="35"/>
      <c r="Q257" s="35"/>
      <c r="R257" s="35"/>
      <c r="S257" s="35"/>
      <c r="T257" s="35"/>
      <c r="U257" s="36"/>
      <c r="V257" s="35"/>
      <c r="W257" s="35"/>
      <c r="X257" s="35"/>
      <c r="Y257" s="35"/>
      <c r="Z257" s="35"/>
      <c r="AA257" s="36"/>
      <c r="AB257" s="35"/>
      <c r="AC257" s="35"/>
      <c r="AD257" s="35"/>
      <c r="AE257" s="35"/>
      <c r="AF257" s="35"/>
      <c r="AG257" s="36"/>
      <c r="AH257" s="35"/>
      <c r="AI257" s="35"/>
      <c r="AJ257" s="35"/>
      <c r="AK257" s="35"/>
      <c r="AL257" s="35"/>
      <c r="AM257" s="36"/>
      <c r="AN257" s="35"/>
      <c r="AO257" s="35"/>
      <c r="AP257" s="35"/>
      <c r="AQ257" s="35"/>
      <c r="AR257" s="35"/>
      <c r="AS257" s="36"/>
      <c r="AT257" s="35"/>
      <c r="AU257" s="35"/>
      <c r="AV257" s="35"/>
      <c r="AW257" s="35"/>
    </row>
    <row r="258" spans="1:49" ht="14.25" thickTop="1" thickBot="1" x14ac:dyDescent="0.25">
      <c r="A258" s="2">
        <v>2000</v>
      </c>
      <c r="B258" s="39" t="s">
        <v>135</v>
      </c>
      <c r="C258" s="17" t="s">
        <v>191</v>
      </c>
      <c r="D258" s="18"/>
      <c r="E258" s="18"/>
      <c r="F258" s="18"/>
      <c r="G258" s="18"/>
      <c r="H258" s="18"/>
      <c r="I258" s="19">
        <v>1000</v>
      </c>
      <c r="J258" s="18"/>
      <c r="K258" s="18"/>
      <c r="L258" s="18"/>
      <c r="M258" s="18"/>
      <c r="N258" s="18"/>
      <c r="O258" s="19"/>
      <c r="P258" s="18"/>
      <c r="Q258" s="18"/>
      <c r="R258" s="18"/>
      <c r="S258" s="18"/>
      <c r="T258" s="18"/>
      <c r="U258" s="19"/>
      <c r="V258" s="18"/>
      <c r="W258" s="18"/>
      <c r="X258" s="18"/>
      <c r="Y258" s="18"/>
      <c r="Z258" s="18"/>
      <c r="AA258" s="19"/>
      <c r="AB258" s="18"/>
      <c r="AC258" s="18"/>
      <c r="AD258" s="18"/>
      <c r="AE258" s="18"/>
      <c r="AF258" s="18"/>
      <c r="AG258" s="19"/>
      <c r="AH258" s="18"/>
      <c r="AI258" s="18"/>
      <c r="AJ258" s="18"/>
      <c r="AK258" s="18"/>
      <c r="AL258" s="18"/>
      <c r="AM258" s="19"/>
      <c r="AN258" s="18"/>
      <c r="AO258" s="18"/>
      <c r="AP258" s="18"/>
      <c r="AQ258" s="18"/>
      <c r="AR258" s="18"/>
      <c r="AS258" s="19"/>
      <c r="AT258" s="18"/>
      <c r="AU258" s="18"/>
      <c r="AV258" s="18"/>
      <c r="AW258" s="18"/>
    </row>
    <row r="259" spans="1:49" ht="14.25" thickTop="1" thickBot="1" x14ac:dyDescent="0.25">
      <c r="A259" s="2">
        <v>2000</v>
      </c>
      <c r="B259" s="39" t="s">
        <v>135</v>
      </c>
      <c r="C259" s="22" t="s">
        <v>192</v>
      </c>
      <c r="D259" s="23"/>
      <c r="E259" s="23"/>
      <c r="F259" s="23"/>
      <c r="G259" s="23"/>
      <c r="H259" s="23"/>
      <c r="I259" s="24"/>
      <c r="J259" s="23"/>
      <c r="K259" s="23"/>
      <c r="L259" s="23"/>
      <c r="M259" s="23"/>
      <c r="N259" s="23"/>
      <c r="O259" s="24"/>
      <c r="P259" s="23"/>
      <c r="Q259" s="23"/>
      <c r="R259" s="23"/>
      <c r="S259" s="23"/>
      <c r="T259" s="23"/>
      <c r="U259" s="24"/>
      <c r="V259" s="23"/>
      <c r="W259" s="23"/>
      <c r="X259" s="23"/>
      <c r="Y259" s="23">
        <v>50</v>
      </c>
      <c r="Z259" s="23"/>
      <c r="AA259" s="24"/>
      <c r="AB259" s="23"/>
      <c r="AC259" s="23">
        <v>250</v>
      </c>
      <c r="AD259" s="23"/>
      <c r="AE259" s="23"/>
      <c r="AF259" s="23"/>
      <c r="AG259" s="24"/>
      <c r="AH259" s="23"/>
      <c r="AI259" s="23"/>
      <c r="AJ259" s="23"/>
      <c r="AK259" s="23"/>
      <c r="AL259" s="23"/>
      <c r="AM259" s="24"/>
      <c r="AN259" s="23"/>
      <c r="AO259" s="23"/>
      <c r="AP259" s="23"/>
      <c r="AQ259" s="23">
        <v>500</v>
      </c>
      <c r="AR259" s="23"/>
      <c r="AS259" s="24"/>
      <c r="AT259" s="23"/>
      <c r="AU259" s="23"/>
      <c r="AV259" s="23"/>
      <c r="AW259" s="23"/>
    </row>
    <row r="260" spans="1:49" ht="14.25" thickTop="1" thickBot="1" x14ac:dyDescent="0.25">
      <c r="A260" s="2">
        <v>2000</v>
      </c>
      <c r="B260" s="39" t="s">
        <v>135</v>
      </c>
      <c r="C260" s="34" t="s">
        <v>145</v>
      </c>
      <c r="D260" s="35"/>
      <c r="E260" s="35">
        <v>15</v>
      </c>
      <c r="F260" s="35"/>
      <c r="G260" s="35"/>
      <c r="H260" s="35"/>
      <c r="I260" s="36"/>
      <c r="J260" s="35"/>
      <c r="K260" s="35"/>
      <c r="L260" s="35"/>
      <c r="M260" s="35"/>
      <c r="N260" s="35"/>
      <c r="O260" s="36"/>
      <c r="P260" s="35"/>
      <c r="Q260" s="35">
        <v>1.2</v>
      </c>
      <c r="R260" s="35"/>
      <c r="S260" s="35"/>
      <c r="T260" s="35"/>
      <c r="U260" s="36"/>
      <c r="V260" s="35">
        <v>55</v>
      </c>
      <c r="W260" s="35"/>
      <c r="X260" s="35"/>
      <c r="Y260" s="35"/>
      <c r="Z260" s="35"/>
      <c r="AA260" s="36"/>
      <c r="AB260" s="35"/>
      <c r="AC260" s="35">
        <v>1</v>
      </c>
      <c r="AD260" s="35"/>
      <c r="AE260" s="35"/>
      <c r="AF260" s="35"/>
      <c r="AG260" s="36"/>
      <c r="AH260" s="35"/>
      <c r="AI260" s="35">
        <v>5</v>
      </c>
      <c r="AJ260" s="35"/>
      <c r="AK260" s="35"/>
      <c r="AL260" s="35"/>
      <c r="AM260" s="36"/>
      <c r="AN260" s="35"/>
      <c r="AO260" s="35"/>
      <c r="AP260" s="35">
        <v>5</v>
      </c>
      <c r="AQ260" s="35"/>
      <c r="AR260" s="35"/>
      <c r="AS260" s="36">
        <v>20</v>
      </c>
      <c r="AT260" s="35">
        <v>5</v>
      </c>
      <c r="AU260" s="35"/>
      <c r="AV260" s="35"/>
      <c r="AW260" s="35">
        <v>2</v>
      </c>
    </row>
    <row r="261" spans="1:49" ht="14.25" thickTop="1" thickBot="1" x14ac:dyDescent="0.25">
      <c r="A261" s="2">
        <v>2000</v>
      </c>
      <c r="B261" s="39" t="s">
        <v>135</v>
      </c>
      <c r="C261" s="17" t="s">
        <v>146</v>
      </c>
      <c r="D261" s="18"/>
      <c r="E261" s="18"/>
      <c r="F261" s="18"/>
      <c r="G261" s="18"/>
      <c r="H261" s="18"/>
      <c r="I261" s="19"/>
      <c r="J261" s="18"/>
      <c r="K261" s="18"/>
      <c r="L261" s="18"/>
      <c r="M261" s="18"/>
      <c r="N261" s="18"/>
      <c r="O261" s="19"/>
      <c r="P261" s="18"/>
      <c r="Q261" s="18"/>
      <c r="R261" s="18"/>
      <c r="S261" s="18"/>
      <c r="T261" s="18"/>
      <c r="U261" s="19"/>
      <c r="V261" s="18"/>
      <c r="W261" s="18"/>
      <c r="X261" s="18"/>
      <c r="Y261" s="18"/>
      <c r="Z261" s="18"/>
      <c r="AA261" s="19"/>
      <c r="AB261" s="18"/>
      <c r="AC261" s="18"/>
      <c r="AD261" s="18"/>
      <c r="AE261" s="18"/>
      <c r="AF261" s="18"/>
      <c r="AG261" s="19"/>
      <c r="AH261" s="18"/>
      <c r="AI261" s="18"/>
      <c r="AJ261" s="18"/>
      <c r="AK261" s="18"/>
      <c r="AL261" s="18"/>
      <c r="AM261" s="19"/>
      <c r="AN261" s="18"/>
      <c r="AO261" s="18"/>
      <c r="AP261" s="18"/>
      <c r="AQ261" s="18"/>
      <c r="AR261" s="18"/>
      <c r="AS261" s="19"/>
      <c r="AT261" s="18"/>
      <c r="AU261" s="18"/>
      <c r="AV261" s="18"/>
      <c r="AW261" s="18"/>
    </row>
    <row r="262" spans="1:49" ht="14.25" thickTop="1" thickBot="1" x14ac:dyDescent="0.25">
      <c r="A262" s="2">
        <v>2000</v>
      </c>
      <c r="B262" s="39" t="s">
        <v>135</v>
      </c>
      <c r="C262" s="22" t="s">
        <v>193</v>
      </c>
      <c r="D262" s="23"/>
      <c r="E262" s="23"/>
      <c r="F262" s="23"/>
      <c r="G262" s="23"/>
      <c r="H262" s="23"/>
      <c r="I262" s="24"/>
      <c r="J262" s="23"/>
      <c r="K262" s="23"/>
      <c r="L262" s="23"/>
      <c r="M262" s="23"/>
      <c r="N262" s="23"/>
      <c r="O262" s="24"/>
      <c r="P262" s="23"/>
      <c r="Q262" s="23"/>
      <c r="R262" s="23"/>
      <c r="S262" s="23"/>
      <c r="T262" s="23"/>
      <c r="U262" s="24"/>
      <c r="V262" s="23"/>
      <c r="W262" s="23"/>
      <c r="X262" s="23"/>
      <c r="Y262" s="23"/>
      <c r="Z262" s="23"/>
      <c r="AA262" s="24"/>
      <c r="AB262" s="23"/>
      <c r="AC262" s="23">
        <v>1</v>
      </c>
      <c r="AD262" s="23"/>
      <c r="AE262" s="23"/>
      <c r="AF262" s="23"/>
      <c r="AG262" s="24"/>
      <c r="AH262" s="23"/>
      <c r="AI262" s="23">
        <v>15</v>
      </c>
      <c r="AJ262" s="23"/>
      <c r="AK262" s="23"/>
      <c r="AL262" s="23"/>
      <c r="AM262" s="24"/>
      <c r="AN262" s="23"/>
      <c r="AO262" s="23"/>
      <c r="AP262" s="23"/>
      <c r="AQ262" s="23"/>
      <c r="AR262" s="23"/>
      <c r="AS262" s="24"/>
      <c r="AT262" s="23"/>
      <c r="AU262" s="23"/>
      <c r="AV262" s="23"/>
      <c r="AW262" s="23"/>
    </row>
    <row r="263" spans="1:49" ht="14.25" thickTop="1" thickBot="1" x14ac:dyDescent="0.25">
      <c r="A263" s="2">
        <v>2000</v>
      </c>
      <c r="B263" s="39" t="s">
        <v>135</v>
      </c>
      <c r="C263" s="34" t="s">
        <v>147</v>
      </c>
      <c r="D263" s="35"/>
      <c r="E263" s="35"/>
      <c r="F263" s="35">
        <v>300</v>
      </c>
      <c r="G263" s="35">
        <v>4</v>
      </c>
      <c r="H263" s="35">
        <v>2700</v>
      </c>
      <c r="I263" s="36">
        <v>2500</v>
      </c>
      <c r="J263" s="35">
        <v>50</v>
      </c>
      <c r="K263" s="35"/>
      <c r="L263" s="35">
        <v>400</v>
      </c>
      <c r="M263" s="35"/>
      <c r="N263" s="35"/>
      <c r="O263" s="36">
        <v>2</v>
      </c>
      <c r="P263" s="35">
        <v>130</v>
      </c>
      <c r="Q263" s="35">
        <v>132</v>
      </c>
      <c r="R263" s="35">
        <v>400</v>
      </c>
      <c r="S263" s="35"/>
      <c r="T263" s="35"/>
      <c r="U263" s="36"/>
      <c r="V263" s="35"/>
      <c r="W263" s="35"/>
      <c r="X263" s="35"/>
      <c r="Y263" s="35"/>
      <c r="Z263" s="35">
        <v>10</v>
      </c>
      <c r="AA263" s="36"/>
      <c r="AB263" s="35">
        <v>1000</v>
      </c>
      <c r="AC263" s="35">
        <v>50</v>
      </c>
      <c r="AD263" s="35">
        <v>250</v>
      </c>
      <c r="AE263" s="35">
        <v>5</v>
      </c>
      <c r="AF263" s="35"/>
      <c r="AG263" s="36"/>
      <c r="AH263" s="35"/>
      <c r="AI263" s="35"/>
      <c r="AJ263" s="35"/>
      <c r="AK263" s="35"/>
      <c r="AL263" s="35"/>
      <c r="AM263" s="36"/>
      <c r="AN263" s="35"/>
      <c r="AO263" s="35"/>
      <c r="AP263" s="35"/>
      <c r="AQ263" s="35"/>
      <c r="AR263" s="35">
        <v>200</v>
      </c>
      <c r="AS263" s="36">
        <v>150</v>
      </c>
      <c r="AT263" s="35">
        <v>5</v>
      </c>
      <c r="AU263" s="35"/>
      <c r="AV263" s="35"/>
      <c r="AW263" s="35">
        <v>10</v>
      </c>
    </row>
    <row r="264" spans="1:49" ht="14.25" thickTop="1" thickBot="1" x14ac:dyDescent="0.25">
      <c r="A264" s="2">
        <v>2000</v>
      </c>
      <c r="B264" s="39" t="s">
        <v>135</v>
      </c>
      <c r="C264" s="17" t="s">
        <v>194</v>
      </c>
      <c r="D264" s="18"/>
      <c r="E264" s="18"/>
      <c r="F264" s="18"/>
      <c r="G264" s="18"/>
      <c r="H264" s="18"/>
      <c r="I264" s="19"/>
      <c r="J264" s="18"/>
      <c r="K264" s="18"/>
      <c r="L264" s="18"/>
      <c r="M264" s="18"/>
      <c r="N264" s="18"/>
      <c r="O264" s="19"/>
      <c r="P264" s="18"/>
      <c r="Q264" s="18"/>
      <c r="R264" s="18"/>
      <c r="S264" s="18"/>
      <c r="T264" s="18"/>
      <c r="U264" s="19"/>
      <c r="V264" s="18"/>
      <c r="W264" s="18"/>
      <c r="X264" s="18"/>
      <c r="Y264" s="18"/>
      <c r="Z264" s="18"/>
      <c r="AA264" s="19"/>
      <c r="AB264" s="18"/>
      <c r="AC264" s="18"/>
      <c r="AD264" s="18"/>
      <c r="AE264" s="18"/>
      <c r="AF264" s="18"/>
      <c r="AG264" s="19"/>
      <c r="AH264" s="18"/>
      <c r="AI264" s="18"/>
      <c r="AJ264" s="18"/>
      <c r="AK264" s="18"/>
      <c r="AL264" s="18"/>
      <c r="AM264" s="19"/>
      <c r="AN264" s="18"/>
      <c r="AO264" s="18"/>
      <c r="AP264" s="18"/>
      <c r="AQ264" s="18"/>
      <c r="AR264" s="18"/>
      <c r="AS264" s="19"/>
      <c r="AT264" s="18"/>
      <c r="AU264" s="18"/>
      <c r="AV264" s="18"/>
      <c r="AW264" s="18"/>
    </row>
    <row r="265" spans="1:49" ht="14.25" thickTop="1" thickBot="1" x14ac:dyDescent="0.25">
      <c r="A265" s="2">
        <v>2000</v>
      </c>
      <c r="B265" s="39" t="s">
        <v>135</v>
      </c>
      <c r="C265" s="22" t="s">
        <v>148</v>
      </c>
      <c r="D265" s="23"/>
      <c r="E265" s="23"/>
      <c r="F265" s="23"/>
      <c r="G265" s="23">
        <v>6</v>
      </c>
      <c r="H265" s="23">
        <v>100</v>
      </c>
      <c r="I265" s="24"/>
      <c r="J265" s="23"/>
      <c r="K265" s="23"/>
      <c r="L265" s="23">
        <v>200</v>
      </c>
      <c r="M265" s="23"/>
      <c r="N265" s="23"/>
      <c r="O265" s="24"/>
      <c r="P265" s="23">
        <v>5</v>
      </c>
      <c r="Q265" s="23"/>
      <c r="R265" s="23"/>
      <c r="S265" s="23"/>
      <c r="T265" s="23"/>
      <c r="U265" s="24">
        <v>15</v>
      </c>
      <c r="V265" s="23">
        <v>600</v>
      </c>
      <c r="W265" s="23">
        <v>15</v>
      </c>
      <c r="X265" s="23"/>
      <c r="Y265" s="23">
        <v>300</v>
      </c>
      <c r="Z265" s="23"/>
      <c r="AA265" s="24">
        <v>5</v>
      </c>
      <c r="AB265" s="23"/>
      <c r="AC265" s="23">
        <v>50</v>
      </c>
      <c r="AD265" s="23"/>
      <c r="AE265" s="23">
        <v>15</v>
      </c>
      <c r="AF265" s="23"/>
      <c r="AG265" s="24">
        <v>30</v>
      </c>
      <c r="AH265" s="23">
        <v>55</v>
      </c>
      <c r="AI265" s="23">
        <v>350</v>
      </c>
      <c r="AJ265" s="23"/>
      <c r="AK265" s="23"/>
      <c r="AL265" s="23"/>
      <c r="AM265" s="24"/>
      <c r="AN265" s="23"/>
      <c r="AO265" s="23">
        <v>320</v>
      </c>
      <c r="AP265" s="23">
        <v>130</v>
      </c>
      <c r="AQ265" s="23">
        <v>100</v>
      </c>
      <c r="AR265" s="23"/>
      <c r="AS265" s="24">
        <v>200</v>
      </c>
      <c r="AT265" s="23">
        <v>10</v>
      </c>
      <c r="AU265" s="23"/>
      <c r="AV265" s="23"/>
      <c r="AW265" s="23">
        <v>170</v>
      </c>
    </row>
    <row r="266" spans="1:49" ht="14.25" thickTop="1" thickBot="1" x14ac:dyDescent="0.25">
      <c r="A266" s="2">
        <v>2000</v>
      </c>
      <c r="B266" s="39" t="s">
        <v>135</v>
      </c>
      <c r="C266" s="34" t="s">
        <v>195</v>
      </c>
      <c r="D266" s="35"/>
      <c r="E266" s="35"/>
      <c r="F266" s="35"/>
      <c r="G266" s="35"/>
      <c r="H266" s="35">
        <v>10</v>
      </c>
      <c r="I266" s="36"/>
      <c r="J266" s="35"/>
      <c r="K266" s="35"/>
      <c r="L266" s="35"/>
      <c r="M266" s="35"/>
      <c r="N266" s="35"/>
      <c r="O266" s="36"/>
      <c r="P266" s="35"/>
      <c r="Q266" s="35"/>
      <c r="R266" s="35"/>
      <c r="S266" s="35"/>
      <c r="T266" s="35"/>
      <c r="U266" s="36"/>
      <c r="V266" s="35"/>
      <c r="W266" s="35"/>
      <c r="X266" s="35"/>
      <c r="Y266" s="35"/>
      <c r="Z266" s="35"/>
      <c r="AA266" s="36"/>
      <c r="AB266" s="35"/>
      <c r="AC266" s="35"/>
      <c r="AD266" s="35"/>
      <c r="AE266" s="35"/>
      <c r="AF266" s="35"/>
      <c r="AG266" s="36"/>
      <c r="AH266" s="35"/>
      <c r="AI266" s="35"/>
      <c r="AJ266" s="35"/>
      <c r="AK266" s="35"/>
      <c r="AL266" s="35"/>
      <c r="AM266" s="36"/>
      <c r="AN266" s="35"/>
      <c r="AO266" s="35">
        <v>280</v>
      </c>
      <c r="AP266" s="35"/>
      <c r="AQ266" s="35"/>
      <c r="AR266" s="35"/>
      <c r="AS266" s="36"/>
      <c r="AT266" s="35"/>
      <c r="AU266" s="35"/>
      <c r="AV266" s="35"/>
      <c r="AW266" s="35"/>
    </row>
    <row r="267" spans="1:49" ht="14.25" thickTop="1" thickBot="1" x14ac:dyDescent="0.25">
      <c r="A267" s="2">
        <v>2000</v>
      </c>
      <c r="B267" s="39" t="s">
        <v>135</v>
      </c>
      <c r="C267" s="17" t="s">
        <v>149</v>
      </c>
      <c r="D267" s="18"/>
      <c r="E267" s="18"/>
      <c r="F267" s="18"/>
      <c r="G267" s="18"/>
      <c r="H267" s="18"/>
      <c r="I267" s="19"/>
      <c r="J267" s="18"/>
      <c r="K267" s="18"/>
      <c r="L267" s="18"/>
      <c r="M267" s="18"/>
      <c r="N267" s="18"/>
      <c r="O267" s="19"/>
      <c r="P267" s="18"/>
      <c r="Q267" s="18"/>
      <c r="R267" s="18"/>
      <c r="S267" s="18"/>
      <c r="T267" s="18"/>
      <c r="U267" s="19"/>
      <c r="V267" s="18"/>
      <c r="W267" s="18"/>
      <c r="X267" s="18"/>
      <c r="Y267" s="18"/>
      <c r="Z267" s="18"/>
      <c r="AA267" s="19"/>
      <c r="AB267" s="18"/>
      <c r="AC267" s="18"/>
      <c r="AD267" s="18"/>
      <c r="AE267" s="18"/>
      <c r="AF267" s="18"/>
      <c r="AG267" s="19"/>
      <c r="AH267" s="18"/>
      <c r="AI267" s="18"/>
      <c r="AJ267" s="18"/>
      <c r="AK267" s="18"/>
      <c r="AL267" s="18"/>
      <c r="AM267" s="19"/>
      <c r="AN267" s="18"/>
      <c r="AO267" s="18"/>
      <c r="AP267" s="18"/>
      <c r="AQ267" s="18"/>
      <c r="AR267" s="18"/>
      <c r="AS267" s="19"/>
      <c r="AT267" s="18"/>
      <c r="AU267" s="18"/>
      <c r="AV267" s="18"/>
      <c r="AW267" s="18"/>
    </row>
    <row r="268" spans="1:49" ht="14.25" thickTop="1" thickBot="1" x14ac:dyDescent="0.25">
      <c r="A268" s="2">
        <v>2000</v>
      </c>
      <c r="B268" s="39" t="s">
        <v>135</v>
      </c>
      <c r="C268" s="22" t="s">
        <v>196</v>
      </c>
      <c r="D268" s="23"/>
      <c r="E268" s="23"/>
      <c r="F268" s="23"/>
      <c r="G268" s="23"/>
      <c r="H268" s="23"/>
      <c r="I268" s="24"/>
      <c r="J268" s="23"/>
      <c r="K268" s="23"/>
      <c r="L268" s="23"/>
      <c r="M268" s="23"/>
      <c r="N268" s="23"/>
      <c r="O268" s="24"/>
      <c r="P268" s="23"/>
      <c r="Q268" s="23"/>
      <c r="R268" s="23"/>
      <c r="S268" s="23"/>
      <c r="T268" s="23"/>
      <c r="U268" s="24"/>
      <c r="V268" s="23"/>
      <c r="W268" s="23"/>
      <c r="X268" s="23"/>
      <c r="Y268" s="23"/>
      <c r="Z268" s="23"/>
      <c r="AA268" s="24"/>
      <c r="AB268" s="23"/>
      <c r="AC268" s="23"/>
      <c r="AD268" s="23"/>
      <c r="AE268" s="23"/>
      <c r="AF268" s="23"/>
      <c r="AG268" s="24"/>
      <c r="AH268" s="23"/>
      <c r="AI268" s="23"/>
      <c r="AJ268" s="23"/>
      <c r="AK268" s="23"/>
      <c r="AL268" s="23"/>
      <c r="AM268" s="24"/>
      <c r="AN268" s="23"/>
      <c r="AO268" s="23"/>
      <c r="AP268" s="23"/>
      <c r="AQ268" s="23"/>
      <c r="AR268" s="23"/>
      <c r="AS268" s="24"/>
      <c r="AT268" s="23"/>
      <c r="AU268" s="23"/>
      <c r="AV268" s="23"/>
      <c r="AW268" s="23"/>
    </row>
    <row r="269" spans="1:49" ht="14.25" thickTop="1" thickBot="1" x14ac:dyDescent="0.25">
      <c r="A269" s="2">
        <v>2000</v>
      </c>
      <c r="B269" s="39" t="s">
        <v>135</v>
      </c>
      <c r="C269" s="34" t="s">
        <v>197</v>
      </c>
      <c r="D269" s="35">
        <v>50</v>
      </c>
      <c r="E269" s="35">
        <v>50</v>
      </c>
      <c r="F269" s="35">
        <v>1200</v>
      </c>
      <c r="G269" s="35">
        <v>15</v>
      </c>
      <c r="H269" s="35">
        <v>1000</v>
      </c>
      <c r="I269" s="36">
        <v>1000</v>
      </c>
      <c r="J269" s="35"/>
      <c r="K269" s="35"/>
      <c r="L269" s="35"/>
      <c r="M269" s="35"/>
      <c r="N269" s="35"/>
      <c r="O269" s="36">
        <v>20</v>
      </c>
      <c r="P269" s="35"/>
      <c r="Q269" s="35"/>
      <c r="R269" s="35"/>
      <c r="S269" s="35"/>
      <c r="T269" s="35"/>
      <c r="U269" s="36"/>
      <c r="V269" s="35">
        <v>300</v>
      </c>
      <c r="W269" s="35"/>
      <c r="X269" s="35"/>
      <c r="Y269" s="35">
        <v>200</v>
      </c>
      <c r="Z269" s="35"/>
      <c r="AA269" s="36"/>
      <c r="AB269" s="35"/>
      <c r="AC269" s="35">
        <v>50</v>
      </c>
      <c r="AD269" s="35"/>
      <c r="AE269" s="35"/>
      <c r="AF269" s="35"/>
      <c r="AG269" s="36"/>
      <c r="AH269" s="35"/>
      <c r="AI269" s="35"/>
      <c r="AJ269" s="35">
        <v>414</v>
      </c>
      <c r="AK269" s="35"/>
      <c r="AL269" s="35"/>
      <c r="AM269" s="36">
        <v>35</v>
      </c>
      <c r="AN269" s="35"/>
      <c r="AO269" s="35"/>
      <c r="AP269" s="35">
        <v>25</v>
      </c>
      <c r="AQ269" s="35"/>
      <c r="AR269" s="35">
        <v>200</v>
      </c>
      <c r="AS269" s="36"/>
      <c r="AT269" s="35"/>
      <c r="AU269" s="35">
        <v>30</v>
      </c>
      <c r="AV269" s="35"/>
      <c r="AW269" s="35"/>
    </row>
    <row r="270" spans="1:49" ht="14.25" thickTop="1" thickBot="1" x14ac:dyDescent="0.25">
      <c r="A270" s="2">
        <v>2000</v>
      </c>
      <c r="B270" s="39" t="s">
        <v>135</v>
      </c>
      <c r="C270" s="17" t="s">
        <v>154</v>
      </c>
      <c r="D270" s="18"/>
      <c r="E270" s="18"/>
      <c r="F270" s="18"/>
      <c r="G270" s="18"/>
      <c r="H270" s="18"/>
      <c r="I270" s="19"/>
      <c r="J270" s="18"/>
      <c r="K270" s="18"/>
      <c r="L270" s="18"/>
      <c r="M270" s="18"/>
      <c r="N270" s="18"/>
      <c r="O270" s="19"/>
      <c r="P270" s="18"/>
      <c r="Q270" s="18"/>
      <c r="R270" s="18"/>
      <c r="S270" s="18"/>
      <c r="T270" s="18"/>
      <c r="U270" s="19"/>
      <c r="V270" s="18"/>
      <c r="W270" s="18"/>
      <c r="X270" s="18"/>
      <c r="Y270" s="18"/>
      <c r="Z270" s="18"/>
      <c r="AA270" s="19"/>
      <c r="AB270" s="18"/>
      <c r="AC270" s="18"/>
      <c r="AD270" s="18"/>
      <c r="AE270" s="18"/>
      <c r="AF270" s="18"/>
      <c r="AG270" s="19"/>
      <c r="AH270" s="18"/>
      <c r="AI270" s="18"/>
      <c r="AJ270" s="18"/>
      <c r="AK270" s="18"/>
      <c r="AL270" s="18"/>
      <c r="AM270" s="19"/>
      <c r="AN270" s="18"/>
      <c r="AO270" s="18"/>
      <c r="AP270" s="18"/>
      <c r="AQ270" s="18"/>
      <c r="AR270" s="18"/>
      <c r="AS270" s="19"/>
      <c r="AT270" s="18"/>
      <c r="AU270" s="18"/>
      <c r="AV270" s="18"/>
      <c r="AW270" s="18"/>
    </row>
    <row r="271" spans="1:49" ht="14.25" thickTop="1" thickBot="1" x14ac:dyDescent="0.25">
      <c r="A271" s="2">
        <v>2000</v>
      </c>
      <c r="B271" s="39" t="s">
        <v>135</v>
      </c>
      <c r="C271" s="22" t="s">
        <v>155</v>
      </c>
      <c r="D271" s="23"/>
      <c r="E271" s="23"/>
      <c r="F271" s="23"/>
      <c r="G271" s="23"/>
      <c r="H271" s="23"/>
      <c r="I271" s="24"/>
      <c r="J271" s="23"/>
      <c r="K271" s="23"/>
      <c r="L271" s="23"/>
      <c r="M271" s="23"/>
      <c r="N271" s="23"/>
      <c r="O271" s="24"/>
      <c r="P271" s="23"/>
      <c r="Q271" s="23"/>
      <c r="R271" s="23"/>
      <c r="S271" s="23"/>
      <c r="T271" s="23"/>
      <c r="U271" s="24"/>
      <c r="V271" s="23"/>
      <c r="W271" s="23"/>
      <c r="X271" s="23"/>
      <c r="Y271" s="23"/>
      <c r="Z271" s="23"/>
      <c r="AA271" s="24"/>
      <c r="AB271" s="23"/>
      <c r="AC271" s="23"/>
      <c r="AD271" s="23"/>
      <c r="AE271" s="23"/>
      <c r="AF271" s="23"/>
      <c r="AG271" s="24"/>
      <c r="AH271" s="23"/>
      <c r="AI271" s="23"/>
      <c r="AJ271" s="23"/>
      <c r="AK271" s="23"/>
      <c r="AL271" s="23"/>
      <c r="AM271" s="24"/>
      <c r="AN271" s="23"/>
      <c r="AO271" s="23"/>
      <c r="AP271" s="23"/>
      <c r="AQ271" s="23">
        <v>50</v>
      </c>
      <c r="AR271" s="23"/>
      <c r="AS271" s="24"/>
      <c r="AT271" s="23"/>
      <c r="AU271" s="23"/>
      <c r="AV271" s="23"/>
      <c r="AW271" s="23"/>
    </row>
    <row r="272" spans="1:49" ht="14.25" thickTop="1" thickBot="1" x14ac:dyDescent="0.25">
      <c r="A272" s="2">
        <v>2000</v>
      </c>
      <c r="B272" s="39" t="s">
        <v>135</v>
      </c>
      <c r="C272" s="34" t="s">
        <v>156</v>
      </c>
      <c r="D272" s="35"/>
      <c r="E272" s="35"/>
      <c r="F272" s="35"/>
      <c r="G272" s="35"/>
      <c r="H272" s="35"/>
      <c r="I272" s="36"/>
      <c r="J272" s="35"/>
      <c r="K272" s="35"/>
      <c r="L272" s="35"/>
      <c r="M272" s="35"/>
      <c r="N272" s="35"/>
      <c r="O272" s="36"/>
      <c r="P272" s="35"/>
      <c r="Q272" s="35"/>
      <c r="R272" s="35"/>
      <c r="S272" s="35">
        <v>40</v>
      </c>
      <c r="T272" s="35"/>
      <c r="U272" s="36"/>
      <c r="V272" s="35"/>
      <c r="W272" s="35"/>
      <c r="X272" s="35"/>
      <c r="Y272" s="35"/>
      <c r="Z272" s="35"/>
      <c r="AA272" s="36"/>
      <c r="AB272" s="35"/>
      <c r="AC272" s="35"/>
      <c r="AD272" s="35">
        <v>50</v>
      </c>
      <c r="AE272" s="35"/>
      <c r="AF272" s="35"/>
      <c r="AG272" s="36"/>
      <c r="AH272" s="35"/>
      <c r="AI272" s="35"/>
      <c r="AJ272" s="35"/>
      <c r="AK272" s="35"/>
      <c r="AL272" s="35"/>
      <c r="AM272" s="36"/>
      <c r="AN272" s="35"/>
      <c r="AO272" s="35"/>
      <c r="AP272" s="35"/>
      <c r="AQ272" s="35"/>
      <c r="AR272" s="35"/>
      <c r="AS272" s="36"/>
      <c r="AT272" s="35"/>
      <c r="AU272" s="35"/>
      <c r="AV272" s="35"/>
      <c r="AW272" s="35"/>
    </row>
    <row r="273" spans="1:49" ht="14.25" thickTop="1" thickBot="1" x14ac:dyDescent="0.25">
      <c r="A273" s="2">
        <v>2000</v>
      </c>
      <c r="B273" s="39" t="s">
        <v>135</v>
      </c>
      <c r="C273" s="17" t="s">
        <v>157</v>
      </c>
      <c r="D273" s="18"/>
      <c r="E273" s="18"/>
      <c r="F273" s="18"/>
      <c r="G273" s="18">
        <v>2</v>
      </c>
      <c r="H273" s="18"/>
      <c r="I273" s="19"/>
      <c r="J273" s="18"/>
      <c r="K273" s="18"/>
      <c r="L273" s="18"/>
      <c r="M273" s="18">
        <v>60</v>
      </c>
      <c r="N273" s="18">
        <v>5</v>
      </c>
      <c r="O273" s="19">
        <v>3</v>
      </c>
      <c r="P273" s="18"/>
      <c r="Q273" s="18"/>
      <c r="R273" s="18">
        <v>5</v>
      </c>
      <c r="S273" s="18"/>
      <c r="T273" s="18"/>
      <c r="U273" s="19">
        <v>10</v>
      </c>
      <c r="V273" s="18"/>
      <c r="W273" s="18"/>
      <c r="X273" s="18"/>
      <c r="Y273" s="18"/>
      <c r="Z273" s="18">
        <v>30</v>
      </c>
      <c r="AA273" s="19"/>
      <c r="AB273" s="18"/>
      <c r="AC273" s="18">
        <v>15</v>
      </c>
      <c r="AD273" s="18"/>
      <c r="AE273" s="18">
        <v>2</v>
      </c>
      <c r="AF273" s="18"/>
      <c r="AG273" s="19">
        <v>75</v>
      </c>
      <c r="AH273" s="18"/>
      <c r="AI273" s="18">
        <v>30</v>
      </c>
      <c r="AJ273" s="18"/>
      <c r="AK273" s="18"/>
      <c r="AL273" s="18"/>
      <c r="AM273" s="19">
        <v>4</v>
      </c>
      <c r="AN273" s="18"/>
      <c r="AO273" s="18">
        <v>30</v>
      </c>
      <c r="AP273" s="18"/>
      <c r="AQ273" s="18">
        <v>25</v>
      </c>
      <c r="AR273" s="18">
        <v>10</v>
      </c>
      <c r="AS273" s="19">
        <v>10</v>
      </c>
      <c r="AT273" s="18">
        <v>15</v>
      </c>
      <c r="AU273" s="18"/>
      <c r="AV273" s="18"/>
      <c r="AW273" s="18"/>
    </row>
    <row r="274" spans="1:49" ht="14.25" thickTop="1" thickBot="1" x14ac:dyDescent="0.25">
      <c r="A274" s="2">
        <v>2000</v>
      </c>
      <c r="B274" s="39" t="s">
        <v>135</v>
      </c>
      <c r="C274" s="22" t="s">
        <v>198</v>
      </c>
      <c r="D274" s="23"/>
      <c r="E274" s="23"/>
      <c r="F274" s="23"/>
      <c r="G274" s="23"/>
      <c r="H274" s="23"/>
      <c r="I274" s="24"/>
      <c r="J274" s="23"/>
      <c r="K274" s="23"/>
      <c r="L274" s="23"/>
      <c r="M274" s="23"/>
      <c r="N274" s="23"/>
      <c r="O274" s="24"/>
      <c r="P274" s="23"/>
      <c r="Q274" s="23"/>
      <c r="R274" s="23"/>
      <c r="S274" s="23"/>
      <c r="T274" s="23"/>
      <c r="U274" s="24"/>
      <c r="V274" s="23"/>
      <c r="W274" s="23"/>
      <c r="X274" s="23"/>
      <c r="Y274" s="23"/>
      <c r="Z274" s="23"/>
      <c r="AA274" s="24"/>
      <c r="AB274" s="23"/>
      <c r="AC274" s="23"/>
      <c r="AD274" s="23"/>
      <c r="AE274" s="23"/>
      <c r="AF274" s="23"/>
      <c r="AG274" s="24"/>
      <c r="AH274" s="23"/>
      <c r="AI274" s="23"/>
      <c r="AJ274" s="23"/>
      <c r="AK274" s="23"/>
      <c r="AL274" s="23"/>
      <c r="AM274" s="24"/>
      <c r="AN274" s="23"/>
      <c r="AO274" s="23"/>
      <c r="AP274" s="23"/>
      <c r="AQ274" s="23"/>
      <c r="AR274" s="23"/>
      <c r="AS274" s="24"/>
      <c r="AT274" s="23"/>
      <c r="AU274" s="23"/>
      <c r="AV274" s="23"/>
      <c r="AW274" s="23"/>
    </row>
    <row r="275" spans="1:49" ht="14.25" thickTop="1" thickBot="1" x14ac:dyDescent="0.25">
      <c r="A275" s="2">
        <v>2000</v>
      </c>
      <c r="B275" s="39" t="s">
        <v>135</v>
      </c>
      <c r="C275" s="34" t="s">
        <v>159</v>
      </c>
      <c r="D275" s="35"/>
      <c r="E275" s="35"/>
      <c r="F275" s="35"/>
      <c r="G275" s="35"/>
      <c r="H275" s="35"/>
      <c r="I275" s="36"/>
      <c r="J275" s="35"/>
      <c r="K275" s="35"/>
      <c r="L275" s="35"/>
      <c r="M275" s="35"/>
      <c r="N275" s="35"/>
      <c r="O275" s="36"/>
      <c r="P275" s="35"/>
      <c r="Q275" s="35"/>
      <c r="R275" s="35"/>
      <c r="S275" s="35"/>
      <c r="T275" s="35"/>
      <c r="U275" s="36"/>
      <c r="V275" s="35"/>
      <c r="W275" s="35"/>
      <c r="X275" s="35"/>
      <c r="Y275" s="35"/>
      <c r="Z275" s="35"/>
      <c r="AA275" s="36"/>
      <c r="AB275" s="35"/>
      <c r="AC275" s="35"/>
      <c r="AD275" s="35"/>
      <c r="AE275" s="35"/>
      <c r="AF275" s="35"/>
      <c r="AG275" s="36"/>
      <c r="AH275" s="35"/>
      <c r="AI275" s="35"/>
      <c r="AJ275" s="35"/>
      <c r="AK275" s="35"/>
      <c r="AL275" s="35"/>
      <c r="AM275" s="36">
        <v>100</v>
      </c>
      <c r="AN275" s="35"/>
      <c r="AO275" s="35"/>
      <c r="AP275" s="35"/>
      <c r="AQ275" s="35"/>
      <c r="AR275" s="35"/>
      <c r="AS275" s="36"/>
      <c r="AT275" s="35"/>
      <c r="AU275" s="35"/>
      <c r="AV275" s="35"/>
      <c r="AW275" s="35"/>
    </row>
    <row r="276" spans="1:49" ht="14.25" thickTop="1" thickBot="1" x14ac:dyDescent="0.25">
      <c r="A276" s="2">
        <v>2000</v>
      </c>
      <c r="B276" s="39" t="s">
        <v>135</v>
      </c>
      <c r="C276" s="17" t="s">
        <v>160</v>
      </c>
      <c r="D276" s="18"/>
      <c r="E276" s="18"/>
      <c r="F276" s="18">
        <v>1000</v>
      </c>
      <c r="G276" s="18"/>
      <c r="H276" s="18">
        <v>250</v>
      </c>
      <c r="I276" s="19"/>
      <c r="J276" s="18"/>
      <c r="K276" s="18"/>
      <c r="L276" s="18">
        <v>1500</v>
      </c>
      <c r="M276" s="18"/>
      <c r="N276" s="18"/>
      <c r="O276" s="19"/>
      <c r="P276" s="18"/>
      <c r="Q276" s="18">
        <v>1000</v>
      </c>
      <c r="R276" s="18"/>
      <c r="S276" s="18">
        <v>200</v>
      </c>
      <c r="T276" s="18">
        <v>100</v>
      </c>
      <c r="U276" s="19"/>
      <c r="V276" s="18"/>
      <c r="W276" s="18"/>
      <c r="X276" s="18"/>
      <c r="Y276" s="18"/>
      <c r="Z276" s="18"/>
      <c r="AA276" s="19"/>
      <c r="AB276" s="18"/>
      <c r="AC276" s="18">
        <v>250</v>
      </c>
      <c r="AD276" s="18"/>
      <c r="AE276" s="18"/>
      <c r="AF276" s="18"/>
      <c r="AG276" s="19"/>
      <c r="AH276" s="18"/>
      <c r="AI276" s="18">
        <v>1000</v>
      </c>
      <c r="AJ276" s="18">
        <v>150</v>
      </c>
      <c r="AK276" s="18">
        <v>400</v>
      </c>
      <c r="AL276" s="18"/>
      <c r="AM276" s="19"/>
      <c r="AN276" s="18"/>
      <c r="AO276" s="18">
        <v>2400</v>
      </c>
      <c r="AP276" s="18"/>
      <c r="AQ276" s="18">
        <v>200</v>
      </c>
      <c r="AR276" s="18"/>
      <c r="AS276" s="19"/>
      <c r="AT276" s="18">
        <v>200</v>
      </c>
      <c r="AU276" s="18"/>
      <c r="AV276" s="18"/>
      <c r="AW276" s="18"/>
    </row>
    <row r="277" spans="1:49" ht="14.25" thickTop="1" thickBot="1" x14ac:dyDescent="0.25">
      <c r="A277" s="2">
        <v>2000</v>
      </c>
      <c r="B277" s="39" t="s">
        <v>135</v>
      </c>
      <c r="C277" s="22" t="s">
        <v>161</v>
      </c>
      <c r="D277" s="23"/>
      <c r="E277" s="23"/>
      <c r="F277" s="23"/>
      <c r="G277" s="23"/>
      <c r="H277" s="23"/>
      <c r="I277" s="24"/>
      <c r="J277" s="23"/>
      <c r="K277" s="23"/>
      <c r="L277" s="23"/>
      <c r="M277" s="23"/>
      <c r="N277" s="23"/>
      <c r="O277" s="24"/>
      <c r="P277" s="23"/>
      <c r="Q277" s="23"/>
      <c r="R277" s="23"/>
      <c r="S277" s="23"/>
      <c r="T277" s="23"/>
      <c r="U277" s="24"/>
      <c r="V277" s="23"/>
      <c r="W277" s="23"/>
      <c r="X277" s="23"/>
      <c r="Y277" s="23"/>
      <c r="Z277" s="23"/>
      <c r="AA277" s="24"/>
      <c r="AB277" s="23"/>
      <c r="AC277" s="23"/>
      <c r="AD277" s="23"/>
      <c r="AE277" s="23"/>
      <c r="AF277" s="23"/>
      <c r="AG277" s="24"/>
      <c r="AH277" s="23"/>
      <c r="AI277" s="23"/>
      <c r="AJ277" s="23"/>
      <c r="AK277" s="23"/>
      <c r="AL277" s="23"/>
      <c r="AM277" s="24"/>
      <c r="AN277" s="23"/>
      <c r="AO277" s="23"/>
      <c r="AP277" s="23"/>
      <c r="AQ277" s="23"/>
      <c r="AR277" s="23"/>
      <c r="AS277" s="24"/>
      <c r="AT277" s="23"/>
      <c r="AU277" s="23"/>
      <c r="AV277" s="23"/>
      <c r="AW277" s="23"/>
    </row>
    <row r="278" spans="1:49" ht="14.25" thickTop="1" thickBot="1" x14ac:dyDescent="0.25">
      <c r="A278" s="2">
        <v>2000</v>
      </c>
      <c r="B278" s="39" t="s">
        <v>135</v>
      </c>
      <c r="C278" s="34" t="s">
        <v>164</v>
      </c>
      <c r="D278" s="35"/>
      <c r="E278" s="35"/>
      <c r="F278" s="35"/>
      <c r="G278" s="35"/>
      <c r="H278" s="35"/>
      <c r="I278" s="36"/>
      <c r="J278" s="35"/>
      <c r="K278" s="35"/>
      <c r="L278" s="35"/>
      <c r="M278" s="35"/>
      <c r="N278" s="35"/>
      <c r="O278" s="36"/>
      <c r="P278" s="35"/>
      <c r="Q278" s="35">
        <v>400</v>
      </c>
      <c r="R278" s="35"/>
      <c r="S278" s="35">
        <v>300</v>
      </c>
      <c r="T278" s="35">
        <v>250</v>
      </c>
      <c r="U278" s="36">
        <v>35</v>
      </c>
      <c r="V278" s="35"/>
      <c r="W278" s="35"/>
      <c r="X278" s="35">
        <v>250</v>
      </c>
      <c r="Y278" s="35">
        <v>60</v>
      </c>
      <c r="Z278" s="35"/>
      <c r="AA278" s="36"/>
      <c r="AB278" s="35"/>
      <c r="AC278" s="35">
        <v>750</v>
      </c>
      <c r="AD278" s="35"/>
      <c r="AE278" s="35"/>
      <c r="AF278" s="35"/>
      <c r="AG278" s="36"/>
      <c r="AH278" s="35">
        <v>200</v>
      </c>
      <c r="AI278" s="35"/>
      <c r="AJ278" s="35">
        <v>2500</v>
      </c>
      <c r="AK278" s="35">
        <v>200</v>
      </c>
      <c r="AL278" s="35"/>
      <c r="AM278" s="36"/>
      <c r="AN278" s="35"/>
      <c r="AO278" s="35"/>
      <c r="AP278" s="35"/>
      <c r="AQ278" s="35"/>
      <c r="AR278" s="35"/>
      <c r="AS278" s="36"/>
      <c r="AT278" s="35">
        <v>100</v>
      </c>
      <c r="AU278" s="35"/>
      <c r="AV278" s="35">
        <v>150</v>
      </c>
      <c r="AW278" s="35"/>
    </row>
    <row r="279" spans="1:49" ht="14.25" thickTop="1" thickBot="1" x14ac:dyDescent="0.25">
      <c r="A279" s="2">
        <v>2000</v>
      </c>
      <c r="B279" s="39" t="s">
        <v>135</v>
      </c>
      <c r="C279" s="17" t="s">
        <v>165</v>
      </c>
      <c r="D279" s="18"/>
      <c r="E279" s="18">
        <v>200</v>
      </c>
      <c r="F279" s="18"/>
      <c r="G279" s="18"/>
      <c r="H279" s="18"/>
      <c r="I279" s="19"/>
      <c r="J279" s="18"/>
      <c r="K279" s="18"/>
      <c r="L279" s="18"/>
      <c r="M279" s="18"/>
      <c r="N279" s="18">
        <v>750</v>
      </c>
      <c r="O279" s="19">
        <v>3</v>
      </c>
      <c r="P279" s="18">
        <v>750</v>
      </c>
      <c r="Q279" s="18"/>
      <c r="R279" s="18"/>
      <c r="S279" s="18"/>
      <c r="T279" s="18"/>
      <c r="U279" s="19">
        <v>20</v>
      </c>
      <c r="V279" s="18">
        <v>4600</v>
      </c>
      <c r="W279" s="18"/>
      <c r="X279" s="18"/>
      <c r="Y279" s="18"/>
      <c r="Z279" s="18">
        <v>15</v>
      </c>
      <c r="AA279" s="19"/>
      <c r="AB279" s="18"/>
      <c r="AC279" s="18"/>
      <c r="AD279" s="18"/>
      <c r="AE279" s="18">
        <v>4</v>
      </c>
      <c r="AF279" s="18"/>
      <c r="AG279" s="19">
        <v>700</v>
      </c>
      <c r="AH279" s="18"/>
      <c r="AI279" s="18">
        <v>250</v>
      </c>
      <c r="AJ279" s="18"/>
      <c r="AK279" s="18"/>
      <c r="AL279" s="18"/>
      <c r="AM279" s="19"/>
      <c r="AN279" s="18"/>
      <c r="AO279" s="18"/>
      <c r="AP279" s="18"/>
      <c r="AQ279" s="18"/>
      <c r="AR279" s="18">
        <v>2800</v>
      </c>
      <c r="AS279" s="19">
        <v>2000</v>
      </c>
      <c r="AT279" s="18"/>
      <c r="AU279" s="18"/>
      <c r="AV279" s="18"/>
      <c r="AW279" s="18">
        <v>130</v>
      </c>
    </row>
    <row r="280" spans="1:49" ht="14.25" thickTop="1" thickBot="1" x14ac:dyDescent="0.25">
      <c r="A280" s="2">
        <v>2000</v>
      </c>
      <c r="B280" s="39" t="s">
        <v>135</v>
      </c>
      <c r="C280" s="22" t="s">
        <v>158</v>
      </c>
      <c r="D280" s="23"/>
      <c r="E280" s="23">
        <v>480</v>
      </c>
      <c r="F280" s="23"/>
      <c r="G280" s="23"/>
      <c r="H280" s="23"/>
      <c r="I280" s="24">
        <v>250</v>
      </c>
      <c r="J280" s="23">
        <v>400</v>
      </c>
      <c r="K280" s="23"/>
      <c r="L280" s="23"/>
      <c r="M280" s="23"/>
      <c r="N280" s="23"/>
      <c r="O280" s="24"/>
      <c r="P280" s="23"/>
      <c r="Q280" s="23">
        <v>2000</v>
      </c>
      <c r="R280" s="23"/>
      <c r="S280" s="23"/>
      <c r="T280" s="23"/>
      <c r="U280" s="24"/>
      <c r="V280" s="23"/>
      <c r="W280" s="23"/>
      <c r="X280" s="23"/>
      <c r="Y280" s="23">
        <v>450</v>
      </c>
      <c r="Z280" s="23"/>
      <c r="AA280" s="24"/>
      <c r="AB280" s="23">
        <v>300</v>
      </c>
      <c r="AC280" s="23">
        <v>300</v>
      </c>
      <c r="AD280" s="23">
        <v>1185</v>
      </c>
      <c r="AE280" s="23"/>
      <c r="AF280" s="23"/>
      <c r="AG280" s="24"/>
      <c r="AH280" s="23"/>
      <c r="AI280" s="23">
        <v>25</v>
      </c>
      <c r="AJ280" s="23"/>
      <c r="AK280" s="23"/>
      <c r="AL280" s="23"/>
      <c r="AM280" s="24"/>
      <c r="AN280" s="23"/>
      <c r="AO280" s="23">
        <v>5200</v>
      </c>
      <c r="AP280" s="23"/>
      <c r="AQ280" s="23"/>
      <c r="AR280" s="23"/>
      <c r="AS280" s="24">
        <v>70</v>
      </c>
      <c r="AT280" s="23">
        <v>150</v>
      </c>
      <c r="AU280" s="23"/>
      <c r="AV280" s="23">
        <v>50</v>
      </c>
      <c r="AW280" s="23"/>
    </row>
    <row r="281" spans="1:49" ht="14.25" thickTop="1" thickBot="1" x14ac:dyDescent="0.25">
      <c r="A281" s="2">
        <v>2000</v>
      </c>
      <c r="B281" s="39" t="s">
        <v>135</v>
      </c>
      <c r="C281" s="34" t="s">
        <v>166</v>
      </c>
      <c r="D281" s="35"/>
      <c r="E281" s="35"/>
      <c r="F281" s="35">
        <v>50</v>
      </c>
      <c r="G281" s="35">
        <v>6</v>
      </c>
      <c r="H281" s="35">
        <v>250</v>
      </c>
      <c r="I281" s="36">
        <v>175</v>
      </c>
      <c r="J281" s="35">
        <v>1500</v>
      </c>
      <c r="K281" s="35"/>
      <c r="L281" s="35"/>
      <c r="M281" s="35">
        <v>850</v>
      </c>
      <c r="N281" s="35">
        <v>5</v>
      </c>
      <c r="O281" s="36">
        <v>5</v>
      </c>
      <c r="P281" s="35">
        <v>15</v>
      </c>
      <c r="Q281" s="35">
        <v>1644.3</v>
      </c>
      <c r="R281" s="35">
        <v>200</v>
      </c>
      <c r="S281" s="35">
        <v>150</v>
      </c>
      <c r="T281" s="35">
        <v>4</v>
      </c>
      <c r="U281" s="36"/>
      <c r="V281" s="35">
        <v>150</v>
      </c>
      <c r="W281" s="35">
        <v>5</v>
      </c>
      <c r="X281" s="35">
        <v>500</v>
      </c>
      <c r="Y281" s="35"/>
      <c r="Z281" s="35">
        <v>30</v>
      </c>
      <c r="AA281" s="36">
        <v>15</v>
      </c>
      <c r="AB281" s="35">
        <v>60</v>
      </c>
      <c r="AC281" s="35">
        <v>50</v>
      </c>
      <c r="AD281" s="35"/>
      <c r="AE281" s="35">
        <v>3</v>
      </c>
      <c r="AF281" s="35"/>
      <c r="AG281" s="36"/>
      <c r="AH281" s="35"/>
      <c r="AI281" s="35">
        <v>4500</v>
      </c>
      <c r="AJ281" s="35">
        <v>44</v>
      </c>
      <c r="AK281" s="35">
        <v>5</v>
      </c>
      <c r="AL281" s="35">
        <v>5</v>
      </c>
      <c r="AM281" s="36"/>
      <c r="AN281" s="35"/>
      <c r="AO281" s="35">
        <v>130</v>
      </c>
      <c r="AP281" s="35">
        <v>50</v>
      </c>
      <c r="AQ281" s="35">
        <v>50</v>
      </c>
      <c r="AR281" s="35">
        <v>260</v>
      </c>
      <c r="AS281" s="36">
        <v>50</v>
      </c>
      <c r="AT281" s="35">
        <v>300</v>
      </c>
      <c r="AU281" s="35"/>
      <c r="AV281" s="35"/>
      <c r="AW281" s="35">
        <v>80</v>
      </c>
    </row>
    <row r="282" spans="1:49" ht="14.25" thickTop="1" thickBot="1" x14ac:dyDescent="0.25">
      <c r="A282" s="2">
        <v>2000</v>
      </c>
      <c r="B282" s="39" t="s">
        <v>135</v>
      </c>
      <c r="C282" s="17" t="s">
        <v>167</v>
      </c>
      <c r="D282" s="18"/>
      <c r="E282" s="18"/>
      <c r="F282" s="18"/>
      <c r="G282" s="18"/>
      <c r="H282" s="18">
        <v>100</v>
      </c>
      <c r="I282" s="19"/>
      <c r="J282" s="18"/>
      <c r="K282" s="18"/>
      <c r="L282" s="18">
        <v>800</v>
      </c>
      <c r="M282" s="18"/>
      <c r="N282" s="18"/>
      <c r="O282" s="19"/>
      <c r="P282" s="18"/>
      <c r="Q282" s="18"/>
      <c r="R282" s="18"/>
      <c r="S282" s="18"/>
      <c r="T282" s="18"/>
      <c r="U282" s="19"/>
      <c r="V282" s="18"/>
      <c r="W282" s="18"/>
      <c r="X282" s="18"/>
      <c r="Y282" s="18">
        <v>50</v>
      </c>
      <c r="Z282" s="18"/>
      <c r="AA282" s="19"/>
      <c r="AB282" s="18"/>
      <c r="AC282" s="18">
        <v>100</v>
      </c>
      <c r="AD282" s="18"/>
      <c r="AE282" s="18"/>
      <c r="AF282" s="18"/>
      <c r="AG282" s="19"/>
      <c r="AH282" s="18"/>
      <c r="AI282" s="18">
        <v>800</v>
      </c>
      <c r="AJ282" s="18">
        <v>50</v>
      </c>
      <c r="AK282" s="18"/>
      <c r="AL282" s="18"/>
      <c r="AM282" s="19"/>
      <c r="AN282" s="18"/>
      <c r="AO282" s="18">
        <v>2000</v>
      </c>
      <c r="AP282" s="18"/>
      <c r="AQ282" s="18">
        <v>300</v>
      </c>
      <c r="AR282" s="18"/>
      <c r="AS282" s="19"/>
      <c r="AT282" s="18">
        <v>100</v>
      </c>
      <c r="AU282" s="18"/>
      <c r="AV282" s="18"/>
      <c r="AW282" s="18"/>
    </row>
    <row r="283" spans="1:49" ht="14.25" thickTop="1" thickBot="1" x14ac:dyDescent="0.25">
      <c r="A283" s="2">
        <v>2000</v>
      </c>
      <c r="B283" s="39" t="s">
        <v>135</v>
      </c>
      <c r="C283" s="22" t="s">
        <v>168</v>
      </c>
      <c r="D283" s="23"/>
      <c r="E283" s="23">
        <v>170</v>
      </c>
      <c r="F283" s="23"/>
      <c r="G283" s="23"/>
      <c r="H283" s="23"/>
      <c r="I283" s="24"/>
      <c r="J283" s="23"/>
      <c r="K283" s="23"/>
      <c r="L283" s="23"/>
      <c r="M283" s="23"/>
      <c r="N283" s="23"/>
      <c r="O283" s="24">
        <v>4</v>
      </c>
      <c r="P283" s="23"/>
      <c r="Q283" s="23"/>
      <c r="R283" s="23">
        <v>15</v>
      </c>
      <c r="S283" s="23"/>
      <c r="T283" s="23"/>
      <c r="U283" s="24"/>
      <c r="V283" s="23"/>
      <c r="W283" s="23"/>
      <c r="X283" s="23"/>
      <c r="Y283" s="23"/>
      <c r="Z283" s="23"/>
      <c r="AA283" s="24"/>
      <c r="AB283" s="23"/>
      <c r="AC283" s="23"/>
      <c r="AD283" s="23"/>
      <c r="AE283" s="23"/>
      <c r="AF283" s="23"/>
      <c r="AG283" s="24"/>
      <c r="AH283" s="23"/>
      <c r="AI283" s="23"/>
      <c r="AJ283" s="23"/>
      <c r="AK283" s="23"/>
      <c r="AL283" s="23">
        <v>400</v>
      </c>
      <c r="AM283" s="24"/>
      <c r="AN283" s="23"/>
      <c r="AO283" s="23"/>
      <c r="AP283" s="23"/>
      <c r="AQ283" s="23"/>
      <c r="AR283" s="23"/>
      <c r="AS283" s="24"/>
      <c r="AT283" s="23"/>
      <c r="AU283" s="23">
        <v>5</v>
      </c>
      <c r="AV283" s="23"/>
      <c r="AW283" s="23"/>
    </row>
    <row r="284" spans="1:49" ht="13.5" thickTop="1" x14ac:dyDescent="0.2"/>
  </sheetData>
  <printOptions horizontalCentered="1"/>
  <pageMargins left="0.5" right="0.5" top="1" bottom="1" header="0.5" footer="0.5"/>
  <pageSetup orientation="portrait" horizontalDpi="300" verticalDpi="300" r:id="rId1"/>
  <headerFooter alignWithMargins="0">
    <oddHeader>&amp;C&amp;"Arial,Bold"&amp;14 1997 South Carolina Irrigation Survey
&amp;10State Irrigation totals are on pages 15 and 16&amp;14
&amp;"Arial,Italic"&amp;10(Counties in italics did not report information in 1997)</oddHeader>
    <oddFooter>&amp;LClemson University
Cooperative Extension Service
Clemson, SC  29634-0310&amp;RPage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"/>
  <sheetViews>
    <sheetView workbookViewId="0">
      <selection activeCell="AV1" sqref="AV1:AW1048576"/>
    </sheetView>
  </sheetViews>
  <sheetFormatPr defaultRowHeight="15" x14ac:dyDescent="0.25"/>
  <sheetData>
    <row r="1" spans="1:47" ht="16.5" thickTop="1" thickBot="1" x14ac:dyDescent="0.3">
      <c r="A1" s="3" t="s">
        <v>204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6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7" t="s">
        <v>41</v>
      </c>
      <c r="AQ1" s="6" t="s">
        <v>42</v>
      </c>
      <c r="AR1" s="5" t="s">
        <v>43</v>
      </c>
      <c r="AS1" s="5" t="s">
        <v>44</v>
      </c>
      <c r="AT1" s="5" t="s">
        <v>45</v>
      </c>
      <c r="AU1" s="5" t="s">
        <v>46</v>
      </c>
    </row>
    <row r="2" spans="1:47" ht="39.75" thickTop="1" thickBot="1" x14ac:dyDescent="0.3">
      <c r="A2" s="3">
        <v>1997</v>
      </c>
      <c r="B2" s="11" t="s">
        <v>48</v>
      </c>
      <c r="C2" s="11" t="s">
        <v>49</v>
      </c>
      <c r="D2" s="11" t="s">
        <v>50</v>
      </c>
      <c r="E2" s="11" t="s">
        <v>51</v>
      </c>
      <c r="F2" s="11" t="s">
        <v>52</v>
      </c>
      <c r="G2" s="12" t="s">
        <v>53</v>
      </c>
      <c r="H2" s="11" t="s">
        <v>54</v>
      </c>
      <c r="I2" s="11" t="s">
        <v>55</v>
      </c>
      <c r="J2" s="11" t="s">
        <v>56</v>
      </c>
      <c r="K2" s="11" t="s">
        <v>57</v>
      </c>
      <c r="L2" s="11" t="s">
        <v>58</v>
      </c>
      <c r="M2" s="12" t="s">
        <v>59</v>
      </c>
      <c r="N2" s="11" t="s">
        <v>60</v>
      </c>
      <c r="O2" s="11" t="s">
        <v>61</v>
      </c>
      <c r="P2" s="11" t="s">
        <v>62</v>
      </c>
      <c r="Q2" s="11" t="s">
        <v>63</v>
      </c>
      <c r="R2" s="11" t="s">
        <v>64</v>
      </c>
      <c r="S2" s="12" t="s">
        <v>65</v>
      </c>
      <c r="T2" s="11" t="s">
        <v>66</v>
      </c>
      <c r="U2" s="11" t="s">
        <v>67</v>
      </c>
      <c r="V2" s="11" t="s">
        <v>68</v>
      </c>
      <c r="W2" s="11" t="s">
        <v>69</v>
      </c>
      <c r="X2" s="11" t="s">
        <v>70</v>
      </c>
      <c r="Y2" s="12" t="s">
        <v>71</v>
      </c>
      <c r="Z2" s="11" t="s">
        <v>50</v>
      </c>
      <c r="AA2" s="11" t="s">
        <v>72</v>
      </c>
      <c r="AB2" s="11" t="s">
        <v>73</v>
      </c>
      <c r="AC2" s="11" t="s">
        <v>74</v>
      </c>
      <c r="AD2" s="11" t="s">
        <v>75</v>
      </c>
      <c r="AE2" s="12" t="s">
        <v>76</v>
      </c>
      <c r="AF2" s="11" t="s">
        <v>77</v>
      </c>
      <c r="AG2" s="11" t="s">
        <v>78</v>
      </c>
      <c r="AH2" s="11" t="s">
        <v>79</v>
      </c>
      <c r="AI2" s="11" t="s">
        <v>64</v>
      </c>
      <c r="AJ2" s="11" t="s">
        <v>80</v>
      </c>
      <c r="AK2" s="12" t="s">
        <v>81</v>
      </c>
      <c r="AL2" s="11" t="s">
        <v>82</v>
      </c>
      <c r="AM2" s="11" t="s">
        <v>83</v>
      </c>
      <c r="AN2" s="11" t="s">
        <v>84</v>
      </c>
      <c r="AO2" s="11" t="s">
        <v>85</v>
      </c>
      <c r="AP2" s="13" t="s">
        <v>86</v>
      </c>
      <c r="AQ2" s="12" t="s">
        <v>87</v>
      </c>
      <c r="AR2" s="11" t="s">
        <v>88</v>
      </c>
      <c r="AS2" s="11" t="s">
        <v>89</v>
      </c>
      <c r="AT2" s="11" t="s">
        <v>90</v>
      </c>
      <c r="AU2" s="11" t="s">
        <v>91</v>
      </c>
    </row>
    <row r="3" spans="1:47" s="2" customFormat="1" ht="39.75" thickTop="1" thickBot="1" x14ac:dyDescent="0.25">
      <c r="A3" s="3">
        <v>1998</v>
      </c>
      <c r="B3" s="11" t="s">
        <v>48</v>
      </c>
      <c r="C3" s="11" t="s">
        <v>49</v>
      </c>
      <c r="D3" s="11" t="s">
        <v>186</v>
      </c>
      <c r="E3" s="11" t="s">
        <v>51</v>
      </c>
      <c r="F3" s="11" t="s">
        <v>52</v>
      </c>
      <c r="G3" s="12" t="s">
        <v>53</v>
      </c>
      <c r="H3" s="11" t="s">
        <v>54</v>
      </c>
      <c r="I3" s="11" t="s">
        <v>55</v>
      </c>
      <c r="J3" s="11" t="s">
        <v>56</v>
      </c>
      <c r="K3" s="11" t="s">
        <v>57</v>
      </c>
      <c r="L3" s="11" t="s">
        <v>58</v>
      </c>
      <c r="M3" s="12" t="s">
        <v>59</v>
      </c>
      <c r="N3" s="11" t="s">
        <v>185</v>
      </c>
      <c r="O3" s="11" t="s">
        <v>90</v>
      </c>
      <c r="P3" s="11" t="s">
        <v>62</v>
      </c>
      <c r="Q3" s="11" t="s">
        <v>63</v>
      </c>
      <c r="R3" s="11" t="s">
        <v>64</v>
      </c>
      <c r="S3" s="12" t="s">
        <v>65</v>
      </c>
      <c r="T3" s="11" t="s">
        <v>184</v>
      </c>
      <c r="U3" s="11" t="s">
        <v>67</v>
      </c>
      <c r="V3" s="11" t="s">
        <v>68</v>
      </c>
      <c r="W3" s="13" t="s">
        <v>69</v>
      </c>
      <c r="X3" s="11" t="s">
        <v>70</v>
      </c>
      <c r="Y3" s="12" t="s">
        <v>74</v>
      </c>
      <c r="Z3" s="11" t="s">
        <v>50</v>
      </c>
      <c r="AA3" s="13" t="s">
        <v>72</v>
      </c>
      <c r="AB3" s="11" t="s">
        <v>73</v>
      </c>
      <c r="AC3" s="11" t="s">
        <v>183</v>
      </c>
      <c r="AD3" s="11" t="s">
        <v>75</v>
      </c>
      <c r="AE3" s="12" t="s">
        <v>182</v>
      </c>
      <c r="AF3" s="11" t="s">
        <v>77</v>
      </c>
      <c r="AG3" s="13" t="s">
        <v>78</v>
      </c>
      <c r="AH3" s="11" t="s">
        <v>79</v>
      </c>
      <c r="AI3" s="11" t="s">
        <v>181</v>
      </c>
      <c r="AJ3" s="11" t="s">
        <v>80</v>
      </c>
      <c r="AK3" s="12" t="s">
        <v>81</v>
      </c>
      <c r="AL3" s="11" t="s">
        <v>82</v>
      </c>
      <c r="AM3" s="11" t="s">
        <v>83</v>
      </c>
      <c r="AN3" s="11" t="s">
        <v>84</v>
      </c>
      <c r="AO3" s="11" t="s">
        <v>85</v>
      </c>
      <c r="AP3" s="11" t="s">
        <v>86</v>
      </c>
      <c r="AQ3" s="12" t="s">
        <v>180</v>
      </c>
      <c r="AR3" s="11" t="s">
        <v>179</v>
      </c>
      <c r="AS3" s="11" t="s">
        <v>89</v>
      </c>
      <c r="AT3" s="11" t="s">
        <v>90</v>
      </c>
      <c r="AU3" s="11" t="s">
        <v>91</v>
      </c>
    </row>
    <row r="4" spans="1:47" s="2" customFormat="1" ht="39.75" thickTop="1" thickBot="1" x14ac:dyDescent="0.25">
      <c r="A4" s="3">
        <v>1999</v>
      </c>
      <c r="B4" s="11" t="s">
        <v>48</v>
      </c>
      <c r="C4" s="11" t="s">
        <v>49</v>
      </c>
      <c r="D4" s="11" t="s">
        <v>186</v>
      </c>
      <c r="E4" s="11" t="s">
        <v>51</v>
      </c>
      <c r="F4" s="11" t="s">
        <v>52</v>
      </c>
      <c r="G4" s="12" t="s">
        <v>53</v>
      </c>
      <c r="H4" s="11" t="s">
        <v>54</v>
      </c>
      <c r="I4" s="11" t="s">
        <v>55</v>
      </c>
      <c r="J4" s="11" t="s">
        <v>56</v>
      </c>
      <c r="K4" s="11" t="s">
        <v>57</v>
      </c>
      <c r="L4" s="11" t="s">
        <v>58</v>
      </c>
      <c r="M4" s="12" t="s">
        <v>59</v>
      </c>
      <c r="N4" s="13" t="s">
        <v>185</v>
      </c>
      <c r="O4" s="11" t="s">
        <v>179</v>
      </c>
      <c r="P4" s="11" t="s">
        <v>62</v>
      </c>
      <c r="Q4" s="11" t="s">
        <v>63</v>
      </c>
      <c r="R4" s="11" t="s">
        <v>64</v>
      </c>
      <c r="S4" s="12" t="s">
        <v>65</v>
      </c>
      <c r="T4" s="11" t="s">
        <v>184</v>
      </c>
      <c r="U4" s="11" t="s">
        <v>67</v>
      </c>
      <c r="V4" s="11" t="s">
        <v>187</v>
      </c>
      <c r="W4" s="11" t="s">
        <v>69</v>
      </c>
      <c r="X4" s="11" t="s">
        <v>70</v>
      </c>
      <c r="Y4" s="12" t="s">
        <v>74</v>
      </c>
      <c r="Z4" s="11" t="s">
        <v>50</v>
      </c>
      <c r="AA4" s="11" t="s">
        <v>72</v>
      </c>
      <c r="AB4" s="11" t="s">
        <v>73</v>
      </c>
      <c r="AC4" s="11" t="s">
        <v>183</v>
      </c>
      <c r="AD4" s="11" t="s">
        <v>75</v>
      </c>
      <c r="AE4" s="12" t="s">
        <v>182</v>
      </c>
      <c r="AF4" s="11" t="s">
        <v>77</v>
      </c>
      <c r="AG4" s="11" t="s">
        <v>78</v>
      </c>
      <c r="AH4" s="11" t="s">
        <v>79</v>
      </c>
      <c r="AI4" s="11" t="s">
        <v>64</v>
      </c>
      <c r="AJ4" s="11" t="s">
        <v>80</v>
      </c>
      <c r="AK4" s="12" t="s">
        <v>81</v>
      </c>
      <c r="AL4" s="11" t="s">
        <v>82</v>
      </c>
      <c r="AM4" s="11" t="s">
        <v>83</v>
      </c>
      <c r="AN4" s="11" t="s">
        <v>84</v>
      </c>
      <c r="AO4" s="11" t="s">
        <v>85</v>
      </c>
      <c r="AP4" s="11" t="s">
        <v>86</v>
      </c>
      <c r="AQ4" s="12" t="s">
        <v>180</v>
      </c>
      <c r="AR4" s="11" t="s">
        <v>179</v>
      </c>
      <c r="AS4" s="11" t="s">
        <v>89</v>
      </c>
      <c r="AT4" s="11" t="s">
        <v>90</v>
      </c>
      <c r="AU4" s="13" t="s">
        <v>91</v>
      </c>
    </row>
    <row r="5" spans="1:47" s="2" customFormat="1" ht="39.75" thickTop="1" thickBot="1" x14ac:dyDescent="0.25">
      <c r="A5" s="3">
        <v>2000</v>
      </c>
      <c r="B5" s="11" t="s">
        <v>48</v>
      </c>
      <c r="C5" s="11" t="s">
        <v>49</v>
      </c>
      <c r="D5" s="11" t="s">
        <v>50</v>
      </c>
      <c r="E5" s="11" t="s">
        <v>51</v>
      </c>
      <c r="F5" s="11" t="s">
        <v>52</v>
      </c>
      <c r="G5" s="12" t="s">
        <v>53</v>
      </c>
      <c r="H5" s="11" t="s">
        <v>54</v>
      </c>
      <c r="I5" s="11" t="s">
        <v>55</v>
      </c>
      <c r="J5" s="11" t="s">
        <v>56</v>
      </c>
      <c r="K5" s="13" t="s">
        <v>57</v>
      </c>
      <c r="L5" s="11" t="s">
        <v>58</v>
      </c>
      <c r="M5" s="12" t="s">
        <v>59</v>
      </c>
      <c r="N5" s="11" t="s">
        <v>185</v>
      </c>
      <c r="O5" s="11" t="s">
        <v>79</v>
      </c>
      <c r="P5" s="11" t="s">
        <v>62</v>
      </c>
      <c r="Q5" s="11" t="s">
        <v>63</v>
      </c>
      <c r="R5" s="11" t="s">
        <v>64</v>
      </c>
      <c r="S5" s="12" t="s">
        <v>65</v>
      </c>
      <c r="T5" s="11" t="s">
        <v>184</v>
      </c>
      <c r="U5" s="11" t="s">
        <v>67</v>
      </c>
      <c r="V5" s="11" t="s">
        <v>68</v>
      </c>
      <c r="W5" s="11" t="s">
        <v>69</v>
      </c>
      <c r="X5" s="11" t="s">
        <v>70</v>
      </c>
      <c r="Y5" s="12" t="s">
        <v>199</v>
      </c>
      <c r="Z5" s="11" t="s">
        <v>50</v>
      </c>
      <c r="AA5" s="13" t="s">
        <v>72</v>
      </c>
      <c r="AB5" s="11" t="s">
        <v>200</v>
      </c>
      <c r="AC5" s="11" t="s">
        <v>183</v>
      </c>
      <c r="AD5" s="11" t="s">
        <v>75</v>
      </c>
      <c r="AE5" s="12" t="s">
        <v>182</v>
      </c>
      <c r="AF5" s="11" t="s">
        <v>77</v>
      </c>
      <c r="AG5" s="11" t="s">
        <v>85</v>
      </c>
      <c r="AH5" s="13" t="s">
        <v>199</v>
      </c>
      <c r="AI5" s="11" t="s">
        <v>64</v>
      </c>
      <c r="AJ5" s="11" t="s">
        <v>80</v>
      </c>
      <c r="AK5" s="12" t="s">
        <v>81</v>
      </c>
      <c r="AL5" s="13" t="s">
        <v>199</v>
      </c>
      <c r="AM5" s="11" t="s">
        <v>201</v>
      </c>
      <c r="AN5" s="11" t="s">
        <v>202</v>
      </c>
      <c r="AO5" s="11" t="s">
        <v>85</v>
      </c>
      <c r="AP5" s="13" t="s">
        <v>86</v>
      </c>
      <c r="AQ5" s="12" t="s">
        <v>203</v>
      </c>
      <c r="AR5" s="11" t="s">
        <v>179</v>
      </c>
      <c r="AS5" s="11" t="s">
        <v>89</v>
      </c>
      <c r="AT5" s="11" t="s">
        <v>90</v>
      </c>
      <c r="AU5" s="11" t="s">
        <v>91</v>
      </c>
    </row>
    <row r="6" spans="1:47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09"/>
  <sheetViews>
    <sheetView topLeftCell="AX85" workbookViewId="0">
      <selection activeCell="BL28" sqref="BL28"/>
    </sheetView>
  </sheetViews>
  <sheetFormatPr defaultRowHeight="12.75" x14ac:dyDescent="0.2"/>
  <cols>
    <col min="1" max="1" width="8.85546875" style="2"/>
    <col min="2" max="2" width="20.7109375" style="2" customWidth="1"/>
    <col min="3" max="8" width="11.28515625" style="2" customWidth="1"/>
    <col min="9" max="9" width="8.85546875" style="2"/>
    <col min="10" max="10" width="20.7109375" style="2" customWidth="1"/>
    <col min="11" max="16" width="11.28515625" style="2" customWidth="1"/>
    <col min="17" max="17" width="8.85546875" style="2"/>
    <col min="18" max="18" width="20.7109375" style="2" customWidth="1"/>
    <col min="19" max="24" width="11.28515625" style="2" customWidth="1"/>
    <col min="25" max="25" width="8.85546875" style="2"/>
    <col min="26" max="26" width="20.7109375" style="2" customWidth="1"/>
    <col min="27" max="32" width="11.28515625" style="2" customWidth="1"/>
    <col min="33" max="33" width="8.85546875" style="2"/>
    <col min="34" max="34" width="20.7109375" style="2" customWidth="1"/>
    <col min="35" max="40" width="11.28515625" style="2" customWidth="1"/>
    <col min="41" max="41" width="8.85546875" style="2"/>
    <col min="42" max="42" width="20.7109375" style="2" customWidth="1"/>
    <col min="43" max="48" width="11.28515625" style="2" customWidth="1"/>
    <col min="49" max="49" width="8.85546875" style="2"/>
    <col min="50" max="50" width="20.7109375" style="2" customWidth="1"/>
    <col min="51" max="56" width="11.28515625" style="2" customWidth="1"/>
    <col min="57" max="57" width="8.85546875" style="2"/>
    <col min="58" max="58" width="20.7109375" style="2" customWidth="1"/>
    <col min="59" max="62" width="11.28515625" style="2" customWidth="1"/>
    <col min="63" max="63" width="9.28515625" style="2" customWidth="1"/>
    <col min="64" max="64" width="12.7109375" style="2" customWidth="1"/>
    <col min="65" max="65" width="9.28515625" style="2" bestFit="1" customWidth="1"/>
    <col min="66" max="257" width="8.85546875" style="2"/>
    <col min="258" max="258" width="20.7109375" style="2" customWidth="1"/>
    <col min="259" max="264" width="11.28515625" style="2" customWidth="1"/>
    <col min="265" max="265" width="8.85546875" style="2"/>
    <col min="266" max="266" width="20.7109375" style="2" customWidth="1"/>
    <col min="267" max="272" width="11.28515625" style="2" customWidth="1"/>
    <col min="273" max="273" width="8.85546875" style="2"/>
    <col min="274" max="274" width="20.7109375" style="2" customWidth="1"/>
    <col min="275" max="280" width="11.28515625" style="2" customWidth="1"/>
    <col min="281" max="281" width="8.85546875" style="2"/>
    <col min="282" max="282" width="20.7109375" style="2" customWidth="1"/>
    <col min="283" max="288" width="11.28515625" style="2" customWidth="1"/>
    <col min="289" max="289" width="8.85546875" style="2"/>
    <col min="290" max="290" width="20.7109375" style="2" customWidth="1"/>
    <col min="291" max="296" width="11.28515625" style="2" customWidth="1"/>
    <col min="297" max="297" width="8.85546875" style="2"/>
    <col min="298" max="298" width="20.7109375" style="2" customWidth="1"/>
    <col min="299" max="304" width="11.28515625" style="2" customWidth="1"/>
    <col min="305" max="305" width="8.85546875" style="2"/>
    <col min="306" max="306" width="20.7109375" style="2" customWidth="1"/>
    <col min="307" max="312" width="11.28515625" style="2" customWidth="1"/>
    <col min="313" max="313" width="8.85546875" style="2"/>
    <col min="314" max="314" width="20.7109375" style="2" customWidth="1"/>
    <col min="315" max="318" width="11.28515625" style="2" customWidth="1"/>
    <col min="319" max="319" width="9.28515625" style="2" customWidth="1"/>
    <col min="320" max="320" width="12.7109375" style="2" customWidth="1"/>
    <col min="321" max="321" width="9.28515625" style="2" bestFit="1" customWidth="1"/>
    <col min="322" max="513" width="8.85546875" style="2"/>
    <col min="514" max="514" width="20.7109375" style="2" customWidth="1"/>
    <col min="515" max="520" width="11.28515625" style="2" customWidth="1"/>
    <col min="521" max="521" width="8.85546875" style="2"/>
    <col min="522" max="522" width="20.7109375" style="2" customWidth="1"/>
    <col min="523" max="528" width="11.28515625" style="2" customWidth="1"/>
    <col min="529" max="529" width="8.85546875" style="2"/>
    <col min="530" max="530" width="20.7109375" style="2" customWidth="1"/>
    <col min="531" max="536" width="11.28515625" style="2" customWidth="1"/>
    <col min="537" max="537" width="8.85546875" style="2"/>
    <col min="538" max="538" width="20.7109375" style="2" customWidth="1"/>
    <col min="539" max="544" width="11.28515625" style="2" customWidth="1"/>
    <col min="545" max="545" width="8.85546875" style="2"/>
    <col min="546" max="546" width="20.7109375" style="2" customWidth="1"/>
    <col min="547" max="552" width="11.28515625" style="2" customWidth="1"/>
    <col min="553" max="553" width="8.85546875" style="2"/>
    <col min="554" max="554" width="20.7109375" style="2" customWidth="1"/>
    <col min="555" max="560" width="11.28515625" style="2" customWidth="1"/>
    <col min="561" max="561" width="8.85546875" style="2"/>
    <col min="562" max="562" width="20.7109375" style="2" customWidth="1"/>
    <col min="563" max="568" width="11.28515625" style="2" customWidth="1"/>
    <col min="569" max="569" width="8.85546875" style="2"/>
    <col min="570" max="570" width="20.7109375" style="2" customWidth="1"/>
    <col min="571" max="574" width="11.28515625" style="2" customWidth="1"/>
    <col min="575" max="575" width="9.28515625" style="2" customWidth="1"/>
    <col min="576" max="576" width="12.7109375" style="2" customWidth="1"/>
    <col min="577" max="577" width="9.28515625" style="2" bestFit="1" customWidth="1"/>
    <col min="578" max="769" width="8.85546875" style="2"/>
    <col min="770" max="770" width="20.7109375" style="2" customWidth="1"/>
    <col min="771" max="776" width="11.28515625" style="2" customWidth="1"/>
    <col min="777" max="777" width="8.85546875" style="2"/>
    <col min="778" max="778" width="20.7109375" style="2" customWidth="1"/>
    <col min="779" max="784" width="11.28515625" style="2" customWidth="1"/>
    <col min="785" max="785" width="8.85546875" style="2"/>
    <col min="786" max="786" width="20.7109375" style="2" customWidth="1"/>
    <col min="787" max="792" width="11.28515625" style="2" customWidth="1"/>
    <col min="793" max="793" width="8.85546875" style="2"/>
    <col min="794" max="794" width="20.7109375" style="2" customWidth="1"/>
    <col min="795" max="800" width="11.28515625" style="2" customWidth="1"/>
    <col min="801" max="801" width="8.85546875" style="2"/>
    <col min="802" max="802" width="20.7109375" style="2" customWidth="1"/>
    <col min="803" max="808" width="11.28515625" style="2" customWidth="1"/>
    <col min="809" max="809" width="8.85546875" style="2"/>
    <col min="810" max="810" width="20.7109375" style="2" customWidth="1"/>
    <col min="811" max="816" width="11.28515625" style="2" customWidth="1"/>
    <col min="817" max="817" width="8.85546875" style="2"/>
    <col min="818" max="818" width="20.7109375" style="2" customWidth="1"/>
    <col min="819" max="824" width="11.28515625" style="2" customWidth="1"/>
    <col min="825" max="825" width="8.85546875" style="2"/>
    <col min="826" max="826" width="20.7109375" style="2" customWidth="1"/>
    <col min="827" max="830" width="11.28515625" style="2" customWidth="1"/>
    <col min="831" max="831" width="9.28515625" style="2" customWidth="1"/>
    <col min="832" max="832" width="12.7109375" style="2" customWidth="1"/>
    <col min="833" max="833" width="9.28515625" style="2" bestFit="1" customWidth="1"/>
    <col min="834" max="1025" width="8.85546875" style="2"/>
    <col min="1026" max="1026" width="20.7109375" style="2" customWidth="1"/>
    <col min="1027" max="1032" width="11.28515625" style="2" customWidth="1"/>
    <col min="1033" max="1033" width="8.85546875" style="2"/>
    <col min="1034" max="1034" width="20.7109375" style="2" customWidth="1"/>
    <col min="1035" max="1040" width="11.28515625" style="2" customWidth="1"/>
    <col min="1041" max="1041" width="8.85546875" style="2"/>
    <col min="1042" max="1042" width="20.7109375" style="2" customWidth="1"/>
    <col min="1043" max="1048" width="11.28515625" style="2" customWidth="1"/>
    <col min="1049" max="1049" width="8.85546875" style="2"/>
    <col min="1050" max="1050" width="20.7109375" style="2" customWidth="1"/>
    <col min="1051" max="1056" width="11.28515625" style="2" customWidth="1"/>
    <col min="1057" max="1057" width="8.85546875" style="2"/>
    <col min="1058" max="1058" width="20.7109375" style="2" customWidth="1"/>
    <col min="1059" max="1064" width="11.28515625" style="2" customWidth="1"/>
    <col min="1065" max="1065" width="8.85546875" style="2"/>
    <col min="1066" max="1066" width="20.7109375" style="2" customWidth="1"/>
    <col min="1067" max="1072" width="11.28515625" style="2" customWidth="1"/>
    <col min="1073" max="1073" width="8.85546875" style="2"/>
    <col min="1074" max="1074" width="20.7109375" style="2" customWidth="1"/>
    <col min="1075" max="1080" width="11.28515625" style="2" customWidth="1"/>
    <col min="1081" max="1081" width="8.85546875" style="2"/>
    <col min="1082" max="1082" width="20.7109375" style="2" customWidth="1"/>
    <col min="1083" max="1086" width="11.28515625" style="2" customWidth="1"/>
    <col min="1087" max="1087" width="9.28515625" style="2" customWidth="1"/>
    <col min="1088" max="1088" width="12.7109375" style="2" customWidth="1"/>
    <col min="1089" max="1089" width="9.28515625" style="2" bestFit="1" customWidth="1"/>
    <col min="1090" max="1281" width="8.85546875" style="2"/>
    <col min="1282" max="1282" width="20.7109375" style="2" customWidth="1"/>
    <col min="1283" max="1288" width="11.28515625" style="2" customWidth="1"/>
    <col min="1289" max="1289" width="8.85546875" style="2"/>
    <col min="1290" max="1290" width="20.7109375" style="2" customWidth="1"/>
    <col min="1291" max="1296" width="11.28515625" style="2" customWidth="1"/>
    <col min="1297" max="1297" width="8.85546875" style="2"/>
    <col min="1298" max="1298" width="20.7109375" style="2" customWidth="1"/>
    <col min="1299" max="1304" width="11.28515625" style="2" customWidth="1"/>
    <col min="1305" max="1305" width="8.85546875" style="2"/>
    <col min="1306" max="1306" width="20.7109375" style="2" customWidth="1"/>
    <col min="1307" max="1312" width="11.28515625" style="2" customWidth="1"/>
    <col min="1313" max="1313" width="8.85546875" style="2"/>
    <col min="1314" max="1314" width="20.7109375" style="2" customWidth="1"/>
    <col min="1315" max="1320" width="11.28515625" style="2" customWidth="1"/>
    <col min="1321" max="1321" width="8.85546875" style="2"/>
    <col min="1322" max="1322" width="20.7109375" style="2" customWidth="1"/>
    <col min="1323" max="1328" width="11.28515625" style="2" customWidth="1"/>
    <col min="1329" max="1329" width="8.85546875" style="2"/>
    <col min="1330" max="1330" width="20.7109375" style="2" customWidth="1"/>
    <col min="1331" max="1336" width="11.28515625" style="2" customWidth="1"/>
    <col min="1337" max="1337" width="8.85546875" style="2"/>
    <col min="1338" max="1338" width="20.7109375" style="2" customWidth="1"/>
    <col min="1339" max="1342" width="11.28515625" style="2" customWidth="1"/>
    <col min="1343" max="1343" width="9.28515625" style="2" customWidth="1"/>
    <col min="1344" max="1344" width="12.7109375" style="2" customWidth="1"/>
    <col min="1345" max="1345" width="9.28515625" style="2" bestFit="1" customWidth="1"/>
    <col min="1346" max="1537" width="8.85546875" style="2"/>
    <col min="1538" max="1538" width="20.7109375" style="2" customWidth="1"/>
    <col min="1539" max="1544" width="11.28515625" style="2" customWidth="1"/>
    <col min="1545" max="1545" width="8.85546875" style="2"/>
    <col min="1546" max="1546" width="20.7109375" style="2" customWidth="1"/>
    <col min="1547" max="1552" width="11.28515625" style="2" customWidth="1"/>
    <col min="1553" max="1553" width="8.85546875" style="2"/>
    <col min="1554" max="1554" width="20.7109375" style="2" customWidth="1"/>
    <col min="1555" max="1560" width="11.28515625" style="2" customWidth="1"/>
    <col min="1561" max="1561" width="8.85546875" style="2"/>
    <col min="1562" max="1562" width="20.7109375" style="2" customWidth="1"/>
    <col min="1563" max="1568" width="11.28515625" style="2" customWidth="1"/>
    <col min="1569" max="1569" width="8.85546875" style="2"/>
    <col min="1570" max="1570" width="20.7109375" style="2" customWidth="1"/>
    <col min="1571" max="1576" width="11.28515625" style="2" customWidth="1"/>
    <col min="1577" max="1577" width="8.85546875" style="2"/>
    <col min="1578" max="1578" width="20.7109375" style="2" customWidth="1"/>
    <col min="1579" max="1584" width="11.28515625" style="2" customWidth="1"/>
    <col min="1585" max="1585" width="8.85546875" style="2"/>
    <col min="1586" max="1586" width="20.7109375" style="2" customWidth="1"/>
    <col min="1587" max="1592" width="11.28515625" style="2" customWidth="1"/>
    <col min="1593" max="1593" width="8.85546875" style="2"/>
    <col min="1594" max="1594" width="20.7109375" style="2" customWidth="1"/>
    <col min="1595" max="1598" width="11.28515625" style="2" customWidth="1"/>
    <col min="1599" max="1599" width="9.28515625" style="2" customWidth="1"/>
    <col min="1600" max="1600" width="12.7109375" style="2" customWidth="1"/>
    <col min="1601" max="1601" width="9.28515625" style="2" bestFit="1" customWidth="1"/>
    <col min="1602" max="1793" width="8.85546875" style="2"/>
    <col min="1794" max="1794" width="20.7109375" style="2" customWidth="1"/>
    <col min="1795" max="1800" width="11.28515625" style="2" customWidth="1"/>
    <col min="1801" max="1801" width="8.85546875" style="2"/>
    <col min="1802" max="1802" width="20.7109375" style="2" customWidth="1"/>
    <col min="1803" max="1808" width="11.28515625" style="2" customWidth="1"/>
    <col min="1809" max="1809" width="8.85546875" style="2"/>
    <col min="1810" max="1810" width="20.7109375" style="2" customWidth="1"/>
    <col min="1811" max="1816" width="11.28515625" style="2" customWidth="1"/>
    <col min="1817" max="1817" width="8.85546875" style="2"/>
    <col min="1818" max="1818" width="20.7109375" style="2" customWidth="1"/>
    <col min="1819" max="1824" width="11.28515625" style="2" customWidth="1"/>
    <col min="1825" max="1825" width="8.85546875" style="2"/>
    <col min="1826" max="1826" width="20.7109375" style="2" customWidth="1"/>
    <col min="1827" max="1832" width="11.28515625" style="2" customWidth="1"/>
    <col min="1833" max="1833" width="8.85546875" style="2"/>
    <col min="1834" max="1834" width="20.7109375" style="2" customWidth="1"/>
    <col min="1835" max="1840" width="11.28515625" style="2" customWidth="1"/>
    <col min="1841" max="1841" width="8.85546875" style="2"/>
    <col min="1842" max="1842" width="20.7109375" style="2" customWidth="1"/>
    <col min="1843" max="1848" width="11.28515625" style="2" customWidth="1"/>
    <col min="1849" max="1849" width="8.85546875" style="2"/>
    <col min="1850" max="1850" width="20.7109375" style="2" customWidth="1"/>
    <col min="1851" max="1854" width="11.28515625" style="2" customWidth="1"/>
    <col min="1855" max="1855" width="9.28515625" style="2" customWidth="1"/>
    <col min="1856" max="1856" width="12.7109375" style="2" customWidth="1"/>
    <col min="1857" max="1857" width="9.28515625" style="2" bestFit="1" customWidth="1"/>
    <col min="1858" max="2049" width="8.85546875" style="2"/>
    <col min="2050" max="2050" width="20.7109375" style="2" customWidth="1"/>
    <col min="2051" max="2056" width="11.28515625" style="2" customWidth="1"/>
    <col min="2057" max="2057" width="8.85546875" style="2"/>
    <col min="2058" max="2058" width="20.7109375" style="2" customWidth="1"/>
    <col min="2059" max="2064" width="11.28515625" style="2" customWidth="1"/>
    <col min="2065" max="2065" width="8.85546875" style="2"/>
    <col min="2066" max="2066" width="20.7109375" style="2" customWidth="1"/>
    <col min="2067" max="2072" width="11.28515625" style="2" customWidth="1"/>
    <col min="2073" max="2073" width="8.85546875" style="2"/>
    <col min="2074" max="2074" width="20.7109375" style="2" customWidth="1"/>
    <col min="2075" max="2080" width="11.28515625" style="2" customWidth="1"/>
    <col min="2081" max="2081" width="8.85546875" style="2"/>
    <col min="2082" max="2082" width="20.7109375" style="2" customWidth="1"/>
    <col min="2083" max="2088" width="11.28515625" style="2" customWidth="1"/>
    <col min="2089" max="2089" width="8.85546875" style="2"/>
    <col min="2090" max="2090" width="20.7109375" style="2" customWidth="1"/>
    <col min="2091" max="2096" width="11.28515625" style="2" customWidth="1"/>
    <col min="2097" max="2097" width="8.85546875" style="2"/>
    <col min="2098" max="2098" width="20.7109375" style="2" customWidth="1"/>
    <col min="2099" max="2104" width="11.28515625" style="2" customWidth="1"/>
    <col min="2105" max="2105" width="8.85546875" style="2"/>
    <col min="2106" max="2106" width="20.7109375" style="2" customWidth="1"/>
    <col min="2107" max="2110" width="11.28515625" style="2" customWidth="1"/>
    <col min="2111" max="2111" width="9.28515625" style="2" customWidth="1"/>
    <col min="2112" max="2112" width="12.7109375" style="2" customWidth="1"/>
    <col min="2113" max="2113" width="9.28515625" style="2" bestFit="1" customWidth="1"/>
    <col min="2114" max="2305" width="8.85546875" style="2"/>
    <col min="2306" max="2306" width="20.7109375" style="2" customWidth="1"/>
    <col min="2307" max="2312" width="11.28515625" style="2" customWidth="1"/>
    <col min="2313" max="2313" width="8.85546875" style="2"/>
    <col min="2314" max="2314" width="20.7109375" style="2" customWidth="1"/>
    <col min="2315" max="2320" width="11.28515625" style="2" customWidth="1"/>
    <col min="2321" max="2321" width="8.85546875" style="2"/>
    <col min="2322" max="2322" width="20.7109375" style="2" customWidth="1"/>
    <col min="2323" max="2328" width="11.28515625" style="2" customWidth="1"/>
    <col min="2329" max="2329" width="8.85546875" style="2"/>
    <col min="2330" max="2330" width="20.7109375" style="2" customWidth="1"/>
    <col min="2331" max="2336" width="11.28515625" style="2" customWidth="1"/>
    <col min="2337" max="2337" width="8.85546875" style="2"/>
    <col min="2338" max="2338" width="20.7109375" style="2" customWidth="1"/>
    <col min="2339" max="2344" width="11.28515625" style="2" customWidth="1"/>
    <col min="2345" max="2345" width="8.85546875" style="2"/>
    <col min="2346" max="2346" width="20.7109375" style="2" customWidth="1"/>
    <col min="2347" max="2352" width="11.28515625" style="2" customWidth="1"/>
    <col min="2353" max="2353" width="8.85546875" style="2"/>
    <col min="2354" max="2354" width="20.7109375" style="2" customWidth="1"/>
    <col min="2355" max="2360" width="11.28515625" style="2" customWidth="1"/>
    <col min="2361" max="2361" width="8.85546875" style="2"/>
    <col min="2362" max="2362" width="20.7109375" style="2" customWidth="1"/>
    <col min="2363" max="2366" width="11.28515625" style="2" customWidth="1"/>
    <col min="2367" max="2367" width="9.28515625" style="2" customWidth="1"/>
    <col min="2368" max="2368" width="12.7109375" style="2" customWidth="1"/>
    <col min="2369" max="2369" width="9.28515625" style="2" bestFit="1" customWidth="1"/>
    <col min="2370" max="2561" width="8.85546875" style="2"/>
    <col min="2562" max="2562" width="20.7109375" style="2" customWidth="1"/>
    <col min="2563" max="2568" width="11.28515625" style="2" customWidth="1"/>
    <col min="2569" max="2569" width="8.85546875" style="2"/>
    <col min="2570" max="2570" width="20.7109375" style="2" customWidth="1"/>
    <col min="2571" max="2576" width="11.28515625" style="2" customWidth="1"/>
    <col min="2577" max="2577" width="8.85546875" style="2"/>
    <col min="2578" max="2578" width="20.7109375" style="2" customWidth="1"/>
    <col min="2579" max="2584" width="11.28515625" style="2" customWidth="1"/>
    <col min="2585" max="2585" width="8.85546875" style="2"/>
    <col min="2586" max="2586" width="20.7109375" style="2" customWidth="1"/>
    <col min="2587" max="2592" width="11.28515625" style="2" customWidth="1"/>
    <col min="2593" max="2593" width="8.85546875" style="2"/>
    <col min="2594" max="2594" width="20.7109375" style="2" customWidth="1"/>
    <col min="2595" max="2600" width="11.28515625" style="2" customWidth="1"/>
    <col min="2601" max="2601" width="8.85546875" style="2"/>
    <col min="2602" max="2602" width="20.7109375" style="2" customWidth="1"/>
    <col min="2603" max="2608" width="11.28515625" style="2" customWidth="1"/>
    <col min="2609" max="2609" width="8.85546875" style="2"/>
    <col min="2610" max="2610" width="20.7109375" style="2" customWidth="1"/>
    <col min="2611" max="2616" width="11.28515625" style="2" customWidth="1"/>
    <col min="2617" max="2617" width="8.85546875" style="2"/>
    <col min="2618" max="2618" width="20.7109375" style="2" customWidth="1"/>
    <col min="2619" max="2622" width="11.28515625" style="2" customWidth="1"/>
    <col min="2623" max="2623" width="9.28515625" style="2" customWidth="1"/>
    <col min="2624" max="2624" width="12.7109375" style="2" customWidth="1"/>
    <col min="2625" max="2625" width="9.28515625" style="2" bestFit="1" customWidth="1"/>
    <col min="2626" max="2817" width="8.85546875" style="2"/>
    <col min="2818" max="2818" width="20.7109375" style="2" customWidth="1"/>
    <col min="2819" max="2824" width="11.28515625" style="2" customWidth="1"/>
    <col min="2825" max="2825" width="8.85546875" style="2"/>
    <col min="2826" max="2826" width="20.7109375" style="2" customWidth="1"/>
    <col min="2827" max="2832" width="11.28515625" style="2" customWidth="1"/>
    <col min="2833" max="2833" width="8.85546875" style="2"/>
    <col min="2834" max="2834" width="20.7109375" style="2" customWidth="1"/>
    <col min="2835" max="2840" width="11.28515625" style="2" customWidth="1"/>
    <col min="2841" max="2841" width="8.85546875" style="2"/>
    <col min="2842" max="2842" width="20.7109375" style="2" customWidth="1"/>
    <col min="2843" max="2848" width="11.28515625" style="2" customWidth="1"/>
    <col min="2849" max="2849" width="8.85546875" style="2"/>
    <col min="2850" max="2850" width="20.7109375" style="2" customWidth="1"/>
    <col min="2851" max="2856" width="11.28515625" style="2" customWidth="1"/>
    <col min="2857" max="2857" width="8.85546875" style="2"/>
    <col min="2858" max="2858" width="20.7109375" style="2" customWidth="1"/>
    <col min="2859" max="2864" width="11.28515625" style="2" customWidth="1"/>
    <col min="2865" max="2865" width="8.85546875" style="2"/>
    <col min="2866" max="2866" width="20.7109375" style="2" customWidth="1"/>
    <col min="2867" max="2872" width="11.28515625" style="2" customWidth="1"/>
    <col min="2873" max="2873" width="8.85546875" style="2"/>
    <col min="2874" max="2874" width="20.7109375" style="2" customWidth="1"/>
    <col min="2875" max="2878" width="11.28515625" style="2" customWidth="1"/>
    <col min="2879" max="2879" width="9.28515625" style="2" customWidth="1"/>
    <col min="2880" max="2880" width="12.7109375" style="2" customWidth="1"/>
    <col min="2881" max="2881" width="9.28515625" style="2" bestFit="1" customWidth="1"/>
    <col min="2882" max="3073" width="8.85546875" style="2"/>
    <col min="3074" max="3074" width="20.7109375" style="2" customWidth="1"/>
    <col min="3075" max="3080" width="11.28515625" style="2" customWidth="1"/>
    <col min="3081" max="3081" width="8.85546875" style="2"/>
    <col min="3082" max="3082" width="20.7109375" style="2" customWidth="1"/>
    <col min="3083" max="3088" width="11.28515625" style="2" customWidth="1"/>
    <col min="3089" max="3089" width="8.85546875" style="2"/>
    <col min="3090" max="3090" width="20.7109375" style="2" customWidth="1"/>
    <col min="3091" max="3096" width="11.28515625" style="2" customWidth="1"/>
    <col min="3097" max="3097" width="8.85546875" style="2"/>
    <col min="3098" max="3098" width="20.7109375" style="2" customWidth="1"/>
    <col min="3099" max="3104" width="11.28515625" style="2" customWidth="1"/>
    <col min="3105" max="3105" width="8.85546875" style="2"/>
    <col min="3106" max="3106" width="20.7109375" style="2" customWidth="1"/>
    <col min="3107" max="3112" width="11.28515625" style="2" customWidth="1"/>
    <col min="3113" max="3113" width="8.85546875" style="2"/>
    <col min="3114" max="3114" width="20.7109375" style="2" customWidth="1"/>
    <col min="3115" max="3120" width="11.28515625" style="2" customWidth="1"/>
    <col min="3121" max="3121" width="8.85546875" style="2"/>
    <col min="3122" max="3122" width="20.7109375" style="2" customWidth="1"/>
    <col min="3123" max="3128" width="11.28515625" style="2" customWidth="1"/>
    <col min="3129" max="3129" width="8.85546875" style="2"/>
    <col min="3130" max="3130" width="20.7109375" style="2" customWidth="1"/>
    <col min="3131" max="3134" width="11.28515625" style="2" customWidth="1"/>
    <col min="3135" max="3135" width="9.28515625" style="2" customWidth="1"/>
    <col min="3136" max="3136" width="12.7109375" style="2" customWidth="1"/>
    <col min="3137" max="3137" width="9.28515625" style="2" bestFit="1" customWidth="1"/>
    <col min="3138" max="3329" width="8.85546875" style="2"/>
    <col min="3330" max="3330" width="20.7109375" style="2" customWidth="1"/>
    <col min="3331" max="3336" width="11.28515625" style="2" customWidth="1"/>
    <col min="3337" max="3337" width="8.85546875" style="2"/>
    <col min="3338" max="3338" width="20.7109375" style="2" customWidth="1"/>
    <col min="3339" max="3344" width="11.28515625" style="2" customWidth="1"/>
    <col min="3345" max="3345" width="8.85546875" style="2"/>
    <col min="3346" max="3346" width="20.7109375" style="2" customWidth="1"/>
    <col min="3347" max="3352" width="11.28515625" style="2" customWidth="1"/>
    <col min="3353" max="3353" width="8.85546875" style="2"/>
    <col min="3354" max="3354" width="20.7109375" style="2" customWidth="1"/>
    <col min="3355" max="3360" width="11.28515625" style="2" customWidth="1"/>
    <col min="3361" max="3361" width="8.85546875" style="2"/>
    <col min="3362" max="3362" width="20.7109375" style="2" customWidth="1"/>
    <col min="3363" max="3368" width="11.28515625" style="2" customWidth="1"/>
    <col min="3369" max="3369" width="8.85546875" style="2"/>
    <col min="3370" max="3370" width="20.7109375" style="2" customWidth="1"/>
    <col min="3371" max="3376" width="11.28515625" style="2" customWidth="1"/>
    <col min="3377" max="3377" width="8.85546875" style="2"/>
    <col min="3378" max="3378" width="20.7109375" style="2" customWidth="1"/>
    <col min="3379" max="3384" width="11.28515625" style="2" customWidth="1"/>
    <col min="3385" max="3385" width="8.85546875" style="2"/>
    <col min="3386" max="3386" width="20.7109375" style="2" customWidth="1"/>
    <col min="3387" max="3390" width="11.28515625" style="2" customWidth="1"/>
    <col min="3391" max="3391" width="9.28515625" style="2" customWidth="1"/>
    <col min="3392" max="3392" width="12.7109375" style="2" customWidth="1"/>
    <col min="3393" max="3393" width="9.28515625" style="2" bestFit="1" customWidth="1"/>
    <col min="3394" max="3585" width="8.85546875" style="2"/>
    <col min="3586" max="3586" width="20.7109375" style="2" customWidth="1"/>
    <col min="3587" max="3592" width="11.28515625" style="2" customWidth="1"/>
    <col min="3593" max="3593" width="8.85546875" style="2"/>
    <col min="3594" max="3594" width="20.7109375" style="2" customWidth="1"/>
    <col min="3595" max="3600" width="11.28515625" style="2" customWidth="1"/>
    <col min="3601" max="3601" width="8.85546875" style="2"/>
    <col min="3602" max="3602" width="20.7109375" style="2" customWidth="1"/>
    <col min="3603" max="3608" width="11.28515625" style="2" customWidth="1"/>
    <col min="3609" max="3609" width="8.85546875" style="2"/>
    <col min="3610" max="3610" width="20.7109375" style="2" customWidth="1"/>
    <col min="3611" max="3616" width="11.28515625" style="2" customWidth="1"/>
    <col min="3617" max="3617" width="8.85546875" style="2"/>
    <col min="3618" max="3618" width="20.7109375" style="2" customWidth="1"/>
    <col min="3619" max="3624" width="11.28515625" style="2" customWidth="1"/>
    <col min="3625" max="3625" width="8.85546875" style="2"/>
    <col min="3626" max="3626" width="20.7109375" style="2" customWidth="1"/>
    <col min="3627" max="3632" width="11.28515625" style="2" customWidth="1"/>
    <col min="3633" max="3633" width="8.85546875" style="2"/>
    <col min="3634" max="3634" width="20.7109375" style="2" customWidth="1"/>
    <col min="3635" max="3640" width="11.28515625" style="2" customWidth="1"/>
    <col min="3641" max="3641" width="8.85546875" style="2"/>
    <col min="3642" max="3642" width="20.7109375" style="2" customWidth="1"/>
    <col min="3643" max="3646" width="11.28515625" style="2" customWidth="1"/>
    <col min="3647" max="3647" width="9.28515625" style="2" customWidth="1"/>
    <col min="3648" max="3648" width="12.7109375" style="2" customWidth="1"/>
    <col min="3649" max="3649" width="9.28515625" style="2" bestFit="1" customWidth="1"/>
    <col min="3650" max="3841" width="8.85546875" style="2"/>
    <col min="3842" max="3842" width="20.7109375" style="2" customWidth="1"/>
    <col min="3843" max="3848" width="11.28515625" style="2" customWidth="1"/>
    <col min="3849" max="3849" width="8.85546875" style="2"/>
    <col min="3850" max="3850" width="20.7109375" style="2" customWidth="1"/>
    <col min="3851" max="3856" width="11.28515625" style="2" customWidth="1"/>
    <col min="3857" max="3857" width="8.85546875" style="2"/>
    <col min="3858" max="3858" width="20.7109375" style="2" customWidth="1"/>
    <col min="3859" max="3864" width="11.28515625" style="2" customWidth="1"/>
    <col min="3865" max="3865" width="8.85546875" style="2"/>
    <col min="3866" max="3866" width="20.7109375" style="2" customWidth="1"/>
    <col min="3867" max="3872" width="11.28515625" style="2" customWidth="1"/>
    <col min="3873" max="3873" width="8.85546875" style="2"/>
    <col min="3874" max="3874" width="20.7109375" style="2" customWidth="1"/>
    <col min="3875" max="3880" width="11.28515625" style="2" customWidth="1"/>
    <col min="3881" max="3881" width="8.85546875" style="2"/>
    <col min="3882" max="3882" width="20.7109375" style="2" customWidth="1"/>
    <col min="3883" max="3888" width="11.28515625" style="2" customWidth="1"/>
    <col min="3889" max="3889" width="8.85546875" style="2"/>
    <col min="3890" max="3890" width="20.7109375" style="2" customWidth="1"/>
    <col min="3891" max="3896" width="11.28515625" style="2" customWidth="1"/>
    <col min="3897" max="3897" width="8.85546875" style="2"/>
    <col min="3898" max="3898" width="20.7109375" style="2" customWidth="1"/>
    <col min="3899" max="3902" width="11.28515625" style="2" customWidth="1"/>
    <col min="3903" max="3903" width="9.28515625" style="2" customWidth="1"/>
    <col min="3904" max="3904" width="12.7109375" style="2" customWidth="1"/>
    <col min="3905" max="3905" width="9.28515625" style="2" bestFit="1" customWidth="1"/>
    <col min="3906" max="4097" width="8.85546875" style="2"/>
    <col min="4098" max="4098" width="20.7109375" style="2" customWidth="1"/>
    <col min="4099" max="4104" width="11.28515625" style="2" customWidth="1"/>
    <col min="4105" max="4105" width="8.85546875" style="2"/>
    <col min="4106" max="4106" width="20.7109375" style="2" customWidth="1"/>
    <col min="4107" max="4112" width="11.28515625" style="2" customWidth="1"/>
    <col min="4113" max="4113" width="8.85546875" style="2"/>
    <col min="4114" max="4114" width="20.7109375" style="2" customWidth="1"/>
    <col min="4115" max="4120" width="11.28515625" style="2" customWidth="1"/>
    <col min="4121" max="4121" width="8.85546875" style="2"/>
    <col min="4122" max="4122" width="20.7109375" style="2" customWidth="1"/>
    <col min="4123" max="4128" width="11.28515625" style="2" customWidth="1"/>
    <col min="4129" max="4129" width="8.85546875" style="2"/>
    <col min="4130" max="4130" width="20.7109375" style="2" customWidth="1"/>
    <col min="4131" max="4136" width="11.28515625" style="2" customWidth="1"/>
    <col min="4137" max="4137" width="8.85546875" style="2"/>
    <col min="4138" max="4138" width="20.7109375" style="2" customWidth="1"/>
    <col min="4139" max="4144" width="11.28515625" style="2" customWidth="1"/>
    <col min="4145" max="4145" width="8.85546875" style="2"/>
    <col min="4146" max="4146" width="20.7109375" style="2" customWidth="1"/>
    <col min="4147" max="4152" width="11.28515625" style="2" customWidth="1"/>
    <col min="4153" max="4153" width="8.85546875" style="2"/>
    <col min="4154" max="4154" width="20.7109375" style="2" customWidth="1"/>
    <col min="4155" max="4158" width="11.28515625" style="2" customWidth="1"/>
    <col min="4159" max="4159" width="9.28515625" style="2" customWidth="1"/>
    <col min="4160" max="4160" width="12.7109375" style="2" customWidth="1"/>
    <col min="4161" max="4161" width="9.28515625" style="2" bestFit="1" customWidth="1"/>
    <col min="4162" max="4353" width="8.85546875" style="2"/>
    <col min="4354" max="4354" width="20.7109375" style="2" customWidth="1"/>
    <col min="4355" max="4360" width="11.28515625" style="2" customWidth="1"/>
    <col min="4361" max="4361" width="8.85546875" style="2"/>
    <col min="4362" max="4362" width="20.7109375" style="2" customWidth="1"/>
    <col min="4363" max="4368" width="11.28515625" style="2" customWidth="1"/>
    <col min="4369" max="4369" width="8.85546875" style="2"/>
    <col min="4370" max="4370" width="20.7109375" style="2" customWidth="1"/>
    <col min="4371" max="4376" width="11.28515625" style="2" customWidth="1"/>
    <col min="4377" max="4377" width="8.85546875" style="2"/>
    <col min="4378" max="4378" width="20.7109375" style="2" customWidth="1"/>
    <col min="4379" max="4384" width="11.28515625" style="2" customWidth="1"/>
    <col min="4385" max="4385" width="8.85546875" style="2"/>
    <col min="4386" max="4386" width="20.7109375" style="2" customWidth="1"/>
    <col min="4387" max="4392" width="11.28515625" style="2" customWidth="1"/>
    <col min="4393" max="4393" width="8.85546875" style="2"/>
    <col min="4394" max="4394" width="20.7109375" style="2" customWidth="1"/>
    <col min="4395" max="4400" width="11.28515625" style="2" customWidth="1"/>
    <col min="4401" max="4401" width="8.85546875" style="2"/>
    <col min="4402" max="4402" width="20.7109375" style="2" customWidth="1"/>
    <col min="4403" max="4408" width="11.28515625" style="2" customWidth="1"/>
    <col min="4409" max="4409" width="8.85546875" style="2"/>
    <col min="4410" max="4410" width="20.7109375" style="2" customWidth="1"/>
    <col min="4411" max="4414" width="11.28515625" style="2" customWidth="1"/>
    <col min="4415" max="4415" width="9.28515625" style="2" customWidth="1"/>
    <col min="4416" max="4416" width="12.7109375" style="2" customWidth="1"/>
    <col min="4417" max="4417" width="9.28515625" style="2" bestFit="1" customWidth="1"/>
    <col min="4418" max="4609" width="8.85546875" style="2"/>
    <col min="4610" max="4610" width="20.7109375" style="2" customWidth="1"/>
    <col min="4611" max="4616" width="11.28515625" style="2" customWidth="1"/>
    <col min="4617" max="4617" width="8.85546875" style="2"/>
    <col min="4618" max="4618" width="20.7109375" style="2" customWidth="1"/>
    <col min="4619" max="4624" width="11.28515625" style="2" customWidth="1"/>
    <col min="4625" max="4625" width="8.85546875" style="2"/>
    <col min="4626" max="4626" width="20.7109375" style="2" customWidth="1"/>
    <col min="4627" max="4632" width="11.28515625" style="2" customWidth="1"/>
    <col min="4633" max="4633" width="8.85546875" style="2"/>
    <col min="4634" max="4634" width="20.7109375" style="2" customWidth="1"/>
    <col min="4635" max="4640" width="11.28515625" style="2" customWidth="1"/>
    <col min="4641" max="4641" width="8.85546875" style="2"/>
    <col min="4642" max="4642" width="20.7109375" style="2" customWidth="1"/>
    <col min="4643" max="4648" width="11.28515625" style="2" customWidth="1"/>
    <col min="4649" max="4649" width="8.85546875" style="2"/>
    <col min="4650" max="4650" width="20.7109375" style="2" customWidth="1"/>
    <col min="4651" max="4656" width="11.28515625" style="2" customWidth="1"/>
    <col min="4657" max="4657" width="8.85546875" style="2"/>
    <col min="4658" max="4658" width="20.7109375" style="2" customWidth="1"/>
    <col min="4659" max="4664" width="11.28515625" style="2" customWidth="1"/>
    <col min="4665" max="4665" width="8.85546875" style="2"/>
    <col min="4666" max="4666" width="20.7109375" style="2" customWidth="1"/>
    <col min="4667" max="4670" width="11.28515625" style="2" customWidth="1"/>
    <col min="4671" max="4671" width="9.28515625" style="2" customWidth="1"/>
    <col min="4672" max="4672" width="12.7109375" style="2" customWidth="1"/>
    <col min="4673" max="4673" width="9.28515625" style="2" bestFit="1" customWidth="1"/>
    <col min="4674" max="4865" width="8.85546875" style="2"/>
    <col min="4866" max="4866" width="20.7109375" style="2" customWidth="1"/>
    <col min="4867" max="4872" width="11.28515625" style="2" customWidth="1"/>
    <col min="4873" max="4873" width="8.85546875" style="2"/>
    <col min="4874" max="4874" width="20.7109375" style="2" customWidth="1"/>
    <col min="4875" max="4880" width="11.28515625" style="2" customWidth="1"/>
    <col min="4881" max="4881" width="8.85546875" style="2"/>
    <col min="4882" max="4882" width="20.7109375" style="2" customWidth="1"/>
    <col min="4883" max="4888" width="11.28515625" style="2" customWidth="1"/>
    <col min="4889" max="4889" width="8.85546875" style="2"/>
    <col min="4890" max="4890" width="20.7109375" style="2" customWidth="1"/>
    <col min="4891" max="4896" width="11.28515625" style="2" customWidth="1"/>
    <col min="4897" max="4897" width="8.85546875" style="2"/>
    <col min="4898" max="4898" width="20.7109375" style="2" customWidth="1"/>
    <col min="4899" max="4904" width="11.28515625" style="2" customWidth="1"/>
    <col min="4905" max="4905" width="8.85546875" style="2"/>
    <col min="4906" max="4906" width="20.7109375" style="2" customWidth="1"/>
    <col min="4907" max="4912" width="11.28515625" style="2" customWidth="1"/>
    <col min="4913" max="4913" width="8.85546875" style="2"/>
    <col min="4914" max="4914" width="20.7109375" style="2" customWidth="1"/>
    <col min="4915" max="4920" width="11.28515625" style="2" customWidth="1"/>
    <col min="4921" max="4921" width="8.85546875" style="2"/>
    <col min="4922" max="4922" width="20.7109375" style="2" customWidth="1"/>
    <col min="4923" max="4926" width="11.28515625" style="2" customWidth="1"/>
    <col min="4927" max="4927" width="9.28515625" style="2" customWidth="1"/>
    <col min="4928" max="4928" width="12.7109375" style="2" customWidth="1"/>
    <col min="4929" max="4929" width="9.28515625" style="2" bestFit="1" customWidth="1"/>
    <col min="4930" max="5121" width="8.85546875" style="2"/>
    <col min="5122" max="5122" width="20.7109375" style="2" customWidth="1"/>
    <col min="5123" max="5128" width="11.28515625" style="2" customWidth="1"/>
    <col min="5129" max="5129" width="8.85546875" style="2"/>
    <col min="5130" max="5130" width="20.7109375" style="2" customWidth="1"/>
    <col min="5131" max="5136" width="11.28515625" style="2" customWidth="1"/>
    <col min="5137" max="5137" width="8.85546875" style="2"/>
    <col min="5138" max="5138" width="20.7109375" style="2" customWidth="1"/>
    <col min="5139" max="5144" width="11.28515625" style="2" customWidth="1"/>
    <col min="5145" max="5145" width="8.85546875" style="2"/>
    <col min="5146" max="5146" width="20.7109375" style="2" customWidth="1"/>
    <col min="5147" max="5152" width="11.28515625" style="2" customWidth="1"/>
    <col min="5153" max="5153" width="8.85546875" style="2"/>
    <col min="5154" max="5154" width="20.7109375" style="2" customWidth="1"/>
    <col min="5155" max="5160" width="11.28515625" style="2" customWidth="1"/>
    <col min="5161" max="5161" width="8.85546875" style="2"/>
    <col min="5162" max="5162" width="20.7109375" style="2" customWidth="1"/>
    <col min="5163" max="5168" width="11.28515625" style="2" customWidth="1"/>
    <col min="5169" max="5169" width="8.85546875" style="2"/>
    <col min="5170" max="5170" width="20.7109375" style="2" customWidth="1"/>
    <col min="5171" max="5176" width="11.28515625" style="2" customWidth="1"/>
    <col min="5177" max="5177" width="8.85546875" style="2"/>
    <col min="5178" max="5178" width="20.7109375" style="2" customWidth="1"/>
    <col min="5179" max="5182" width="11.28515625" style="2" customWidth="1"/>
    <col min="5183" max="5183" width="9.28515625" style="2" customWidth="1"/>
    <col min="5184" max="5184" width="12.7109375" style="2" customWidth="1"/>
    <col min="5185" max="5185" width="9.28515625" style="2" bestFit="1" customWidth="1"/>
    <col min="5186" max="5377" width="8.85546875" style="2"/>
    <col min="5378" max="5378" width="20.7109375" style="2" customWidth="1"/>
    <col min="5379" max="5384" width="11.28515625" style="2" customWidth="1"/>
    <col min="5385" max="5385" width="8.85546875" style="2"/>
    <col min="5386" max="5386" width="20.7109375" style="2" customWidth="1"/>
    <col min="5387" max="5392" width="11.28515625" style="2" customWidth="1"/>
    <col min="5393" max="5393" width="8.85546875" style="2"/>
    <col min="5394" max="5394" width="20.7109375" style="2" customWidth="1"/>
    <col min="5395" max="5400" width="11.28515625" style="2" customWidth="1"/>
    <col min="5401" max="5401" width="8.85546875" style="2"/>
    <col min="5402" max="5402" width="20.7109375" style="2" customWidth="1"/>
    <col min="5403" max="5408" width="11.28515625" style="2" customWidth="1"/>
    <col min="5409" max="5409" width="8.85546875" style="2"/>
    <col min="5410" max="5410" width="20.7109375" style="2" customWidth="1"/>
    <col min="5411" max="5416" width="11.28515625" style="2" customWidth="1"/>
    <col min="5417" max="5417" width="8.85546875" style="2"/>
    <col min="5418" max="5418" width="20.7109375" style="2" customWidth="1"/>
    <col min="5419" max="5424" width="11.28515625" style="2" customWidth="1"/>
    <col min="5425" max="5425" width="8.85546875" style="2"/>
    <col min="5426" max="5426" width="20.7109375" style="2" customWidth="1"/>
    <col min="5427" max="5432" width="11.28515625" style="2" customWidth="1"/>
    <col min="5433" max="5433" width="8.85546875" style="2"/>
    <col min="5434" max="5434" width="20.7109375" style="2" customWidth="1"/>
    <col min="5435" max="5438" width="11.28515625" style="2" customWidth="1"/>
    <col min="5439" max="5439" width="9.28515625" style="2" customWidth="1"/>
    <col min="5440" max="5440" width="12.7109375" style="2" customWidth="1"/>
    <col min="5441" max="5441" width="9.28515625" style="2" bestFit="1" customWidth="1"/>
    <col min="5442" max="5633" width="8.85546875" style="2"/>
    <col min="5634" max="5634" width="20.7109375" style="2" customWidth="1"/>
    <col min="5635" max="5640" width="11.28515625" style="2" customWidth="1"/>
    <col min="5641" max="5641" width="8.85546875" style="2"/>
    <col min="5642" max="5642" width="20.7109375" style="2" customWidth="1"/>
    <col min="5643" max="5648" width="11.28515625" style="2" customWidth="1"/>
    <col min="5649" max="5649" width="8.85546875" style="2"/>
    <col min="5650" max="5650" width="20.7109375" style="2" customWidth="1"/>
    <col min="5651" max="5656" width="11.28515625" style="2" customWidth="1"/>
    <col min="5657" max="5657" width="8.85546875" style="2"/>
    <col min="5658" max="5658" width="20.7109375" style="2" customWidth="1"/>
    <col min="5659" max="5664" width="11.28515625" style="2" customWidth="1"/>
    <col min="5665" max="5665" width="8.85546875" style="2"/>
    <col min="5666" max="5666" width="20.7109375" style="2" customWidth="1"/>
    <col min="5667" max="5672" width="11.28515625" style="2" customWidth="1"/>
    <col min="5673" max="5673" width="8.85546875" style="2"/>
    <col min="5674" max="5674" width="20.7109375" style="2" customWidth="1"/>
    <col min="5675" max="5680" width="11.28515625" style="2" customWidth="1"/>
    <col min="5681" max="5681" width="8.85546875" style="2"/>
    <col min="5682" max="5682" width="20.7109375" style="2" customWidth="1"/>
    <col min="5683" max="5688" width="11.28515625" style="2" customWidth="1"/>
    <col min="5689" max="5689" width="8.85546875" style="2"/>
    <col min="5690" max="5690" width="20.7109375" style="2" customWidth="1"/>
    <col min="5691" max="5694" width="11.28515625" style="2" customWidth="1"/>
    <col min="5695" max="5695" width="9.28515625" style="2" customWidth="1"/>
    <col min="5696" max="5696" width="12.7109375" style="2" customWidth="1"/>
    <col min="5697" max="5697" width="9.28515625" style="2" bestFit="1" customWidth="1"/>
    <col min="5698" max="5889" width="8.85546875" style="2"/>
    <col min="5890" max="5890" width="20.7109375" style="2" customWidth="1"/>
    <col min="5891" max="5896" width="11.28515625" style="2" customWidth="1"/>
    <col min="5897" max="5897" width="8.85546875" style="2"/>
    <col min="5898" max="5898" width="20.7109375" style="2" customWidth="1"/>
    <col min="5899" max="5904" width="11.28515625" style="2" customWidth="1"/>
    <col min="5905" max="5905" width="8.85546875" style="2"/>
    <col min="5906" max="5906" width="20.7109375" style="2" customWidth="1"/>
    <col min="5907" max="5912" width="11.28515625" style="2" customWidth="1"/>
    <col min="5913" max="5913" width="8.85546875" style="2"/>
    <col min="5914" max="5914" width="20.7109375" style="2" customWidth="1"/>
    <col min="5915" max="5920" width="11.28515625" style="2" customWidth="1"/>
    <col min="5921" max="5921" width="8.85546875" style="2"/>
    <col min="5922" max="5922" width="20.7109375" style="2" customWidth="1"/>
    <col min="5923" max="5928" width="11.28515625" style="2" customWidth="1"/>
    <col min="5929" max="5929" width="8.85546875" style="2"/>
    <col min="5930" max="5930" width="20.7109375" style="2" customWidth="1"/>
    <col min="5931" max="5936" width="11.28515625" style="2" customWidth="1"/>
    <col min="5937" max="5937" width="8.85546875" style="2"/>
    <col min="5938" max="5938" width="20.7109375" style="2" customWidth="1"/>
    <col min="5939" max="5944" width="11.28515625" style="2" customWidth="1"/>
    <col min="5945" max="5945" width="8.85546875" style="2"/>
    <col min="5946" max="5946" width="20.7109375" style="2" customWidth="1"/>
    <col min="5947" max="5950" width="11.28515625" style="2" customWidth="1"/>
    <col min="5951" max="5951" width="9.28515625" style="2" customWidth="1"/>
    <col min="5952" max="5952" width="12.7109375" style="2" customWidth="1"/>
    <col min="5953" max="5953" width="9.28515625" style="2" bestFit="1" customWidth="1"/>
    <col min="5954" max="6145" width="8.85546875" style="2"/>
    <col min="6146" max="6146" width="20.7109375" style="2" customWidth="1"/>
    <col min="6147" max="6152" width="11.28515625" style="2" customWidth="1"/>
    <col min="6153" max="6153" width="8.85546875" style="2"/>
    <col min="6154" max="6154" width="20.7109375" style="2" customWidth="1"/>
    <col min="6155" max="6160" width="11.28515625" style="2" customWidth="1"/>
    <col min="6161" max="6161" width="8.85546875" style="2"/>
    <col min="6162" max="6162" width="20.7109375" style="2" customWidth="1"/>
    <col min="6163" max="6168" width="11.28515625" style="2" customWidth="1"/>
    <col min="6169" max="6169" width="8.85546875" style="2"/>
    <col min="6170" max="6170" width="20.7109375" style="2" customWidth="1"/>
    <col min="6171" max="6176" width="11.28515625" style="2" customWidth="1"/>
    <col min="6177" max="6177" width="8.85546875" style="2"/>
    <col min="6178" max="6178" width="20.7109375" style="2" customWidth="1"/>
    <col min="6179" max="6184" width="11.28515625" style="2" customWidth="1"/>
    <col min="6185" max="6185" width="8.85546875" style="2"/>
    <col min="6186" max="6186" width="20.7109375" style="2" customWidth="1"/>
    <col min="6187" max="6192" width="11.28515625" style="2" customWidth="1"/>
    <col min="6193" max="6193" width="8.85546875" style="2"/>
    <col min="6194" max="6194" width="20.7109375" style="2" customWidth="1"/>
    <col min="6195" max="6200" width="11.28515625" style="2" customWidth="1"/>
    <col min="6201" max="6201" width="8.85546875" style="2"/>
    <col min="6202" max="6202" width="20.7109375" style="2" customWidth="1"/>
    <col min="6203" max="6206" width="11.28515625" style="2" customWidth="1"/>
    <col min="6207" max="6207" width="9.28515625" style="2" customWidth="1"/>
    <col min="6208" max="6208" width="12.7109375" style="2" customWidth="1"/>
    <col min="6209" max="6209" width="9.28515625" style="2" bestFit="1" customWidth="1"/>
    <col min="6210" max="6401" width="8.85546875" style="2"/>
    <col min="6402" max="6402" width="20.7109375" style="2" customWidth="1"/>
    <col min="6403" max="6408" width="11.28515625" style="2" customWidth="1"/>
    <col min="6409" max="6409" width="8.85546875" style="2"/>
    <col min="6410" max="6410" width="20.7109375" style="2" customWidth="1"/>
    <col min="6411" max="6416" width="11.28515625" style="2" customWidth="1"/>
    <col min="6417" max="6417" width="8.85546875" style="2"/>
    <col min="6418" max="6418" width="20.7109375" style="2" customWidth="1"/>
    <col min="6419" max="6424" width="11.28515625" style="2" customWidth="1"/>
    <col min="6425" max="6425" width="8.85546875" style="2"/>
    <col min="6426" max="6426" width="20.7109375" style="2" customWidth="1"/>
    <col min="6427" max="6432" width="11.28515625" style="2" customWidth="1"/>
    <col min="6433" max="6433" width="8.85546875" style="2"/>
    <col min="6434" max="6434" width="20.7109375" style="2" customWidth="1"/>
    <col min="6435" max="6440" width="11.28515625" style="2" customWidth="1"/>
    <col min="6441" max="6441" width="8.85546875" style="2"/>
    <col min="6442" max="6442" width="20.7109375" style="2" customWidth="1"/>
    <col min="6443" max="6448" width="11.28515625" style="2" customWidth="1"/>
    <col min="6449" max="6449" width="8.85546875" style="2"/>
    <col min="6450" max="6450" width="20.7109375" style="2" customWidth="1"/>
    <col min="6451" max="6456" width="11.28515625" style="2" customWidth="1"/>
    <col min="6457" max="6457" width="8.85546875" style="2"/>
    <col min="6458" max="6458" width="20.7109375" style="2" customWidth="1"/>
    <col min="6459" max="6462" width="11.28515625" style="2" customWidth="1"/>
    <col min="6463" max="6463" width="9.28515625" style="2" customWidth="1"/>
    <col min="6464" max="6464" width="12.7109375" style="2" customWidth="1"/>
    <col min="6465" max="6465" width="9.28515625" style="2" bestFit="1" customWidth="1"/>
    <col min="6466" max="6657" width="8.85546875" style="2"/>
    <col min="6658" max="6658" width="20.7109375" style="2" customWidth="1"/>
    <col min="6659" max="6664" width="11.28515625" style="2" customWidth="1"/>
    <col min="6665" max="6665" width="8.85546875" style="2"/>
    <col min="6666" max="6666" width="20.7109375" style="2" customWidth="1"/>
    <col min="6667" max="6672" width="11.28515625" style="2" customWidth="1"/>
    <col min="6673" max="6673" width="8.85546875" style="2"/>
    <col min="6674" max="6674" width="20.7109375" style="2" customWidth="1"/>
    <col min="6675" max="6680" width="11.28515625" style="2" customWidth="1"/>
    <col min="6681" max="6681" width="8.85546875" style="2"/>
    <col min="6682" max="6682" width="20.7109375" style="2" customWidth="1"/>
    <col min="6683" max="6688" width="11.28515625" style="2" customWidth="1"/>
    <col min="6689" max="6689" width="8.85546875" style="2"/>
    <col min="6690" max="6690" width="20.7109375" style="2" customWidth="1"/>
    <col min="6691" max="6696" width="11.28515625" style="2" customWidth="1"/>
    <col min="6697" max="6697" width="8.85546875" style="2"/>
    <col min="6698" max="6698" width="20.7109375" style="2" customWidth="1"/>
    <col min="6699" max="6704" width="11.28515625" style="2" customWidth="1"/>
    <col min="6705" max="6705" width="8.85546875" style="2"/>
    <col min="6706" max="6706" width="20.7109375" style="2" customWidth="1"/>
    <col min="6707" max="6712" width="11.28515625" style="2" customWidth="1"/>
    <col min="6713" max="6713" width="8.85546875" style="2"/>
    <col min="6714" max="6714" width="20.7109375" style="2" customWidth="1"/>
    <col min="6715" max="6718" width="11.28515625" style="2" customWidth="1"/>
    <col min="6719" max="6719" width="9.28515625" style="2" customWidth="1"/>
    <col min="6720" max="6720" width="12.7109375" style="2" customWidth="1"/>
    <col min="6721" max="6721" width="9.28515625" style="2" bestFit="1" customWidth="1"/>
    <col min="6722" max="6913" width="8.85546875" style="2"/>
    <col min="6914" max="6914" width="20.7109375" style="2" customWidth="1"/>
    <col min="6915" max="6920" width="11.28515625" style="2" customWidth="1"/>
    <col min="6921" max="6921" width="8.85546875" style="2"/>
    <col min="6922" max="6922" width="20.7109375" style="2" customWidth="1"/>
    <col min="6923" max="6928" width="11.28515625" style="2" customWidth="1"/>
    <col min="6929" max="6929" width="8.85546875" style="2"/>
    <col min="6930" max="6930" width="20.7109375" style="2" customWidth="1"/>
    <col min="6931" max="6936" width="11.28515625" style="2" customWidth="1"/>
    <col min="6937" max="6937" width="8.85546875" style="2"/>
    <col min="6938" max="6938" width="20.7109375" style="2" customWidth="1"/>
    <col min="6939" max="6944" width="11.28515625" style="2" customWidth="1"/>
    <col min="6945" max="6945" width="8.85546875" style="2"/>
    <col min="6946" max="6946" width="20.7109375" style="2" customWidth="1"/>
    <col min="6947" max="6952" width="11.28515625" style="2" customWidth="1"/>
    <col min="6953" max="6953" width="8.85546875" style="2"/>
    <col min="6954" max="6954" width="20.7109375" style="2" customWidth="1"/>
    <col min="6955" max="6960" width="11.28515625" style="2" customWidth="1"/>
    <col min="6961" max="6961" width="8.85546875" style="2"/>
    <col min="6962" max="6962" width="20.7109375" style="2" customWidth="1"/>
    <col min="6963" max="6968" width="11.28515625" style="2" customWidth="1"/>
    <col min="6969" max="6969" width="8.85546875" style="2"/>
    <col min="6970" max="6970" width="20.7109375" style="2" customWidth="1"/>
    <col min="6971" max="6974" width="11.28515625" style="2" customWidth="1"/>
    <col min="6975" max="6975" width="9.28515625" style="2" customWidth="1"/>
    <col min="6976" max="6976" width="12.7109375" style="2" customWidth="1"/>
    <col min="6977" max="6977" width="9.28515625" style="2" bestFit="1" customWidth="1"/>
    <col min="6978" max="7169" width="8.85546875" style="2"/>
    <col min="7170" max="7170" width="20.7109375" style="2" customWidth="1"/>
    <col min="7171" max="7176" width="11.28515625" style="2" customWidth="1"/>
    <col min="7177" max="7177" width="8.85546875" style="2"/>
    <col min="7178" max="7178" width="20.7109375" style="2" customWidth="1"/>
    <col min="7179" max="7184" width="11.28515625" style="2" customWidth="1"/>
    <col min="7185" max="7185" width="8.85546875" style="2"/>
    <col min="7186" max="7186" width="20.7109375" style="2" customWidth="1"/>
    <col min="7187" max="7192" width="11.28515625" style="2" customWidth="1"/>
    <col min="7193" max="7193" width="8.85546875" style="2"/>
    <col min="7194" max="7194" width="20.7109375" style="2" customWidth="1"/>
    <col min="7195" max="7200" width="11.28515625" style="2" customWidth="1"/>
    <col min="7201" max="7201" width="8.85546875" style="2"/>
    <col min="7202" max="7202" width="20.7109375" style="2" customWidth="1"/>
    <col min="7203" max="7208" width="11.28515625" style="2" customWidth="1"/>
    <col min="7209" max="7209" width="8.85546875" style="2"/>
    <col min="7210" max="7210" width="20.7109375" style="2" customWidth="1"/>
    <col min="7211" max="7216" width="11.28515625" style="2" customWidth="1"/>
    <col min="7217" max="7217" width="8.85546875" style="2"/>
    <col min="7218" max="7218" width="20.7109375" style="2" customWidth="1"/>
    <col min="7219" max="7224" width="11.28515625" style="2" customWidth="1"/>
    <col min="7225" max="7225" width="8.85546875" style="2"/>
    <col min="7226" max="7226" width="20.7109375" style="2" customWidth="1"/>
    <col min="7227" max="7230" width="11.28515625" style="2" customWidth="1"/>
    <col min="7231" max="7231" width="9.28515625" style="2" customWidth="1"/>
    <col min="7232" max="7232" width="12.7109375" style="2" customWidth="1"/>
    <col min="7233" max="7233" width="9.28515625" style="2" bestFit="1" customWidth="1"/>
    <col min="7234" max="7425" width="8.85546875" style="2"/>
    <col min="7426" max="7426" width="20.7109375" style="2" customWidth="1"/>
    <col min="7427" max="7432" width="11.28515625" style="2" customWidth="1"/>
    <col min="7433" max="7433" width="8.85546875" style="2"/>
    <col min="7434" max="7434" width="20.7109375" style="2" customWidth="1"/>
    <col min="7435" max="7440" width="11.28515625" style="2" customWidth="1"/>
    <col min="7441" max="7441" width="8.85546875" style="2"/>
    <col min="7442" max="7442" width="20.7109375" style="2" customWidth="1"/>
    <col min="7443" max="7448" width="11.28515625" style="2" customWidth="1"/>
    <col min="7449" max="7449" width="8.85546875" style="2"/>
    <col min="7450" max="7450" width="20.7109375" style="2" customWidth="1"/>
    <col min="7451" max="7456" width="11.28515625" style="2" customWidth="1"/>
    <col min="7457" max="7457" width="8.85546875" style="2"/>
    <col min="7458" max="7458" width="20.7109375" style="2" customWidth="1"/>
    <col min="7459" max="7464" width="11.28515625" style="2" customWidth="1"/>
    <col min="7465" max="7465" width="8.85546875" style="2"/>
    <col min="7466" max="7466" width="20.7109375" style="2" customWidth="1"/>
    <col min="7467" max="7472" width="11.28515625" style="2" customWidth="1"/>
    <col min="7473" max="7473" width="8.85546875" style="2"/>
    <col min="7474" max="7474" width="20.7109375" style="2" customWidth="1"/>
    <col min="7475" max="7480" width="11.28515625" style="2" customWidth="1"/>
    <col min="7481" max="7481" width="8.85546875" style="2"/>
    <col min="7482" max="7482" width="20.7109375" style="2" customWidth="1"/>
    <col min="7483" max="7486" width="11.28515625" style="2" customWidth="1"/>
    <col min="7487" max="7487" width="9.28515625" style="2" customWidth="1"/>
    <col min="7488" max="7488" width="12.7109375" style="2" customWidth="1"/>
    <col min="7489" max="7489" width="9.28515625" style="2" bestFit="1" customWidth="1"/>
    <col min="7490" max="7681" width="8.85546875" style="2"/>
    <col min="7682" max="7682" width="20.7109375" style="2" customWidth="1"/>
    <col min="7683" max="7688" width="11.28515625" style="2" customWidth="1"/>
    <col min="7689" max="7689" width="8.85546875" style="2"/>
    <col min="7690" max="7690" width="20.7109375" style="2" customWidth="1"/>
    <col min="7691" max="7696" width="11.28515625" style="2" customWidth="1"/>
    <col min="7697" max="7697" width="8.85546875" style="2"/>
    <col min="7698" max="7698" width="20.7109375" style="2" customWidth="1"/>
    <col min="7699" max="7704" width="11.28515625" style="2" customWidth="1"/>
    <col min="7705" max="7705" width="8.85546875" style="2"/>
    <col min="7706" max="7706" width="20.7109375" style="2" customWidth="1"/>
    <col min="7707" max="7712" width="11.28515625" style="2" customWidth="1"/>
    <col min="7713" max="7713" width="8.85546875" style="2"/>
    <col min="7714" max="7714" width="20.7109375" style="2" customWidth="1"/>
    <col min="7715" max="7720" width="11.28515625" style="2" customWidth="1"/>
    <col min="7721" max="7721" width="8.85546875" style="2"/>
    <col min="7722" max="7722" width="20.7109375" style="2" customWidth="1"/>
    <col min="7723" max="7728" width="11.28515625" style="2" customWidth="1"/>
    <col min="7729" max="7729" width="8.85546875" style="2"/>
    <col min="7730" max="7730" width="20.7109375" style="2" customWidth="1"/>
    <col min="7731" max="7736" width="11.28515625" style="2" customWidth="1"/>
    <col min="7737" max="7737" width="8.85546875" style="2"/>
    <col min="7738" max="7738" width="20.7109375" style="2" customWidth="1"/>
    <col min="7739" max="7742" width="11.28515625" style="2" customWidth="1"/>
    <col min="7743" max="7743" width="9.28515625" style="2" customWidth="1"/>
    <col min="7744" max="7744" width="12.7109375" style="2" customWidth="1"/>
    <col min="7745" max="7745" width="9.28515625" style="2" bestFit="1" customWidth="1"/>
    <col min="7746" max="7937" width="8.85546875" style="2"/>
    <col min="7938" max="7938" width="20.7109375" style="2" customWidth="1"/>
    <col min="7939" max="7944" width="11.28515625" style="2" customWidth="1"/>
    <col min="7945" max="7945" width="8.85546875" style="2"/>
    <col min="7946" max="7946" width="20.7109375" style="2" customWidth="1"/>
    <col min="7947" max="7952" width="11.28515625" style="2" customWidth="1"/>
    <col min="7953" max="7953" width="8.85546875" style="2"/>
    <col min="7954" max="7954" width="20.7109375" style="2" customWidth="1"/>
    <col min="7955" max="7960" width="11.28515625" style="2" customWidth="1"/>
    <col min="7961" max="7961" width="8.85546875" style="2"/>
    <col min="7962" max="7962" width="20.7109375" style="2" customWidth="1"/>
    <col min="7963" max="7968" width="11.28515625" style="2" customWidth="1"/>
    <col min="7969" max="7969" width="8.85546875" style="2"/>
    <col min="7970" max="7970" width="20.7109375" style="2" customWidth="1"/>
    <col min="7971" max="7976" width="11.28515625" style="2" customWidth="1"/>
    <col min="7977" max="7977" width="8.85546875" style="2"/>
    <col min="7978" max="7978" width="20.7109375" style="2" customWidth="1"/>
    <col min="7979" max="7984" width="11.28515625" style="2" customWidth="1"/>
    <col min="7985" max="7985" width="8.85546875" style="2"/>
    <col min="7986" max="7986" width="20.7109375" style="2" customWidth="1"/>
    <col min="7987" max="7992" width="11.28515625" style="2" customWidth="1"/>
    <col min="7993" max="7993" width="8.85546875" style="2"/>
    <col min="7994" max="7994" width="20.7109375" style="2" customWidth="1"/>
    <col min="7995" max="7998" width="11.28515625" style="2" customWidth="1"/>
    <col min="7999" max="7999" width="9.28515625" style="2" customWidth="1"/>
    <col min="8000" max="8000" width="12.7109375" style="2" customWidth="1"/>
    <col min="8001" max="8001" width="9.28515625" style="2" bestFit="1" customWidth="1"/>
    <col min="8002" max="8193" width="8.85546875" style="2"/>
    <col min="8194" max="8194" width="20.7109375" style="2" customWidth="1"/>
    <col min="8195" max="8200" width="11.28515625" style="2" customWidth="1"/>
    <col min="8201" max="8201" width="8.85546875" style="2"/>
    <col min="8202" max="8202" width="20.7109375" style="2" customWidth="1"/>
    <col min="8203" max="8208" width="11.28515625" style="2" customWidth="1"/>
    <col min="8209" max="8209" width="8.85546875" style="2"/>
    <col min="8210" max="8210" width="20.7109375" style="2" customWidth="1"/>
    <col min="8211" max="8216" width="11.28515625" style="2" customWidth="1"/>
    <col min="8217" max="8217" width="8.85546875" style="2"/>
    <col min="8218" max="8218" width="20.7109375" style="2" customWidth="1"/>
    <col min="8219" max="8224" width="11.28515625" style="2" customWidth="1"/>
    <col min="8225" max="8225" width="8.85546875" style="2"/>
    <col min="8226" max="8226" width="20.7109375" style="2" customWidth="1"/>
    <col min="8227" max="8232" width="11.28515625" style="2" customWidth="1"/>
    <col min="8233" max="8233" width="8.85546875" style="2"/>
    <col min="8234" max="8234" width="20.7109375" style="2" customWidth="1"/>
    <col min="8235" max="8240" width="11.28515625" style="2" customWidth="1"/>
    <col min="8241" max="8241" width="8.85546875" style="2"/>
    <col min="8242" max="8242" width="20.7109375" style="2" customWidth="1"/>
    <col min="8243" max="8248" width="11.28515625" style="2" customWidth="1"/>
    <col min="8249" max="8249" width="8.85546875" style="2"/>
    <col min="8250" max="8250" width="20.7109375" style="2" customWidth="1"/>
    <col min="8251" max="8254" width="11.28515625" style="2" customWidth="1"/>
    <col min="8255" max="8255" width="9.28515625" style="2" customWidth="1"/>
    <col min="8256" max="8256" width="12.7109375" style="2" customWidth="1"/>
    <col min="8257" max="8257" width="9.28515625" style="2" bestFit="1" customWidth="1"/>
    <col min="8258" max="8449" width="8.85546875" style="2"/>
    <col min="8450" max="8450" width="20.7109375" style="2" customWidth="1"/>
    <col min="8451" max="8456" width="11.28515625" style="2" customWidth="1"/>
    <col min="8457" max="8457" width="8.85546875" style="2"/>
    <col min="8458" max="8458" width="20.7109375" style="2" customWidth="1"/>
    <col min="8459" max="8464" width="11.28515625" style="2" customWidth="1"/>
    <col min="8465" max="8465" width="8.85546875" style="2"/>
    <col min="8466" max="8466" width="20.7109375" style="2" customWidth="1"/>
    <col min="8467" max="8472" width="11.28515625" style="2" customWidth="1"/>
    <col min="8473" max="8473" width="8.85546875" style="2"/>
    <col min="8474" max="8474" width="20.7109375" style="2" customWidth="1"/>
    <col min="8475" max="8480" width="11.28515625" style="2" customWidth="1"/>
    <col min="8481" max="8481" width="8.85546875" style="2"/>
    <col min="8482" max="8482" width="20.7109375" style="2" customWidth="1"/>
    <col min="8483" max="8488" width="11.28515625" style="2" customWidth="1"/>
    <col min="8489" max="8489" width="8.85546875" style="2"/>
    <col min="8490" max="8490" width="20.7109375" style="2" customWidth="1"/>
    <col min="8491" max="8496" width="11.28515625" style="2" customWidth="1"/>
    <col min="8497" max="8497" width="8.85546875" style="2"/>
    <col min="8498" max="8498" width="20.7109375" style="2" customWidth="1"/>
    <col min="8499" max="8504" width="11.28515625" style="2" customWidth="1"/>
    <col min="8505" max="8505" width="8.85546875" style="2"/>
    <col min="8506" max="8506" width="20.7109375" style="2" customWidth="1"/>
    <col min="8507" max="8510" width="11.28515625" style="2" customWidth="1"/>
    <col min="8511" max="8511" width="9.28515625" style="2" customWidth="1"/>
    <col min="8512" max="8512" width="12.7109375" style="2" customWidth="1"/>
    <col min="8513" max="8513" width="9.28515625" style="2" bestFit="1" customWidth="1"/>
    <col min="8514" max="8705" width="8.85546875" style="2"/>
    <col min="8706" max="8706" width="20.7109375" style="2" customWidth="1"/>
    <col min="8707" max="8712" width="11.28515625" style="2" customWidth="1"/>
    <col min="8713" max="8713" width="8.85546875" style="2"/>
    <col min="8714" max="8714" width="20.7109375" style="2" customWidth="1"/>
    <col min="8715" max="8720" width="11.28515625" style="2" customWidth="1"/>
    <col min="8721" max="8721" width="8.85546875" style="2"/>
    <col min="8722" max="8722" width="20.7109375" style="2" customWidth="1"/>
    <col min="8723" max="8728" width="11.28515625" style="2" customWidth="1"/>
    <col min="8729" max="8729" width="8.85546875" style="2"/>
    <col min="8730" max="8730" width="20.7109375" style="2" customWidth="1"/>
    <col min="8731" max="8736" width="11.28515625" style="2" customWidth="1"/>
    <col min="8737" max="8737" width="8.85546875" style="2"/>
    <col min="8738" max="8738" width="20.7109375" style="2" customWidth="1"/>
    <col min="8739" max="8744" width="11.28515625" style="2" customWidth="1"/>
    <col min="8745" max="8745" width="8.85546875" style="2"/>
    <col min="8746" max="8746" width="20.7109375" style="2" customWidth="1"/>
    <col min="8747" max="8752" width="11.28515625" style="2" customWidth="1"/>
    <col min="8753" max="8753" width="8.85546875" style="2"/>
    <col min="8754" max="8754" width="20.7109375" style="2" customWidth="1"/>
    <col min="8755" max="8760" width="11.28515625" style="2" customWidth="1"/>
    <col min="8761" max="8761" width="8.85546875" style="2"/>
    <col min="8762" max="8762" width="20.7109375" style="2" customWidth="1"/>
    <col min="8763" max="8766" width="11.28515625" style="2" customWidth="1"/>
    <col min="8767" max="8767" width="9.28515625" style="2" customWidth="1"/>
    <col min="8768" max="8768" width="12.7109375" style="2" customWidth="1"/>
    <col min="8769" max="8769" width="9.28515625" style="2" bestFit="1" customWidth="1"/>
    <col min="8770" max="8961" width="8.85546875" style="2"/>
    <col min="8962" max="8962" width="20.7109375" style="2" customWidth="1"/>
    <col min="8963" max="8968" width="11.28515625" style="2" customWidth="1"/>
    <col min="8969" max="8969" width="8.85546875" style="2"/>
    <col min="8970" max="8970" width="20.7109375" style="2" customWidth="1"/>
    <col min="8971" max="8976" width="11.28515625" style="2" customWidth="1"/>
    <col min="8977" max="8977" width="8.85546875" style="2"/>
    <col min="8978" max="8978" width="20.7109375" style="2" customWidth="1"/>
    <col min="8979" max="8984" width="11.28515625" style="2" customWidth="1"/>
    <col min="8985" max="8985" width="8.85546875" style="2"/>
    <col min="8986" max="8986" width="20.7109375" style="2" customWidth="1"/>
    <col min="8987" max="8992" width="11.28515625" style="2" customWidth="1"/>
    <col min="8993" max="8993" width="8.85546875" style="2"/>
    <col min="8994" max="8994" width="20.7109375" style="2" customWidth="1"/>
    <col min="8995" max="9000" width="11.28515625" style="2" customWidth="1"/>
    <col min="9001" max="9001" width="8.85546875" style="2"/>
    <col min="9002" max="9002" width="20.7109375" style="2" customWidth="1"/>
    <col min="9003" max="9008" width="11.28515625" style="2" customWidth="1"/>
    <col min="9009" max="9009" width="8.85546875" style="2"/>
    <col min="9010" max="9010" width="20.7109375" style="2" customWidth="1"/>
    <col min="9011" max="9016" width="11.28515625" style="2" customWidth="1"/>
    <col min="9017" max="9017" width="8.85546875" style="2"/>
    <col min="9018" max="9018" width="20.7109375" style="2" customWidth="1"/>
    <col min="9019" max="9022" width="11.28515625" style="2" customWidth="1"/>
    <col min="9023" max="9023" width="9.28515625" style="2" customWidth="1"/>
    <col min="9024" max="9024" width="12.7109375" style="2" customWidth="1"/>
    <col min="9025" max="9025" width="9.28515625" style="2" bestFit="1" customWidth="1"/>
    <col min="9026" max="9217" width="8.85546875" style="2"/>
    <col min="9218" max="9218" width="20.7109375" style="2" customWidth="1"/>
    <col min="9219" max="9224" width="11.28515625" style="2" customWidth="1"/>
    <col min="9225" max="9225" width="8.85546875" style="2"/>
    <col min="9226" max="9226" width="20.7109375" style="2" customWidth="1"/>
    <col min="9227" max="9232" width="11.28515625" style="2" customWidth="1"/>
    <col min="9233" max="9233" width="8.85546875" style="2"/>
    <col min="9234" max="9234" width="20.7109375" style="2" customWidth="1"/>
    <col min="9235" max="9240" width="11.28515625" style="2" customWidth="1"/>
    <col min="9241" max="9241" width="8.85546875" style="2"/>
    <col min="9242" max="9242" width="20.7109375" style="2" customWidth="1"/>
    <col min="9243" max="9248" width="11.28515625" style="2" customWidth="1"/>
    <col min="9249" max="9249" width="8.85546875" style="2"/>
    <col min="9250" max="9250" width="20.7109375" style="2" customWidth="1"/>
    <col min="9251" max="9256" width="11.28515625" style="2" customWidth="1"/>
    <col min="9257" max="9257" width="8.85546875" style="2"/>
    <col min="9258" max="9258" width="20.7109375" style="2" customWidth="1"/>
    <col min="9259" max="9264" width="11.28515625" style="2" customWidth="1"/>
    <col min="9265" max="9265" width="8.85546875" style="2"/>
    <col min="9266" max="9266" width="20.7109375" style="2" customWidth="1"/>
    <col min="9267" max="9272" width="11.28515625" style="2" customWidth="1"/>
    <col min="9273" max="9273" width="8.85546875" style="2"/>
    <col min="9274" max="9274" width="20.7109375" style="2" customWidth="1"/>
    <col min="9275" max="9278" width="11.28515625" style="2" customWidth="1"/>
    <col min="9279" max="9279" width="9.28515625" style="2" customWidth="1"/>
    <col min="9280" max="9280" width="12.7109375" style="2" customWidth="1"/>
    <col min="9281" max="9281" width="9.28515625" style="2" bestFit="1" customWidth="1"/>
    <col min="9282" max="9473" width="8.85546875" style="2"/>
    <col min="9474" max="9474" width="20.7109375" style="2" customWidth="1"/>
    <col min="9475" max="9480" width="11.28515625" style="2" customWidth="1"/>
    <col min="9481" max="9481" width="8.85546875" style="2"/>
    <col min="9482" max="9482" width="20.7109375" style="2" customWidth="1"/>
    <col min="9483" max="9488" width="11.28515625" style="2" customWidth="1"/>
    <col min="9489" max="9489" width="8.85546875" style="2"/>
    <col min="9490" max="9490" width="20.7109375" style="2" customWidth="1"/>
    <col min="9491" max="9496" width="11.28515625" style="2" customWidth="1"/>
    <col min="9497" max="9497" width="8.85546875" style="2"/>
    <col min="9498" max="9498" width="20.7109375" style="2" customWidth="1"/>
    <col min="9499" max="9504" width="11.28515625" style="2" customWidth="1"/>
    <col min="9505" max="9505" width="8.85546875" style="2"/>
    <col min="9506" max="9506" width="20.7109375" style="2" customWidth="1"/>
    <col min="9507" max="9512" width="11.28515625" style="2" customWidth="1"/>
    <col min="9513" max="9513" width="8.85546875" style="2"/>
    <col min="9514" max="9514" width="20.7109375" style="2" customWidth="1"/>
    <col min="9515" max="9520" width="11.28515625" style="2" customWidth="1"/>
    <col min="9521" max="9521" width="8.85546875" style="2"/>
    <col min="9522" max="9522" width="20.7109375" style="2" customWidth="1"/>
    <col min="9523" max="9528" width="11.28515625" style="2" customWidth="1"/>
    <col min="9529" max="9529" width="8.85546875" style="2"/>
    <col min="9530" max="9530" width="20.7109375" style="2" customWidth="1"/>
    <col min="9531" max="9534" width="11.28515625" style="2" customWidth="1"/>
    <col min="9535" max="9535" width="9.28515625" style="2" customWidth="1"/>
    <col min="9536" max="9536" width="12.7109375" style="2" customWidth="1"/>
    <col min="9537" max="9537" width="9.28515625" style="2" bestFit="1" customWidth="1"/>
    <col min="9538" max="9729" width="8.85546875" style="2"/>
    <col min="9730" max="9730" width="20.7109375" style="2" customWidth="1"/>
    <col min="9731" max="9736" width="11.28515625" style="2" customWidth="1"/>
    <col min="9737" max="9737" width="8.85546875" style="2"/>
    <col min="9738" max="9738" width="20.7109375" style="2" customWidth="1"/>
    <col min="9739" max="9744" width="11.28515625" style="2" customWidth="1"/>
    <col min="9745" max="9745" width="8.85546875" style="2"/>
    <col min="9746" max="9746" width="20.7109375" style="2" customWidth="1"/>
    <col min="9747" max="9752" width="11.28515625" style="2" customWidth="1"/>
    <col min="9753" max="9753" width="8.85546875" style="2"/>
    <col min="9754" max="9754" width="20.7109375" style="2" customWidth="1"/>
    <col min="9755" max="9760" width="11.28515625" style="2" customWidth="1"/>
    <col min="9761" max="9761" width="8.85546875" style="2"/>
    <col min="9762" max="9762" width="20.7109375" style="2" customWidth="1"/>
    <col min="9763" max="9768" width="11.28515625" style="2" customWidth="1"/>
    <col min="9769" max="9769" width="8.85546875" style="2"/>
    <col min="9770" max="9770" width="20.7109375" style="2" customWidth="1"/>
    <col min="9771" max="9776" width="11.28515625" style="2" customWidth="1"/>
    <col min="9777" max="9777" width="8.85546875" style="2"/>
    <col min="9778" max="9778" width="20.7109375" style="2" customWidth="1"/>
    <col min="9779" max="9784" width="11.28515625" style="2" customWidth="1"/>
    <col min="9785" max="9785" width="8.85546875" style="2"/>
    <col min="9786" max="9786" width="20.7109375" style="2" customWidth="1"/>
    <col min="9787" max="9790" width="11.28515625" style="2" customWidth="1"/>
    <col min="9791" max="9791" width="9.28515625" style="2" customWidth="1"/>
    <col min="9792" max="9792" width="12.7109375" style="2" customWidth="1"/>
    <col min="9793" max="9793" width="9.28515625" style="2" bestFit="1" customWidth="1"/>
    <col min="9794" max="9985" width="8.85546875" style="2"/>
    <col min="9986" max="9986" width="20.7109375" style="2" customWidth="1"/>
    <col min="9987" max="9992" width="11.28515625" style="2" customWidth="1"/>
    <col min="9993" max="9993" width="8.85546875" style="2"/>
    <col min="9994" max="9994" width="20.7109375" style="2" customWidth="1"/>
    <col min="9995" max="10000" width="11.28515625" style="2" customWidth="1"/>
    <col min="10001" max="10001" width="8.85546875" style="2"/>
    <col min="10002" max="10002" width="20.7109375" style="2" customWidth="1"/>
    <col min="10003" max="10008" width="11.28515625" style="2" customWidth="1"/>
    <col min="10009" max="10009" width="8.85546875" style="2"/>
    <col min="10010" max="10010" width="20.7109375" style="2" customWidth="1"/>
    <col min="10011" max="10016" width="11.28515625" style="2" customWidth="1"/>
    <col min="10017" max="10017" width="8.85546875" style="2"/>
    <col min="10018" max="10018" width="20.7109375" style="2" customWidth="1"/>
    <col min="10019" max="10024" width="11.28515625" style="2" customWidth="1"/>
    <col min="10025" max="10025" width="8.85546875" style="2"/>
    <col min="10026" max="10026" width="20.7109375" style="2" customWidth="1"/>
    <col min="10027" max="10032" width="11.28515625" style="2" customWidth="1"/>
    <col min="10033" max="10033" width="8.85546875" style="2"/>
    <col min="10034" max="10034" width="20.7109375" style="2" customWidth="1"/>
    <col min="10035" max="10040" width="11.28515625" style="2" customWidth="1"/>
    <col min="10041" max="10041" width="8.85546875" style="2"/>
    <col min="10042" max="10042" width="20.7109375" style="2" customWidth="1"/>
    <col min="10043" max="10046" width="11.28515625" style="2" customWidth="1"/>
    <col min="10047" max="10047" width="9.28515625" style="2" customWidth="1"/>
    <col min="10048" max="10048" width="12.7109375" style="2" customWidth="1"/>
    <col min="10049" max="10049" width="9.28515625" style="2" bestFit="1" customWidth="1"/>
    <col min="10050" max="10241" width="8.85546875" style="2"/>
    <col min="10242" max="10242" width="20.7109375" style="2" customWidth="1"/>
    <col min="10243" max="10248" width="11.28515625" style="2" customWidth="1"/>
    <col min="10249" max="10249" width="8.85546875" style="2"/>
    <col min="10250" max="10250" width="20.7109375" style="2" customWidth="1"/>
    <col min="10251" max="10256" width="11.28515625" style="2" customWidth="1"/>
    <col min="10257" max="10257" width="8.85546875" style="2"/>
    <col min="10258" max="10258" width="20.7109375" style="2" customWidth="1"/>
    <col min="10259" max="10264" width="11.28515625" style="2" customWidth="1"/>
    <col min="10265" max="10265" width="8.85546875" style="2"/>
    <col min="10266" max="10266" width="20.7109375" style="2" customWidth="1"/>
    <col min="10267" max="10272" width="11.28515625" style="2" customWidth="1"/>
    <col min="10273" max="10273" width="8.85546875" style="2"/>
    <col min="10274" max="10274" width="20.7109375" style="2" customWidth="1"/>
    <col min="10275" max="10280" width="11.28515625" style="2" customWidth="1"/>
    <col min="10281" max="10281" width="8.85546875" style="2"/>
    <col min="10282" max="10282" width="20.7109375" style="2" customWidth="1"/>
    <col min="10283" max="10288" width="11.28515625" style="2" customWidth="1"/>
    <col min="10289" max="10289" width="8.85546875" style="2"/>
    <col min="10290" max="10290" width="20.7109375" style="2" customWidth="1"/>
    <col min="10291" max="10296" width="11.28515625" style="2" customWidth="1"/>
    <col min="10297" max="10297" width="8.85546875" style="2"/>
    <col min="10298" max="10298" width="20.7109375" style="2" customWidth="1"/>
    <col min="10299" max="10302" width="11.28515625" style="2" customWidth="1"/>
    <col min="10303" max="10303" width="9.28515625" style="2" customWidth="1"/>
    <col min="10304" max="10304" width="12.7109375" style="2" customWidth="1"/>
    <col min="10305" max="10305" width="9.28515625" style="2" bestFit="1" customWidth="1"/>
    <col min="10306" max="10497" width="8.85546875" style="2"/>
    <col min="10498" max="10498" width="20.7109375" style="2" customWidth="1"/>
    <col min="10499" max="10504" width="11.28515625" style="2" customWidth="1"/>
    <col min="10505" max="10505" width="8.85546875" style="2"/>
    <col min="10506" max="10506" width="20.7109375" style="2" customWidth="1"/>
    <col min="10507" max="10512" width="11.28515625" style="2" customWidth="1"/>
    <col min="10513" max="10513" width="8.85546875" style="2"/>
    <col min="10514" max="10514" width="20.7109375" style="2" customWidth="1"/>
    <col min="10515" max="10520" width="11.28515625" style="2" customWidth="1"/>
    <col min="10521" max="10521" width="8.85546875" style="2"/>
    <col min="10522" max="10522" width="20.7109375" style="2" customWidth="1"/>
    <col min="10523" max="10528" width="11.28515625" style="2" customWidth="1"/>
    <col min="10529" max="10529" width="8.85546875" style="2"/>
    <col min="10530" max="10530" width="20.7109375" style="2" customWidth="1"/>
    <col min="10531" max="10536" width="11.28515625" style="2" customWidth="1"/>
    <col min="10537" max="10537" width="8.85546875" style="2"/>
    <col min="10538" max="10538" width="20.7109375" style="2" customWidth="1"/>
    <col min="10539" max="10544" width="11.28515625" style="2" customWidth="1"/>
    <col min="10545" max="10545" width="8.85546875" style="2"/>
    <col min="10546" max="10546" width="20.7109375" style="2" customWidth="1"/>
    <col min="10547" max="10552" width="11.28515625" style="2" customWidth="1"/>
    <col min="10553" max="10553" width="8.85546875" style="2"/>
    <col min="10554" max="10554" width="20.7109375" style="2" customWidth="1"/>
    <col min="10555" max="10558" width="11.28515625" style="2" customWidth="1"/>
    <col min="10559" max="10559" width="9.28515625" style="2" customWidth="1"/>
    <col min="10560" max="10560" width="12.7109375" style="2" customWidth="1"/>
    <col min="10561" max="10561" width="9.28515625" style="2" bestFit="1" customWidth="1"/>
    <col min="10562" max="10753" width="8.85546875" style="2"/>
    <col min="10754" max="10754" width="20.7109375" style="2" customWidth="1"/>
    <col min="10755" max="10760" width="11.28515625" style="2" customWidth="1"/>
    <col min="10761" max="10761" width="8.85546875" style="2"/>
    <col min="10762" max="10762" width="20.7109375" style="2" customWidth="1"/>
    <col min="10763" max="10768" width="11.28515625" style="2" customWidth="1"/>
    <col min="10769" max="10769" width="8.85546875" style="2"/>
    <col min="10770" max="10770" width="20.7109375" style="2" customWidth="1"/>
    <col min="10771" max="10776" width="11.28515625" style="2" customWidth="1"/>
    <col min="10777" max="10777" width="8.85546875" style="2"/>
    <col min="10778" max="10778" width="20.7109375" style="2" customWidth="1"/>
    <col min="10779" max="10784" width="11.28515625" style="2" customWidth="1"/>
    <col min="10785" max="10785" width="8.85546875" style="2"/>
    <col min="10786" max="10786" width="20.7109375" style="2" customWidth="1"/>
    <col min="10787" max="10792" width="11.28515625" style="2" customWidth="1"/>
    <col min="10793" max="10793" width="8.85546875" style="2"/>
    <col min="10794" max="10794" width="20.7109375" style="2" customWidth="1"/>
    <col min="10795" max="10800" width="11.28515625" style="2" customWidth="1"/>
    <col min="10801" max="10801" width="8.85546875" style="2"/>
    <col min="10802" max="10802" width="20.7109375" style="2" customWidth="1"/>
    <col min="10803" max="10808" width="11.28515625" style="2" customWidth="1"/>
    <col min="10809" max="10809" width="8.85546875" style="2"/>
    <col min="10810" max="10810" width="20.7109375" style="2" customWidth="1"/>
    <col min="10811" max="10814" width="11.28515625" style="2" customWidth="1"/>
    <col min="10815" max="10815" width="9.28515625" style="2" customWidth="1"/>
    <col min="10816" max="10816" width="12.7109375" style="2" customWidth="1"/>
    <col min="10817" max="10817" width="9.28515625" style="2" bestFit="1" customWidth="1"/>
    <col min="10818" max="11009" width="8.85546875" style="2"/>
    <col min="11010" max="11010" width="20.7109375" style="2" customWidth="1"/>
    <col min="11011" max="11016" width="11.28515625" style="2" customWidth="1"/>
    <col min="11017" max="11017" width="8.85546875" style="2"/>
    <col min="11018" max="11018" width="20.7109375" style="2" customWidth="1"/>
    <col min="11019" max="11024" width="11.28515625" style="2" customWidth="1"/>
    <col min="11025" max="11025" width="8.85546875" style="2"/>
    <col min="11026" max="11026" width="20.7109375" style="2" customWidth="1"/>
    <col min="11027" max="11032" width="11.28515625" style="2" customWidth="1"/>
    <col min="11033" max="11033" width="8.85546875" style="2"/>
    <col min="11034" max="11034" width="20.7109375" style="2" customWidth="1"/>
    <col min="11035" max="11040" width="11.28515625" style="2" customWidth="1"/>
    <col min="11041" max="11041" width="8.85546875" style="2"/>
    <col min="11042" max="11042" width="20.7109375" style="2" customWidth="1"/>
    <col min="11043" max="11048" width="11.28515625" style="2" customWidth="1"/>
    <col min="11049" max="11049" width="8.85546875" style="2"/>
    <col min="11050" max="11050" width="20.7109375" style="2" customWidth="1"/>
    <col min="11051" max="11056" width="11.28515625" style="2" customWidth="1"/>
    <col min="11057" max="11057" width="8.85546875" style="2"/>
    <col min="11058" max="11058" width="20.7109375" style="2" customWidth="1"/>
    <col min="11059" max="11064" width="11.28515625" style="2" customWidth="1"/>
    <col min="11065" max="11065" width="8.85546875" style="2"/>
    <col min="11066" max="11066" width="20.7109375" style="2" customWidth="1"/>
    <col min="11067" max="11070" width="11.28515625" style="2" customWidth="1"/>
    <col min="11071" max="11071" width="9.28515625" style="2" customWidth="1"/>
    <col min="11072" max="11072" width="12.7109375" style="2" customWidth="1"/>
    <col min="11073" max="11073" width="9.28515625" style="2" bestFit="1" customWidth="1"/>
    <col min="11074" max="11265" width="8.85546875" style="2"/>
    <col min="11266" max="11266" width="20.7109375" style="2" customWidth="1"/>
    <col min="11267" max="11272" width="11.28515625" style="2" customWidth="1"/>
    <col min="11273" max="11273" width="8.85546875" style="2"/>
    <col min="11274" max="11274" width="20.7109375" style="2" customWidth="1"/>
    <col min="11275" max="11280" width="11.28515625" style="2" customWidth="1"/>
    <col min="11281" max="11281" width="8.85546875" style="2"/>
    <col min="11282" max="11282" width="20.7109375" style="2" customWidth="1"/>
    <col min="11283" max="11288" width="11.28515625" style="2" customWidth="1"/>
    <col min="11289" max="11289" width="8.85546875" style="2"/>
    <col min="11290" max="11290" width="20.7109375" style="2" customWidth="1"/>
    <col min="11291" max="11296" width="11.28515625" style="2" customWidth="1"/>
    <col min="11297" max="11297" width="8.85546875" style="2"/>
    <col min="11298" max="11298" width="20.7109375" style="2" customWidth="1"/>
    <col min="11299" max="11304" width="11.28515625" style="2" customWidth="1"/>
    <col min="11305" max="11305" width="8.85546875" style="2"/>
    <col min="11306" max="11306" width="20.7109375" style="2" customWidth="1"/>
    <col min="11307" max="11312" width="11.28515625" style="2" customWidth="1"/>
    <col min="11313" max="11313" width="8.85546875" style="2"/>
    <col min="11314" max="11314" width="20.7109375" style="2" customWidth="1"/>
    <col min="11315" max="11320" width="11.28515625" style="2" customWidth="1"/>
    <col min="11321" max="11321" width="8.85546875" style="2"/>
    <col min="11322" max="11322" width="20.7109375" style="2" customWidth="1"/>
    <col min="11323" max="11326" width="11.28515625" style="2" customWidth="1"/>
    <col min="11327" max="11327" width="9.28515625" style="2" customWidth="1"/>
    <col min="11328" max="11328" width="12.7109375" style="2" customWidth="1"/>
    <col min="11329" max="11329" width="9.28515625" style="2" bestFit="1" customWidth="1"/>
    <col min="11330" max="11521" width="8.85546875" style="2"/>
    <col min="11522" max="11522" width="20.7109375" style="2" customWidth="1"/>
    <col min="11523" max="11528" width="11.28515625" style="2" customWidth="1"/>
    <col min="11529" max="11529" width="8.85546875" style="2"/>
    <col min="11530" max="11530" width="20.7109375" style="2" customWidth="1"/>
    <col min="11531" max="11536" width="11.28515625" style="2" customWidth="1"/>
    <col min="11537" max="11537" width="8.85546875" style="2"/>
    <col min="11538" max="11538" width="20.7109375" style="2" customWidth="1"/>
    <col min="11539" max="11544" width="11.28515625" style="2" customWidth="1"/>
    <col min="11545" max="11545" width="8.85546875" style="2"/>
    <col min="11546" max="11546" width="20.7109375" style="2" customWidth="1"/>
    <col min="11547" max="11552" width="11.28515625" style="2" customWidth="1"/>
    <col min="11553" max="11553" width="8.85546875" style="2"/>
    <col min="11554" max="11554" width="20.7109375" style="2" customWidth="1"/>
    <col min="11555" max="11560" width="11.28515625" style="2" customWidth="1"/>
    <col min="11561" max="11561" width="8.85546875" style="2"/>
    <col min="11562" max="11562" width="20.7109375" style="2" customWidth="1"/>
    <col min="11563" max="11568" width="11.28515625" style="2" customWidth="1"/>
    <col min="11569" max="11569" width="8.85546875" style="2"/>
    <col min="11570" max="11570" width="20.7109375" style="2" customWidth="1"/>
    <col min="11571" max="11576" width="11.28515625" style="2" customWidth="1"/>
    <col min="11577" max="11577" width="8.85546875" style="2"/>
    <col min="11578" max="11578" width="20.7109375" style="2" customWidth="1"/>
    <col min="11579" max="11582" width="11.28515625" style="2" customWidth="1"/>
    <col min="11583" max="11583" width="9.28515625" style="2" customWidth="1"/>
    <col min="11584" max="11584" width="12.7109375" style="2" customWidth="1"/>
    <col min="11585" max="11585" width="9.28515625" style="2" bestFit="1" customWidth="1"/>
    <col min="11586" max="11777" width="8.85546875" style="2"/>
    <col min="11778" max="11778" width="20.7109375" style="2" customWidth="1"/>
    <col min="11779" max="11784" width="11.28515625" style="2" customWidth="1"/>
    <col min="11785" max="11785" width="8.85546875" style="2"/>
    <col min="11786" max="11786" width="20.7109375" style="2" customWidth="1"/>
    <col min="11787" max="11792" width="11.28515625" style="2" customWidth="1"/>
    <col min="11793" max="11793" width="8.85546875" style="2"/>
    <col min="11794" max="11794" width="20.7109375" style="2" customWidth="1"/>
    <col min="11795" max="11800" width="11.28515625" style="2" customWidth="1"/>
    <col min="11801" max="11801" width="8.85546875" style="2"/>
    <col min="11802" max="11802" width="20.7109375" style="2" customWidth="1"/>
    <col min="11803" max="11808" width="11.28515625" style="2" customWidth="1"/>
    <col min="11809" max="11809" width="8.85546875" style="2"/>
    <col min="11810" max="11810" width="20.7109375" style="2" customWidth="1"/>
    <col min="11811" max="11816" width="11.28515625" style="2" customWidth="1"/>
    <col min="11817" max="11817" width="8.85546875" style="2"/>
    <col min="11818" max="11818" width="20.7109375" style="2" customWidth="1"/>
    <col min="11819" max="11824" width="11.28515625" style="2" customWidth="1"/>
    <col min="11825" max="11825" width="8.85546875" style="2"/>
    <col min="11826" max="11826" width="20.7109375" style="2" customWidth="1"/>
    <col min="11827" max="11832" width="11.28515625" style="2" customWidth="1"/>
    <col min="11833" max="11833" width="8.85546875" style="2"/>
    <col min="11834" max="11834" width="20.7109375" style="2" customWidth="1"/>
    <col min="11835" max="11838" width="11.28515625" style="2" customWidth="1"/>
    <col min="11839" max="11839" width="9.28515625" style="2" customWidth="1"/>
    <col min="11840" max="11840" width="12.7109375" style="2" customWidth="1"/>
    <col min="11841" max="11841" width="9.28515625" style="2" bestFit="1" customWidth="1"/>
    <col min="11842" max="12033" width="8.85546875" style="2"/>
    <col min="12034" max="12034" width="20.7109375" style="2" customWidth="1"/>
    <col min="12035" max="12040" width="11.28515625" style="2" customWidth="1"/>
    <col min="12041" max="12041" width="8.85546875" style="2"/>
    <col min="12042" max="12042" width="20.7109375" style="2" customWidth="1"/>
    <col min="12043" max="12048" width="11.28515625" style="2" customWidth="1"/>
    <col min="12049" max="12049" width="8.85546875" style="2"/>
    <col min="12050" max="12050" width="20.7109375" style="2" customWidth="1"/>
    <col min="12051" max="12056" width="11.28515625" style="2" customWidth="1"/>
    <col min="12057" max="12057" width="8.85546875" style="2"/>
    <col min="12058" max="12058" width="20.7109375" style="2" customWidth="1"/>
    <col min="12059" max="12064" width="11.28515625" style="2" customWidth="1"/>
    <col min="12065" max="12065" width="8.85546875" style="2"/>
    <col min="12066" max="12066" width="20.7109375" style="2" customWidth="1"/>
    <col min="12067" max="12072" width="11.28515625" style="2" customWidth="1"/>
    <col min="12073" max="12073" width="8.85546875" style="2"/>
    <col min="12074" max="12074" width="20.7109375" style="2" customWidth="1"/>
    <col min="12075" max="12080" width="11.28515625" style="2" customWidth="1"/>
    <col min="12081" max="12081" width="8.85546875" style="2"/>
    <col min="12082" max="12082" width="20.7109375" style="2" customWidth="1"/>
    <col min="12083" max="12088" width="11.28515625" style="2" customWidth="1"/>
    <col min="12089" max="12089" width="8.85546875" style="2"/>
    <col min="12090" max="12090" width="20.7109375" style="2" customWidth="1"/>
    <col min="12091" max="12094" width="11.28515625" style="2" customWidth="1"/>
    <col min="12095" max="12095" width="9.28515625" style="2" customWidth="1"/>
    <col min="12096" max="12096" width="12.7109375" style="2" customWidth="1"/>
    <col min="12097" max="12097" width="9.28515625" style="2" bestFit="1" customWidth="1"/>
    <col min="12098" max="12289" width="8.85546875" style="2"/>
    <col min="12290" max="12290" width="20.7109375" style="2" customWidth="1"/>
    <col min="12291" max="12296" width="11.28515625" style="2" customWidth="1"/>
    <col min="12297" max="12297" width="8.85546875" style="2"/>
    <col min="12298" max="12298" width="20.7109375" style="2" customWidth="1"/>
    <col min="12299" max="12304" width="11.28515625" style="2" customWidth="1"/>
    <col min="12305" max="12305" width="8.85546875" style="2"/>
    <col min="12306" max="12306" width="20.7109375" style="2" customWidth="1"/>
    <col min="12307" max="12312" width="11.28515625" style="2" customWidth="1"/>
    <col min="12313" max="12313" width="8.85546875" style="2"/>
    <col min="12314" max="12314" width="20.7109375" style="2" customWidth="1"/>
    <col min="12315" max="12320" width="11.28515625" style="2" customWidth="1"/>
    <col min="12321" max="12321" width="8.85546875" style="2"/>
    <col min="12322" max="12322" width="20.7109375" style="2" customWidth="1"/>
    <col min="12323" max="12328" width="11.28515625" style="2" customWidth="1"/>
    <col min="12329" max="12329" width="8.85546875" style="2"/>
    <col min="12330" max="12330" width="20.7109375" style="2" customWidth="1"/>
    <col min="12331" max="12336" width="11.28515625" style="2" customWidth="1"/>
    <col min="12337" max="12337" width="8.85546875" style="2"/>
    <col min="12338" max="12338" width="20.7109375" style="2" customWidth="1"/>
    <col min="12339" max="12344" width="11.28515625" style="2" customWidth="1"/>
    <col min="12345" max="12345" width="8.85546875" style="2"/>
    <col min="12346" max="12346" width="20.7109375" style="2" customWidth="1"/>
    <col min="12347" max="12350" width="11.28515625" style="2" customWidth="1"/>
    <col min="12351" max="12351" width="9.28515625" style="2" customWidth="1"/>
    <col min="12352" max="12352" width="12.7109375" style="2" customWidth="1"/>
    <col min="12353" max="12353" width="9.28515625" style="2" bestFit="1" customWidth="1"/>
    <col min="12354" max="12545" width="8.85546875" style="2"/>
    <col min="12546" max="12546" width="20.7109375" style="2" customWidth="1"/>
    <col min="12547" max="12552" width="11.28515625" style="2" customWidth="1"/>
    <col min="12553" max="12553" width="8.85546875" style="2"/>
    <col min="12554" max="12554" width="20.7109375" style="2" customWidth="1"/>
    <col min="12555" max="12560" width="11.28515625" style="2" customWidth="1"/>
    <col min="12561" max="12561" width="8.85546875" style="2"/>
    <col min="12562" max="12562" width="20.7109375" style="2" customWidth="1"/>
    <col min="12563" max="12568" width="11.28515625" style="2" customWidth="1"/>
    <col min="12569" max="12569" width="8.85546875" style="2"/>
    <col min="12570" max="12570" width="20.7109375" style="2" customWidth="1"/>
    <col min="12571" max="12576" width="11.28515625" style="2" customWidth="1"/>
    <col min="12577" max="12577" width="8.85546875" style="2"/>
    <col min="12578" max="12578" width="20.7109375" style="2" customWidth="1"/>
    <col min="12579" max="12584" width="11.28515625" style="2" customWidth="1"/>
    <col min="12585" max="12585" width="8.85546875" style="2"/>
    <col min="12586" max="12586" width="20.7109375" style="2" customWidth="1"/>
    <col min="12587" max="12592" width="11.28515625" style="2" customWidth="1"/>
    <col min="12593" max="12593" width="8.85546875" style="2"/>
    <col min="12594" max="12594" width="20.7109375" style="2" customWidth="1"/>
    <col min="12595" max="12600" width="11.28515625" style="2" customWidth="1"/>
    <col min="12601" max="12601" width="8.85546875" style="2"/>
    <col min="12602" max="12602" width="20.7109375" style="2" customWidth="1"/>
    <col min="12603" max="12606" width="11.28515625" style="2" customWidth="1"/>
    <col min="12607" max="12607" width="9.28515625" style="2" customWidth="1"/>
    <col min="12608" max="12608" width="12.7109375" style="2" customWidth="1"/>
    <col min="12609" max="12609" width="9.28515625" style="2" bestFit="1" customWidth="1"/>
    <col min="12610" max="12801" width="8.85546875" style="2"/>
    <col min="12802" max="12802" width="20.7109375" style="2" customWidth="1"/>
    <col min="12803" max="12808" width="11.28515625" style="2" customWidth="1"/>
    <col min="12809" max="12809" width="8.85546875" style="2"/>
    <col min="12810" max="12810" width="20.7109375" style="2" customWidth="1"/>
    <col min="12811" max="12816" width="11.28515625" style="2" customWidth="1"/>
    <col min="12817" max="12817" width="8.85546875" style="2"/>
    <col min="12818" max="12818" width="20.7109375" style="2" customWidth="1"/>
    <col min="12819" max="12824" width="11.28515625" style="2" customWidth="1"/>
    <col min="12825" max="12825" width="8.85546875" style="2"/>
    <col min="12826" max="12826" width="20.7109375" style="2" customWidth="1"/>
    <col min="12827" max="12832" width="11.28515625" style="2" customWidth="1"/>
    <col min="12833" max="12833" width="8.85546875" style="2"/>
    <col min="12834" max="12834" width="20.7109375" style="2" customWidth="1"/>
    <col min="12835" max="12840" width="11.28515625" style="2" customWidth="1"/>
    <col min="12841" max="12841" width="8.85546875" style="2"/>
    <col min="12842" max="12842" width="20.7109375" style="2" customWidth="1"/>
    <col min="12843" max="12848" width="11.28515625" style="2" customWidth="1"/>
    <col min="12849" max="12849" width="8.85546875" style="2"/>
    <col min="12850" max="12850" width="20.7109375" style="2" customWidth="1"/>
    <col min="12851" max="12856" width="11.28515625" style="2" customWidth="1"/>
    <col min="12857" max="12857" width="8.85546875" style="2"/>
    <col min="12858" max="12858" width="20.7109375" style="2" customWidth="1"/>
    <col min="12859" max="12862" width="11.28515625" style="2" customWidth="1"/>
    <col min="12863" max="12863" width="9.28515625" style="2" customWidth="1"/>
    <col min="12864" max="12864" width="12.7109375" style="2" customWidth="1"/>
    <col min="12865" max="12865" width="9.28515625" style="2" bestFit="1" customWidth="1"/>
    <col min="12866" max="13057" width="8.85546875" style="2"/>
    <col min="13058" max="13058" width="20.7109375" style="2" customWidth="1"/>
    <col min="13059" max="13064" width="11.28515625" style="2" customWidth="1"/>
    <col min="13065" max="13065" width="8.85546875" style="2"/>
    <col min="13066" max="13066" width="20.7109375" style="2" customWidth="1"/>
    <col min="13067" max="13072" width="11.28515625" style="2" customWidth="1"/>
    <col min="13073" max="13073" width="8.85546875" style="2"/>
    <col min="13074" max="13074" width="20.7109375" style="2" customWidth="1"/>
    <col min="13075" max="13080" width="11.28515625" style="2" customWidth="1"/>
    <col min="13081" max="13081" width="8.85546875" style="2"/>
    <col min="13082" max="13082" width="20.7109375" style="2" customWidth="1"/>
    <col min="13083" max="13088" width="11.28515625" style="2" customWidth="1"/>
    <col min="13089" max="13089" width="8.85546875" style="2"/>
    <col min="13090" max="13090" width="20.7109375" style="2" customWidth="1"/>
    <col min="13091" max="13096" width="11.28515625" style="2" customWidth="1"/>
    <col min="13097" max="13097" width="8.85546875" style="2"/>
    <col min="13098" max="13098" width="20.7109375" style="2" customWidth="1"/>
    <col min="13099" max="13104" width="11.28515625" style="2" customWidth="1"/>
    <col min="13105" max="13105" width="8.85546875" style="2"/>
    <col min="13106" max="13106" width="20.7109375" style="2" customWidth="1"/>
    <col min="13107" max="13112" width="11.28515625" style="2" customWidth="1"/>
    <col min="13113" max="13113" width="8.85546875" style="2"/>
    <col min="13114" max="13114" width="20.7109375" style="2" customWidth="1"/>
    <col min="13115" max="13118" width="11.28515625" style="2" customWidth="1"/>
    <col min="13119" max="13119" width="9.28515625" style="2" customWidth="1"/>
    <col min="13120" max="13120" width="12.7109375" style="2" customWidth="1"/>
    <col min="13121" max="13121" width="9.28515625" style="2" bestFit="1" customWidth="1"/>
    <col min="13122" max="13313" width="8.85546875" style="2"/>
    <col min="13314" max="13314" width="20.7109375" style="2" customWidth="1"/>
    <col min="13315" max="13320" width="11.28515625" style="2" customWidth="1"/>
    <col min="13321" max="13321" width="8.85546875" style="2"/>
    <col min="13322" max="13322" width="20.7109375" style="2" customWidth="1"/>
    <col min="13323" max="13328" width="11.28515625" style="2" customWidth="1"/>
    <col min="13329" max="13329" width="8.85546875" style="2"/>
    <col min="13330" max="13330" width="20.7109375" style="2" customWidth="1"/>
    <col min="13331" max="13336" width="11.28515625" style="2" customWidth="1"/>
    <col min="13337" max="13337" width="8.85546875" style="2"/>
    <col min="13338" max="13338" width="20.7109375" style="2" customWidth="1"/>
    <col min="13339" max="13344" width="11.28515625" style="2" customWidth="1"/>
    <col min="13345" max="13345" width="8.85546875" style="2"/>
    <col min="13346" max="13346" width="20.7109375" style="2" customWidth="1"/>
    <col min="13347" max="13352" width="11.28515625" style="2" customWidth="1"/>
    <col min="13353" max="13353" width="8.85546875" style="2"/>
    <col min="13354" max="13354" width="20.7109375" style="2" customWidth="1"/>
    <col min="13355" max="13360" width="11.28515625" style="2" customWidth="1"/>
    <col min="13361" max="13361" width="8.85546875" style="2"/>
    <col min="13362" max="13362" width="20.7109375" style="2" customWidth="1"/>
    <col min="13363" max="13368" width="11.28515625" style="2" customWidth="1"/>
    <col min="13369" max="13369" width="8.85546875" style="2"/>
    <col min="13370" max="13370" width="20.7109375" style="2" customWidth="1"/>
    <col min="13371" max="13374" width="11.28515625" style="2" customWidth="1"/>
    <col min="13375" max="13375" width="9.28515625" style="2" customWidth="1"/>
    <col min="13376" max="13376" width="12.7109375" style="2" customWidth="1"/>
    <col min="13377" max="13377" width="9.28515625" style="2" bestFit="1" customWidth="1"/>
    <col min="13378" max="13569" width="8.85546875" style="2"/>
    <col min="13570" max="13570" width="20.7109375" style="2" customWidth="1"/>
    <col min="13571" max="13576" width="11.28515625" style="2" customWidth="1"/>
    <col min="13577" max="13577" width="8.85546875" style="2"/>
    <col min="13578" max="13578" width="20.7109375" style="2" customWidth="1"/>
    <col min="13579" max="13584" width="11.28515625" style="2" customWidth="1"/>
    <col min="13585" max="13585" width="8.85546875" style="2"/>
    <col min="13586" max="13586" width="20.7109375" style="2" customWidth="1"/>
    <col min="13587" max="13592" width="11.28515625" style="2" customWidth="1"/>
    <col min="13593" max="13593" width="8.85546875" style="2"/>
    <col min="13594" max="13594" width="20.7109375" style="2" customWidth="1"/>
    <col min="13595" max="13600" width="11.28515625" style="2" customWidth="1"/>
    <col min="13601" max="13601" width="8.85546875" style="2"/>
    <col min="13602" max="13602" width="20.7109375" style="2" customWidth="1"/>
    <col min="13603" max="13608" width="11.28515625" style="2" customWidth="1"/>
    <col min="13609" max="13609" width="8.85546875" style="2"/>
    <col min="13610" max="13610" width="20.7109375" style="2" customWidth="1"/>
    <col min="13611" max="13616" width="11.28515625" style="2" customWidth="1"/>
    <col min="13617" max="13617" width="8.85546875" style="2"/>
    <col min="13618" max="13618" width="20.7109375" style="2" customWidth="1"/>
    <col min="13619" max="13624" width="11.28515625" style="2" customWidth="1"/>
    <col min="13625" max="13625" width="8.85546875" style="2"/>
    <col min="13626" max="13626" width="20.7109375" style="2" customWidth="1"/>
    <col min="13627" max="13630" width="11.28515625" style="2" customWidth="1"/>
    <col min="13631" max="13631" width="9.28515625" style="2" customWidth="1"/>
    <col min="13632" max="13632" width="12.7109375" style="2" customWidth="1"/>
    <col min="13633" max="13633" width="9.28515625" style="2" bestFit="1" customWidth="1"/>
    <col min="13634" max="13825" width="8.85546875" style="2"/>
    <col min="13826" max="13826" width="20.7109375" style="2" customWidth="1"/>
    <col min="13827" max="13832" width="11.28515625" style="2" customWidth="1"/>
    <col min="13833" max="13833" width="8.85546875" style="2"/>
    <col min="13834" max="13834" width="20.7109375" style="2" customWidth="1"/>
    <col min="13835" max="13840" width="11.28515625" style="2" customWidth="1"/>
    <col min="13841" max="13841" width="8.85546875" style="2"/>
    <col min="13842" max="13842" width="20.7109375" style="2" customWidth="1"/>
    <col min="13843" max="13848" width="11.28515625" style="2" customWidth="1"/>
    <col min="13849" max="13849" width="8.85546875" style="2"/>
    <col min="13850" max="13850" width="20.7109375" style="2" customWidth="1"/>
    <col min="13851" max="13856" width="11.28515625" style="2" customWidth="1"/>
    <col min="13857" max="13857" width="8.85546875" style="2"/>
    <col min="13858" max="13858" width="20.7109375" style="2" customWidth="1"/>
    <col min="13859" max="13864" width="11.28515625" style="2" customWidth="1"/>
    <col min="13865" max="13865" width="8.85546875" style="2"/>
    <col min="13866" max="13866" width="20.7109375" style="2" customWidth="1"/>
    <col min="13867" max="13872" width="11.28515625" style="2" customWidth="1"/>
    <col min="13873" max="13873" width="8.85546875" style="2"/>
    <col min="13874" max="13874" width="20.7109375" style="2" customWidth="1"/>
    <col min="13875" max="13880" width="11.28515625" style="2" customWidth="1"/>
    <col min="13881" max="13881" width="8.85546875" style="2"/>
    <col min="13882" max="13882" width="20.7109375" style="2" customWidth="1"/>
    <col min="13883" max="13886" width="11.28515625" style="2" customWidth="1"/>
    <col min="13887" max="13887" width="9.28515625" style="2" customWidth="1"/>
    <col min="13888" max="13888" width="12.7109375" style="2" customWidth="1"/>
    <col min="13889" max="13889" width="9.28515625" style="2" bestFit="1" customWidth="1"/>
    <col min="13890" max="14081" width="8.85546875" style="2"/>
    <col min="14082" max="14082" width="20.7109375" style="2" customWidth="1"/>
    <col min="14083" max="14088" width="11.28515625" style="2" customWidth="1"/>
    <col min="14089" max="14089" width="8.85546875" style="2"/>
    <col min="14090" max="14090" width="20.7109375" style="2" customWidth="1"/>
    <col min="14091" max="14096" width="11.28515625" style="2" customWidth="1"/>
    <col min="14097" max="14097" width="8.85546875" style="2"/>
    <col min="14098" max="14098" width="20.7109375" style="2" customWidth="1"/>
    <col min="14099" max="14104" width="11.28515625" style="2" customWidth="1"/>
    <col min="14105" max="14105" width="8.85546875" style="2"/>
    <col min="14106" max="14106" width="20.7109375" style="2" customWidth="1"/>
    <col min="14107" max="14112" width="11.28515625" style="2" customWidth="1"/>
    <col min="14113" max="14113" width="8.85546875" style="2"/>
    <col min="14114" max="14114" width="20.7109375" style="2" customWidth="1"/>
    <col min="14115" max="14120" width="11.28515625" style="2" customWidth="1"/>
    <col min="14121" max="14121" width="8.85546875" style="2"/>
    <col min="14122" max="14122" width="20.7109375" style="2" customWidth="1"/>
    <col min="14123" max="14128" width="11.28515625" style="2" customWidth="1"/>
    <col min="14129" max="14129" width="8.85546875" style="2"/>
    <col min="14130" max="14130" width="20.7109375" style="2" customWidth="1"/>
    <col min="14131" max="14136" width="11.28515625" style="2" customWidth="1"/>
    <col min="14137" max="14137" width="8.85546875" style="2"/>
    <col min="14138" max="14138" width="20.7109375" style="2" customWidth="1"/>
    <col min="14139" max="14142" width="11.28515625" style="2" customWidth="1"/>
    <col min="14143" max="14143" width="9.28515625" style="2" customWidth="1"/>
    <col min="14144" max="14144" width="12.7109375" style="2" customWidth="1"/>
    <col min="14145" max="14145" width="9.28515625" style="2" bestFit="1" customWidth="1"/>
    <col min="14146" max="14337" width="8.85546875" style="2"/>
    <col min="14338" max="14338" width="20.7109375" style="2" customWidth="1"/>
    <col min="14339" max="14344" width="11.28515625" style="2" customWidth="1"/>
    <col min="14345" max="14345" width="8.85546875" style="2"/>
    <col min="14346" max="14346" width="20.7109375" style="2" customWidth="1"/>
    <col min="14347" max="14352" width="11.28515625" style="2" customWidth="1"/>
    <col min="14353" max="14353" width="8.85546875" style="2"/>
    <col min="14354" max="14354" width="20.7109375" style="2" customWidth="1"/>
    <col min="14355" max="14360" width="11.28515625" style="2" customWidth="1"/>
    <col min="14361" max="14361" width="8.85546875" style="2"/>
    <col min="14362" max="14362" width="20.7109375" style="2" customWidth="1"/>
    <col min="14363" max="14368" width="11.28515625" style="2" customWidth="1"/>
    <col min="14369" max="14369" width="8.85546875" style="2"/>
    <col min="14370" max="14370" width="20.7109375" style="2" customWidth="1"/>
    <col min="14371" max="14376" width="11.28515625" style="2" customWidth="1"/>
    <col min="14377" max="14377" width="8.85546875" style="2"/>
    <col min="14378" max="14378" width="20.7109375" style="2" customWidth="1"/>
    <col min="14379" max="14384" width="11.28515625" style="2" customWidth="1"/>
    <col min="14385" max="14385" width="8.85546875" style="2"/>
    <col min="14386" max="14386" width="20.7109375" style="2" customWidth="1"/>
    <col min="14387" max="14392" width="11.28515625" style="2" customWidth="1"/>
    <col min="14393" max="14393" width="8.85546875" style="2"/>
    <col min="14394" max="14394" width="20.7109375" style="2" customWidth="1"/>
    <col min="14395" max="14398" width="11.28515625" style="2" customWidth="1"/>
    <col min="14399" max="14399" width="9.28515625" style="2" customWidth="1"/>
    <col min="14400" max="14400" width="12.7109375" style="2" customWidth="1"/>
    <col min="14401" max="14401" width="9.28515625" style="2" bestFit="1" customWidth="1"/>
    <col min="14402" max="14593" width="8.85546875" style="2"/>
    <col min="14594" max="14594" width="20.7109375" style="2" customWidth="1"/>
    <col min="14595" max="14600" width="11.28515625" style="2" customWidth="1"/>
    <col min="14601" max="14601" width="8.85546875" style="2"/>
    <col min="14602" max="14602" width="20.7109375" style="2" customWidth="1"/>
    <col min="14603" max="14608" width="11.28515625" style="2" customWidth="1"/>
    <col min="14609" max="14609" width="8.85546875" style="2"/>
    <col min="14610" max="14610" width="20.7109375" style="2" customWidth="1"/>
    <col min="14611" max="14616" width="11.28515625" style="2" customWidth="1"/>
    <col min="14617" max="14617" width="8.85546875" style="2"/>
    <col min="14618" max="14618" width="20.7109375" style="2" customWidth="1"/>
    <col min="14619" max="14624" width="11.28515625" style="2" customWidth="1"/>
    <col min="14625" max="14625" width="8.85546875" style="2"/>
    <col min="14626" max="14626" width="20.7109375" style="2" customWidth="1"/>
    <col min="14627" max="14632" width="11.28515625" style="2" customWidth="1"/>
    <col min="14633" max="14633" width="8.85546875" style="2"/>
    <col min="14634" max="14634" width="20.7109375" style="2" customWidth="1"/>
    <col min="14635" max="14640" width="11.28515625" style="2" customWidth="1"/>
    <col min="14641" max="14641" width="8.85546875" style="2"/>
    <col min="14642" max="14642" width="20.7109375" style="2" customWidth="1"/>
    <col min="14643" max="14648" width="11.28515625" style="2" customWidth="1"/>
    <col min="14649" max="14649" width="8.85546875" style="2"/>
    <col min="14650" max="14650" width="20.7109375" style="2" customWidth="1"/>
    <col min="14651" max="14654" width="11.28515625" style="2" customWidth="1"/>
    <col min="14655" max="14655" width="9.28515625" style="2" customWidth="1"/>
    <col min="14656" max="14656" width="12.7109375" style="2" customWidth="1"/>
    <col min="14657" max="14657" width="9.28515625" style="2" bestFit="1" customWidth="1"/>
    <col min="14658" max="14849" width="8.85546875" style="2"/>
    <col min="14850" max="14850" width="20.7109375" style="2" customWidth="1"/>
    <col min="14851" max="14856" width="11.28515625" style="2" customWidth="1"/>
    <col min="14857" max="14857" width="8.85546875" style="2"/>
    <col min="14858" max="14858" width="20.7109375" style="2" customWidth="1"/>
    <col min="14859" max="14864" width="11.28515625" style="2" customWidth="1"/>
    <col min="14865" max="14865" width="8.85546875" style="2"/>
    <col min="14866" max="14866" width="20.7109375" style="2" customWidth="1"/>
    <col min="14867" max="14872" width="11.28515625" style="2" customWidth="1"/>
    <col min="14873" max="14873" width="8.85546875" style="2"/>
    <col min="14874" max="14874" width="20.7109375" style="2" customWidth="1"/>
    <col min="14875" max="14880" width="11.28515625" style="2" customWidth="1"/>
    <col min="14881" max="14881" width="8.85546875" style="2"/>
    <col min="14882" max="14882" width="20.7109375" style="2" customWidth="1"/>
    <col min="14883" max="14888" width="11.28515625" style="2" customWidth="1"/>
    <col min="14889" max="14889" width="8.85546875" style="2"/>
    <col min="14890" max="14890" width="20.7109375" style="2" customWidth="1"/>
    <col min="14891" max="14896" width="11.28515625" style="2" customWidth="1"/>
    <col min="14897" max="14897" width="8.85546875" style="2"/>
    <col min="14898" max="14898" width="20.7109375" style="2" customWidth="1"/>
    <col min="14899" max="14904" width="11.28515625" style="2" customWidth="1"/>
    <col min="14905" max="14905" width="8.85546875" style="2"/>
    <col min="14906" max="14906" width="20.7109375" style="2" customWidth="1"/>
    <col min="14907" max="14910" width="11.28515625" style="2" customWidth="1"/>
    <col min="14911" max="14911" width="9.28515625" style="2" customWidth="1"/>
    <col min="14912" max="14912" width="12.7109375" style="2" customWidth="1"/>
    <col min="14913" max="14913" width="9.28515625" style="2" bestFit="1" customWidth="1"/>
    <col min="14914" max="15105" width="8.85546875" style="2"/>
    <col min="15106" max="15106" width="20.7109375" style="2" customWidth="1"/>
    <col min="15107" max="15112" width="11.28515625" style="2" customWidth="1"/>
    <col min="15113" max="15113" width="8.85546875" style="2"/>
    <col min="15114" max="15114" width="20.7109375" style="2" customWidth="1"/>
    <col min="15115" max="15120" width="11.28515625" style="2" customWidth="1"/>
    <col min="15121" max="15121" width="8.85546875" style="2"/>
    <col min="15122" max="15122" width="20.7109375" style="2" customWidth="1"/>
    <col min="15123" max="15128" width="11.28515625" style="2" customWidth="1"/>
    <col min="15129" max="15129" width="8.85546875" style="2"/>
    <col min="15130" max="15130" width="20.7109375" style="2" customWidth="1"/>
    <col min="15131" max="15136" width="11.28515625" style="2" customWidth="1"/>
    <col min="15137" max="15137" width="8.85546875" style="2"/>
    <col min="15138" max="15138" width="20.7109375" style="2" customWidth="1"/>
    <col min="15139" max="15144" width="11.28515625" style="2" customWidth="1"/>
    <col min="15145" max="15145" width="8.85546875" style="2"/>
    <col min="15146" max="15146" width="20.7109375" style="2" customWidth="1"/>
    <col min="15147" max="15152" width="11.28515625" style="2" customWidth="1"/>
    <col min="15153" max="15153" width="8.85546875" style="2"/>
    <col min="15154" max="15154" width="20.7109375" style="2" customWidth="1"/>
    <col min="15155" max="15160" width="11.28515625" style="2" customWidth="1"/>
    <col min="15161" max="15161" width="8.85546875" style="2"/>
    <col min="15162" max="15162" width="20.7109375" style="2" customWidth="1"/>
    <col min="15163" max="15166" width="11.28515625" style="2" customWidth="1"/>
    <col min="15167" max="15167" width="9.28515625" style="2" customWidth="1"/>
    <col min="15168" max="15168" width="12.7109375" style="2" customWidth="1"/>
    <col min="15169" max="15169" width="9.28515625" style="2" bestFit="1" customWidth="1"/>
    <col min="15170" max="15361" width="8.85546875" style="2"/>
    <col min="15362" max="15362" width="20.7109375" style="2" customWidth="1"/>
    <col min="15363" max="15368" width="11.28515625" style="2" customWidth="1"/>
    <col min="15369" max="15369" width="8.85546875" style="2"/>
    <col min="15370" max="15370" width="20.7109375" style="2" customWidth="1"/>
    <col min="15371" max="15376" width="11.28515625" style="2" customWidth="1"/>
    <col min="15377" max="15377" width="8.85546875" style="2"/>
    <col min="15378" max="15378" width="20.7109375" style="2" customWidth="1"/>
    <col min="15379" max="15384" width="11.28515625" style="2" customWidth="1"/>
    <col min="15385" max="15385" width="8.85546875" style="2"/>
    <col min="15386" max="15386" width="20.7109375" style="2" customWidth="1"/>
    <col min="15387" max="15392" width="11.28515625" style="2" customWidth="1"/>
    <col min="15393" max="15393" width="8.85546875" style="2"/>
    <col min="15394" max="15394" width="20.7109375" style="2" customWidth="1"/>
    <col min="15395" max="15400" width="11.28515625" style="2" customWidth="1"/>
    <col min="15401" max="15401" width="8.85546875" style="2"/>
    <col min="15402" max="15402" width="20.7109375" style="2" customWidth="1"/>
    <col min="15403" max="15408" width="11.28515625" style="2" customWidth="1"/>
    <col min="15409" max="15409" width="8.85546875" style="2"/>
    <col min="15410" max="15410" width="20.7109375" style="2" customWidth="1"/>
    <col min="15411" max="15416" width="11.28515625" style="2" customWidth="1"/>
    <col min="15417" max="15417" width="8.85546875" style="2"/>
    <col min="15418" max="15418" width="20.7109375" style="2" customWidth="1"/>
    <col min="15419" max="15422" width="11.28515625" style="2" customWidth="1"/>
    <col min="15423" max="15423" width="9.28515625" style="2" customWidth="1"/>
    <col min="15424" max="15424" width="12.7109375" style="2" customWidth="1"/>
    <col min="15425" max="15425" width="9.28515625" style="2" bestFit="1" customWidth="1"/>
    <col min="15426" max="15617" width="8.85546875" style="2"/>
    <col min="15618" max="15618" width="20.7109375" style="2" customWidth="1"/>
    <col min="15619" max="15624" width="11.28515625" style="2" customWidth="1"/>
    <col min="15625" max="15625" width="8.85546875" style="2"/>
    <col min="15626" max="15626" width="20.7109375" style="2" customWidth="1"/>
    <col min="15627" max="15632" width="11.28515625" style="2" customWidth="1"/>
    <col min="15633" max="15633" width="8.85546875" style="2"/>
    <col min="15634" max="15634" width="20.7109375" style="2" customWidth="1"/>
    <col min="15635" max="15640" width="11.28515625" style="2" customWidth="1"/>
    <col min="15641" max="15641" width="8.85546875" style="2"/>
    <col min="15642" max="15642" width="20.7109375" style="2" customWidth="1"/>
    <col min="15643" max="15648" width="11.28515625" style="2" customWidth="1"/>
    <col min="15649" max="15649" width="8.85546875" style="2"/>
    <col min="15650" max="15650" width="20.7109375" style="2" customWidth="1"/>
    <col min="15651" max="15656" width="11.28515625" style="2" customWidth="1"/>
    <col min="15657" max="15657" width="8.85546875" style="2"/>
    <col min="15658" max="15658" width="20.7109375" style="2" customWidth="1"/>
    <col min="15659" max="15664" width="11.28515625" style="2" customWidth="1"/>
    <col min="15665" max="15665" width="8.85546875" style="2"/>
    <col min="15666" max="15666" width="20.7109375" style="2" customWidth="1"/>
    <col min="15667" max="15672" width="11.28515625" style="2" customWidth="1"/>
    <col min="15673" max="15673" width="8.85546875" style="2"/>
    <col min="15674" max="15674" width="20.7109375" style="2" customWidth="1"/>
    <col min="15675" max="15678" width="11.28515625" style="2" customWidth="1"/>
    <col min="15679" max="15679" width="9.28515625" style="2" customWidth="1"/>
    <col min="15680" max="15680" width="12.7109375" style="2" customWidth="1"/>
    <col min="15681" max="15681" width="9.28515625" style="2" bestFit="1" customWidth="1"/>
    <col min="15682" max="15873" width="8.85546875" style="2"/>
    <col min="15874" max="15874" width="20.7109375" style="2" customWidth="1"/>
    <col min="15875" max="15880" width="11.28515625" style="2" customWidth="1"/>
    <col min="15881" max="15881" width="8.85546875" style="2"/>
    <col min="15882" max="15882" width="20.7109375" style="2" customWidth="1"/>
    <col min="15883" max="15888" width="11.28515625" style="2" customWidth="1"/>
    <col min="15889" max="15889" width="8.85546875" style="2"/>
    <col min="15890" max="15890" width="20.7109375" style="2" customWidth="1"/>
    <col min="15891" max="15896" width="11.28515625" style="2" customWidth="1"/>
    <col min="15897" max="15897" width="8.85546875" style="2"/>
    <col min="15898" max="15898" width="20.7109375" style="2" customWidth="1"/>
    <col min="15899" max="15904" width="11.28515625" style="2" customWidth="1"/>
    <col min="15905" max="15905" width="8.85546875" style="2"/>
    <col min="15906" max="15906" width="20.7109375" style="2" customWidth="1"/>
    <col min="15907" max="15912" width="11.28515625" style="2" customWidth="1"/>
    <col min="15913" max="15913" width="8.85546875" style="2"/>
    <col min="15914" max="15914" width="20.7109375" style="2" customWidth="1"/>
    <col min="15915" max="15920" width="11.28515625" style="2" customWidth="1"/>
    <col min="15921" max="15921" width="8.85546875" style="2"/>
    <col min="15922" max="15922" width="20.7109375" style="2" customWidth="1"/>
    <col min="15923" max="15928" width="11.28515625" style="2" customWidth="1"/>
    <col min="15929" max="15929" width="8.85546875" style="2"/>
    <col min="15930" max="15930" width="20.7109375" style="2" customWidth="1"/>
    <col min="15931" max="15934" width="11.28515625" style="2" customWidth="1"/>
    <col min="15935" max="15935" width="9.28515625" style="2" customWidth="1"/>
    <col min="15936" max="15936" width="12.7109375" style="2" customWidth="1"/>
    <col min="15937" max="15937" width="9.28515625" style="2" bestFit="1" customWidth="1"/>
    <col min="15938" max="16129" width="8.85546875" style="2"/>
    <col min="16130" max="16130" width="20.7109375" style="2" customWidth="1"/>
    <col min="16131" max="16136" width="11.28515625" style="2" customWidth="1"/>
    <col min="16137" max="16137" width="8.85546875" style="2"/>
    <col min="16138" max="16138" width="20.7109375" style="2" customWidth="1"/>
    <col min="16139" max="16144" width="11.28515625" style="2" customWidth="1"/>
    <col min="16145" max="16145" width="8.85546875" style="2"/>
    <col min="16146" max="16146" width="20.7109375" style="2" customWidth="1"/>
    <col min="16147" max="16152" width="11.28515625" style="2" customWidth="1"/>
    <col min="16153" max="16153" width="8.85546875" style="2"/>
    <col min="16154" max="16154" width="20.7109375" style="2" customWidth="1"/>
    <col min="16155" max="16160" width="11.28515625" style="2" customWidth="1"/>
    <col min="16161" max="16161" width="8.85546875" style="2"/>
    <col min="16162" max="16162" width="20.7109375" style="2" customWidth="1"/>
    <col min="16163" max="16168" width="11.28515625" style="2" customWidth="1"/>
    <col min="16169" max="16169" width="8.85546875" style="2"/>
    <col min="16170" max="16170" width="20.7109375" style="2" customWidth="1"/>
    <col min="16171" max="16176" width="11.28515625" style="2" customWidth="1"/>
    <col min="16177" max="16177" width="8.85546875" style="2"/>
    <col min="16178" max="16178" width="20.7109375" style="2" customWidth="1"/>
    <col min="16179" max="16184" width="11.28515625" style="2" customWidth="1"/>
    <col min="16185" max="16185" width="8.85546875" style="2"/>
    <col min="16186" max="16186" width="20.7109375" style="2" customWidth="1"/>
    <col min="16187" max="16190" width="11.28515625" style="2" customWidth="1"/>
    <col min="16191" max="16191" width="9.28515625" style="2" customWidth="1"/>
    <col min="16192" max="16192" width="12.7109375" style="2" customWidth="1"/>
    <col min="16193" max="16193" width="9.28515625" style="2" bestFit="1" customWidth="1"/>
    <col min="16194" max="16384" width="8.85546875" style="2"/>
  </cols>
  <sheetData>
    <row r="1" spans="1:64" x14ac:dyDescent="0.2">
      <c r="A1" s="1"/>
      <c r="I1" s="1"/>
      <c r="Q1" s="1"/>
      <c r="Y1" s="1"/>
      <c r="AG1" s="1"/>
      <c r="AO1" s="1"/>
      <c r="AW1" s="1"/>
      <c r="BE1" s="1"/>
    </row>
    <row r="2" spans="1:64" ht="13.5" thickBot="1" x14ac:dyDescent="0.25"/>
    <row r="3" spans="1:64" s="8" customFormat="1" ht="13.5" thickTop="1" x14ac:dyDescent="0.2">
      <c r="A3" s="3">
        <v>1997</v>
      </c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3">
        <v>1997</v>
      </c>
      <c r="J3" s="4" t="s">
        <v>0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6" t="s">
        <v>12</v>
      </c>
      <c r="Q3" s="3">
        <v>1997</v>
      </c>
      <c r="R3" s="4" t="s">
        <v>0</v>
      </c>
      <c r="S3" s="5" t="s">
        <v>13</v>
      </c>
      <c r="T3" s="5" t="s">
        <v>14</v>
      </c>
      <c r="U3" s="5" t="s">
        <v>15</v>
      </c>
      <c r="V3" s="5" t="s">
        <v>16</v>
      </c>
      <c r="W3" s="5" t="s">
        <v>17</v>
      </c>
      <c r="X3" s="6" t="s">
        <v>18</v>
      </c>
      <c r="Y3" s="3">
        <v>1997</v>
      </c>
      <c r="Z3" s="4" t="s">
        <v>0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6" t="s">
        <v>24</v>
      </c>
      <c r="AG3" s="3">
        <v>1997</v>
      </c>
      <c r="AH3" s="4" t="s">
        <v>0</v>
      </c>
      <c r="AI3" s="5" t="s">
        <v>25</v>
      </c>
      <c r="AJ3" s="5" t="s">
        <v>26</v>
      </c>
      <c r="AK3" s="5" t="s">
        <v>27</v>
      </c>
      <c r="AL3" s="5" t="s">
        <v>28</v>
      </c>
      <c r="AM3" s="5" t="s">
        <v>29</v>
      </c>
      <c r="AN3" s="6" t="s">
        <v>30</v>
      </c>
      <c r="AO3" s="3">
        <v>1997</v>
      </c>
      <c r="AP3" s="4" t="s">
        <v>0</v>
      </c>
      <c r="AQ3" s="5" t="s">
        <v>31</v>
      </c>
      <c r="AR3" s="5" t="s">
        <v>32</v>
      </c>
      <c r="AS3" s="5" t="s">
        <v>33</v>
      </c>
      <c r="AT3" s="5" t="s">
        <v>34</v>
      </c>
      <c r="AU3" s="5" t="s">
        <v>35</v>
      </c>
      <c r="AV3" s="6" t="s">
        <v>36</v>
      </c>
      <c r="AW3" s="3">
        <v>1997</v>
      </c>
      <c r="AX3" s="4" t="s">
        <v>0</v>
      </c>
      <c r="AY3" s="5" t="s">
        <v>37</v>
      </c>
      <c r="AZ3" s="5" t="s">
        <v>38</v>
      </c>
      <c r="BA3" s="5" t="s">
        <v>39</v>
      </c>
      <c r="BB3" s="5" t="s">
        <v>40</v>
      </c>
      <c r="BC3" s="7" t="s">
        <v>41</v>
      </c>
      <c r="BD3" s="6" t="s">
        <v>42</v>
      </c>
      <c r="BE3" s="3">
        <v>1997</v>
      </c>
      <c r="BF3" s="4" t="s">
        <v>0</v>
      </c>
      <c r="BG3" s="5" t="s">
        <v>43</v>
      </c>
      <c r="BH3" s="5" t="s">
        <v>44</v>
      </c>
      <c r="BI3" s="5" t="s">
        <v>45</v>
      </c>
      <c r="BJ3" s="5" t="s">
        <v>46</v>
      </c>
      <c r="BK3" s="5"/>
      <c r="BL3" s="6">
        <v>1997</v>
      </c>
    </row>
    <row r="4" spans="1:64" s="8" customFormat="1" ht="25.5" customHeight="1" thickBot="1" x14ac:dyDescent="0.25">
      <c r="A4" s="9"/>
      <c r="B4" s="10" t="s">
        <v>47</v>
      </c>
      <c r="C4" s="11" t="s">
        <v>48</v>
      </c>
      <c r="D4" s="11" t="s">
        <v>49</v>
      </c>
      <c r="E4" s="11" t="s">
        <v>50</v>
      </c>
      <c r="F4" s="11" t="s">
        <v>51</v>
      </c>
      <c r="G4" s="11" t="s">
        <v>52</v>
      </c>
      <c r="H4" s="12" t="s">
        <v>53</v>
      </c>
      <c r="I4" s="9"/>
      <c r="J4" s="10" t="s">
        <v>47</v>
      </c>
      <c r="K4" s="11" t="s">
        <v>54</v>
      </c>
      <c r="L4" s="11" t="s">
        <v>55</v>
      </c>
      <c r="M4" s="11" t="s">
        <v>56</v>
      </c>
      <c r="N4" s="11" t="s">
        <v>57</v>
      </c>
      <c r="O4" s="11" t="s">
        <v>58</v>
      </c>
      <c r="P4" s="12" t="s">
        <v>59</v>
      </c>
      <c r="Q4" s="9"/>
      <c r="R4" s="10" t="s">
        <v>47</v>
      </c>
      <c r="S4" s="11" t="s">
        <v>60</v>
      </c>
      <c r="T4" s="11" t="s">
        <v>61</v>
      </c>
      <c r="U4" s="11" t="s">
        <v>62</v>
      </c>
      <c r="V4" s="11" t="s">
        <v>63</v>
      </c>
      <c r="W4" s="11" t="s">
        <v>64</v>
      </c>
      <c r="X4" s="12" t="s">
        <v>65</v>
      </c>
      <c r="Y4" s="9"/>
      <c r="Z4" s="10" t="s">
        <v>47</v>
      </c>
      <c r="AA4" s="11" t="s">
        <v>66</v>
      </c>
      <c r="AB4" s="11" t="s">
        <v>67</v>
      </c>
      <c r="AC4" s="11" t="s">
        <v>68</v>
      </c>
      <c r="AD4" s="11" t="s">
        <v>69</v>
      </c>
      <c r="AE4" s="11" t="s">
        <v>70</v>
      </c>
      <c r="AF4" s="12" t="s">
        <v>71</v>
      </c>
      <c r="AG4" s="9"/>
      <c r="AH4" s="10" t="s">
        <v>47</v>
      </c>
      <c r="AI4" s="11" t="s">
        <v>50</v>
      </c>
      <c r="AJ4" s="11" t="s">
        <v>72</v>
      </c>
      <c r="AK4" s="11" t="s">
        <v>73</v>
      </c>
      <c r="AL4" s="11" t="s">
        <v>74</v>
      </c>
      <c r="AM4" s="11" t="s">
        <v>75</v>
      </c>
      <c r="AN4" s="12" t="s">
        <v>76</v>
      </c>
      <c r="AO4" s="9"/>
      <c r="AP4" s="10" t="s">
        <v>47</v>
      </c>
      <c r="AQ4" s="11" t="s">
        <v>77</v>
      </c>
      <c r="AR4" s="11" t="s">
        <v>78</v>
      </c>
      <c r="AS4" s="11" t="s">
        <v>79</v>
      </c>
      <c r="AT4" s="11" t="s">
        <v>64</v>
      </c>
      <c r="AU4" s="11" t="s">
        <v>80</v>
      </c>
      <c r="AV4" s="12" t="s">
        <v>81</v>
      </c>
      <c r="AW4" s="9"/>
      <c r="AX4" s="10" t="s">
        <v>47</v>
      </c>
      <c r="AY4" s="11" t="s">
        <v>82</v>
      </c>
      <c r="AZ4" s="11" t="s">
        <v>83</v>
      </c>
      <c r="BA4" s="11" t="s">
        <v>84</v>
      </c>
      <c r="BB4" s="11" t="s">
        <v>85</v>
      </c>
      <c r="BC4" s="13" t="s">
        <v>86</v>
      </c>
      <c r="BD4" s="12" t="s">
        <v>87</v>
      </c>
      <c r="BE4" s="9"/>
      <c r="BF4" s="10" t="s">
        <v>47</v>
      </c>
      <c r="BG4" s="11" t="s">
        <v>88</v>
      </c>
      <c r="BH4" s="11" t="s">
        <v>89</v>
      </c>
      <c r="BI4" s="11" t="s">
        <v>90</v>
      </c>
      <c r="BJ4" s="11" t="s">
        <v>91</v>
      </c>
      <c r="BK4" s="11"/>
      <c r="BL4" s="12" t="s">
        <v>92</v>
      </c>
    </row>
    <row r="5" spans="1:64" ht="13.5" thickTop="1" x14ac:dyDescent="0.2">
      <c r="A5" s="44" t="s">
        <v>93</v>
      </c>
      <c r="B5" s="14" t="s">
        <v>94</v>
      </c>
      <c r="C5" s="15"/>
      <c r="D5" s="15"/>
      <c r="E5" s="15"/>
      <c r="F5" s="15"/>
      <c r="G5" s="15"/>
      <c r="H5" s="16"/>
      <c r="I5" s="44" t="s">
        <v>93</v>
      </c>
      <c r="J5" s="14" t="s">
        <v>94</v>
      </c>
      <c r="K5" s="15"/>
      <c r="L5" s="15"/>
      <c r="M5" s="15"/>
      <c r="N5" s="15"/>
      <c r="O5" s="15"/>
      <c r="P5" s="16"/>
      <c r="Q5" s="44" t="s">
        <v>93</v>
      </c>
      <c r="R5" s="14" t="s">
        <v>94</v>
      </c>
      <c r="S5" s="15"/>
      <c r="T5" s="15"/>
      <c r="U5" s="15"/>
      <c r="V5" s="15"/>
      <c r="W5" s="15"/>
      <c r="X5" s="16"/>
      <c r="Y5" s="44" t="s">
        <v>93</v>
      </c>
      <c r="Z5" s="14" t="s">
        <v>94</v>
      </c>
      <c r="AA5" s="15"/>
      <c r="AB5" s="15"/>
      <c r="AC5" s="15"/>
      <c r="AD5" s="15"/>
      <c r="AE5" s="15">
        <v>35</v>
      </c>
      <c r="AF5" s="16"/>
      <c r="AG5" s="44" t="s">
        <v>93</v>
      </c>
      <c r="AH5" s="14" t="s">
        <v>94</v>
      </c>
      <c r="AI5" s="15"/>
      <c r="AJ5" s="15"/>
      <c r="AK5" s="15"/>
      <c r="AL5" s="15"/>
      <c r="AM5" s="15"/>
      <c r="AN5" s="16"/>
      <c r="AO5" s="44" t="s">
        <v>93</v>
      </c>
      <c r="AP5" s="14" t="s">
        <v>94</v>
      </c>
      <c r="AQ5" s="15"/>
      <c r="AR5" s="15"/>
      <c r="AS5" s="15"/>
      <c r="AT5" s="15"/>
      <c r="AU5" s="15"/>
      <c r="AV5" s="16"/>
      <c r="AW5" s="44" t="s">
        <v>93</v>
      </c>
      <c r="AX5" s="14" t="s">
        <v>94</v>
      </c>
      <c r="AY5" s="15"/>
      <c r="AZ5" s="15"/>
      <c r="BA5" s="15"/>
      <c r="BB5" s="15"/>
      <c r="BC5" s="15"/>
      <c r="BD5" s="16"/>
      <c r="BE5" s="44" t="s">
        <v>93</v>
      </c>
      <c r="BF5" s="14" t="s">
        <v>94</v>
      </c>
      <c r="BG5" s="15"/>
      <c r="BH5" s="15"/>
      <c r="BI5" s="15"/>
      <c r="BJ5" s="15">
        <v>75</v>
      </c>
      <c r="BK5" s="15"/>
      <c r="BL5" s="16">
        <f>C5+D5+E5+F5+G5+H5+K5+L5+M5+N5+O5+P5+S5+T5+U5+V5+W5+X5+AA5+AB5+AC5+AD5+AE5+AF5+AI5+AJ5+AK5+AL5+AM5+AN5+AQ5+AR5+AS5+AT5+AU5+AV5+AY5+AZ5+BA5+BB5+BC5+BD5+BG5+BH5+BI5+BJ5</f>
        <v>110</v>
      </c>
    </row>
    <row r="6" spans="1:64" x14ac:dyDescent="0.2">
      <c r="A6" s="45"/>
      <c r="B6" s="17" t="s">
        <v>95</v>
      </c>
      <c r="C6" s="18">
        <v>0</v>
      </c>
      <c r="D6" s="18">
        <v>475</v>
      </c>
      <c r="E6" s="18"/>
      <c r="F6" s="18"/>
      <c r="G6" s="18">
        <v>850</v>
      </c>
      <c r="H6" s="19">
        <v>250</v>
      </c>
      <c r="I6" s="45"/>
      <c r="J6" s="17" t="s">
        <v>95</v>
      </c>
      <c r="K6" s="18"/>
      <c r="L6" s="18"/>
      <c r="M6" s="18">
        <v>1000</v>
      </c>
      <c r="N6" s="18"/>
      <c r="O6" s="18">
        <v>800</v>
      </c>
      <c r="P6" s="19">
        <v>100</v>
      </c>
      <c r="Q6" s="45"/>
      <c r="R6" s="17" t="s">
        <v>95</v>
      </c>
      <c r="S6" s="18">
        <v>900</v>
      </c>
      <c r="T6" s="18">
        <v>1000</v>
      </c>
      <c r="U6" s="18">
        <v>100</v>
      </c>
      <c r="V6" s="18">
        <v>550</v>
      </c>
      <c r="W6" s="18">
        <v>100</v>
      </c>
      <c r="X6" s="19">
        <v>10</v>
      </c>
      <c r="Y6" s="45"/>
      <c r="Z6" s="17" t="s">
        <v>95</v>
      </c>
      <c r="AA6" s="18">
        <v>8500</v>
      </c>
      <c r="AB6" s="18"/>
      <c r="AC6" s="18">
        <v>820</v>
      </c>
      <c r="AD6" s="18">
        <v>200</v>
      </c>
      <c r="AE6" s="18"/>
      <c r="AF6" s="19"/>
      <c r="AG6" s="45"/>
      <c r="AH6" s="17" t="s">
        <v>95</v>
      </c>
      <c r="AI6" s="18"/>
      <c r="AJ6" s="18">
        <v>100</v>
      </c>
      <c r="AK6" s="18">
        <v>100</v>
      </c>
      <c r="AL6" s="18"/>
      <c r="AM6" s="18"/>
      <c r="AN6" s="19">
        <v>300</v>
      </c>
      <c r="AO6" s="45"/>
      <c r="AP6" s="17" t="s">
        <v>95</v>
      </c>
      <c r="AQ6" s="18">
        <v>200</v>
      </c>
      <c r="AR6" s="18">
        <v>1600</v>
      </c>
      <c r="AS6" s="18">
        <v>4020</v>
      </c>
      <c r="AT6" s="18">
        <v>200</v>
      </c>
      <c r="AU6" s="18">
        <v>10</v>
      </c>
      <c r="AV6" s="19">
        <v>150</v>
      </c>
      <c r="AW6" s="45"/>
      <c r="AX6" s="17" t="s">
        <v>95</v>
      </c>
      <c r="AY6" s="18"/>
      <c r="AZ6" s="18">
        <v>3500</v>
      </c>
      <c r="BA6" s="18"/>
      <c r="BB6" s="18">
        <v>10</v>
      </c>
      <c r="BC6" s="18"/>
      <c r="BD6" s="19">
        <v>2800</v>
      </c>
      <c r="BE6" s="45"/>
      <c r="BF6" s="17" t="s">
        <v>95</v>
      </c>
      <c r="BG6" s="18">
        <v>700</v>
      </c>
      <c r="BH6" s="18"/>
      <c r="BI6" s="18">
        <v>500</v>
      </c>
      <c r="BJ6" s="18">
        <v>50</v>
      </c>
      <c r="BK6" s="18"/>
      <c r="BL6" s="19">
        <f t="shared" ref="BL6:BL25" si="0">C6+D6+E6+F6+G6+H6+K6+L6+M6+N6+O6+P6+S6+T6+U6+V6+W6+X6+AA6+AB6+AC6+AD6+AE6+AF6+AI6+AJ6+AK6+AL6+AM6+AN6+AQ6+AR6+AS6+AT6+AU6+AV6+AY6+AZ6+BA6+BB6+BC6+BD6+BG6+BH6+BI6+BJ6</f>
        <v>29895</v>
      </c>
    </row>
    <row r="7" spans="1:64" x14ac:dyDescent="0.2">
      <c r="A7" s="45"/>
      <c r="B7" s="17" t="s">
        <v>96</v>
      </c>
      <c r="C7" s="18">
        <v>0</v>
      </c>
      <c r="D7" s="18"/>
      <c r="E7" s="18"/>
      <c r="F7" s="18"/>
      <c r="G7" s="18">
        <v>325</v>
      </c>
      <c r="H7" s="19"/>
      <c r="I7" s="45"/>
      <c r="J7" s="17" t="s">
        <v>96</v>
      </c>
      <c r="K7" s="18"/>
      <c r="L7" s="18"/>
      <c r="M7" s="18">
        <v>10</v>
      </c>
      <c r="N7" s="18"/>
      <c r="O7" s="18"/>
      <c r="P7" s="19"/>
      <c r="Q7" s="45"/>
      <c r="R7" s="17" t="s">
        <v>96</v>
      </c>
      <c r="S7" s="18">
        <v>25</v>
      </c>
      <c r="T7" s="18"/>
      <c r="U7" s="18"/>
      <c r="V7" s="18"/>
      <c r="W7" s="18"/>
      <c r="X7" s="19"/>
      <c r="Y7" s="45"/>
      <c r="Z7" s="17" t="s">
        <v>96</v>
      </c>
      <c r="AA7" s="18">
        <v>100</v>
      </c>
      <c r="AB7" s="18">
        <v>6</v>
      </c>
      <c r="AC7" s="18">
        <v>55</v>
      </c>
      <c r="AD7" s="18">
        <v>100</v>
      </c>
      <c r="AE7" s="18"/>
      <c r="AF7" s="19">
        <v>2</v>
      </c>
      <c r="AG7" s="45"/>
      <c r="AH7" s="17" t="s">
        <v>96</v>
      </c>
      <c r="AI7" s="18"/>
      <c r="AJ7" s="18">
        <v>10</v>
      </c>
      <c r="AK7" s="18">
        <v>35</v>
      </c>
      <c r="AL7" s="18"/>
      <c r="AM7" s="18">
        <v>10</v>
      </c>
      <c r="AN7" s="19">
        <v>150</v>
      </c>
      <c r="AO7" s="45"/>
      <c r="AP7" s="17" t="s">
        <v>96</v>
      </c>
      <c r="AQ7" s="18"/>
      <c r="AR7" s="18"/>
      <c r="AS7" s="18">
        <v>2680</v>
      </c>
      <c r="AT7" s="18"/>
      <c r="AU7" s="18">
        <v>300</v>
      </c>
      <c r="AV7" s="19">
        <v>4</v>
      </c>
      <c r="AW7" s="45"/>
      <c r="AX7" s="17" t="s">
        <v>96</v>
      </c>
      <c r="AY7" s="18"/>
      <c r="AZ7" s="18">
        <v>70</v>
      </c>
      <c r="BA7" s="18">
        <v>50</v>
      </c>
      <c r="BB7" s="18"/>
      <c r="BC7" s="18"/>
      <c r="BD7" s="19">
        <v>110</v>
      </c>
      <c r="BE7" s="45"/>
      <c r="BF7" s="17" t="s">
        <v>96</v>
      </c>
      <c r="BG7" s="18">
        <v>50</v>
      </c>
      <c r="BH7" s="18">
        <v>5</v>
      </c>
      <c r="BI7" s="18"/>
      <c r="BJ7" s="18">
        <v>35</v>
      </c>
      <c r="BK7" s="18"/>
      <c r="BL7" s="19">
        <f t="shared" si="0"/>
        <v>4132</v>
      </c>
    </row>
    <row r="8" spans="1:64" x14ac:dyDescent="0.2">
      <c r="A8" s="45"/>
      <c r="B8" s="17" t="s">
        <v>97</v>
      </c>
      <c r="C8" s="18">
        <v>0</v>
      </c>
      <c r="D8" s="18">
        <v>200</v>
      </c>
      <c r="E8" s="18"/>
      <c r="F8" s="18">
        <v>50</v>
      </c>
      <c r="G8" s="18"/>
      <c r="H8" s="19"/>
      <c r="I8" s="45"/>
      <c r="J8" s="17" t="s">
        <v>97</v>
      </c>
      <c r="K8" s="18"/>
      <c r="L8" s="18"/>
      <c r="M8" s="18"/>
      <c r="N8" s="18"/>
      <c r="O8" s="18"/>
      <c r="P8" s="19">
        <v>50</v>
      </c>
      <c r="Q8" s="45"/>
      <c r="R8" s="17" t="s">
        <v>97</v>
      </c>
      <c r="S8" s="18"/>
      <c r="T8" s="18"/>
      <c r="U8" s="18"/>
      <c r="V8" s="18"/>
      <c r="W8" s="18"/>
      <c r="X8" s="19">
        <v>25</v>
      </c>
      <c r="Y8" s="45"/>
      <c r="Z8" s="17" t="s">
        <v>97</v>
      </c>
      <c r="AA8" s="18">
        <v>150</v>
      </c>
      <c r="AB8" s="18"/>
      <c r="AC8" s="18">
        <v>300</v>
      </c>
      <c r="AD8" s="18">
        <v>50</v>
      </c>
      <c r="AE8" s="18"/>
      <c r="AF8" s="19">
        <v>15</v>
      </c>
      <c r="AG8" s="45"/>
      <c r="AH8" s="17" t="s">
        <v>97</v>
      </c>
      <c r="AI8" s="18"/>
      <c r="AJ8" s="18"/>
      <c r="AK8" s="18"/>
      <c r="AL8" s="18"/>
      <c r="AM8" s="18"/>
      <c r="AN8" s="19">
        <v>20</v>
      </c>
      <c r="AO8" s="45"/>
      <c r="AP8" s="17" t="s">
        <v>97</v>
      </c>
      <c r="AQ8" s="18"/>
      <c r="AR8" s="18">
        <v>300</v>
      </c>
      <c r="AS8" s="18"/>
      <c r="AT8" s="18"/>
      <c r="AU8" s="18"/>
      <c r="AV8" s="19"/>
      <c r="AW8" s="45"/>
      <c r="AX8" s="17" t="s">
        <v>97</v>
      </c>
      <c r="AY8" s="18"/>
      <c r="AZ8" s="18"/>
      <c r="BA8" s="18">
        <v>10</v>
      </c>
      <c r="BB8" s="18">
        <v>10</v>
      </c>
      <c r="BC8" s="18"/>
      <c r="BD8" s="19"/>
      <c r="BE8" s="45"/>
      <c r="BF8" s="17" t="s">
        <v>97</v>
      </c>
      <c r="BG8" s="18">
        <v>100</v>
      </c>
      <c r="BH8" s="18">
        <v>4</v>
      </c>
      <c r="BI8" s="18"/>
      <c r="BJ8" s="18">
        <v>20</v>
      </c>
      <c r="BK8" s="18"/>
      <c r="BL8" s="19">
        <f t="shared" si="0"/>
        <v>1304</v>
      </c>
    </row>
    <row r="9" spans="1:64" x14ac:dyDescent="0.2">
      <c r="A9" s="45"/>
      <c r="B9" s="17" t="s">
        <v>98</v>
      </c>
      <c r="C9" s="18">
        <v>0</v>
      </c>
      <c r="D9" s="18">
        <v>1250</v>
      </c>
      <c r="E9" s="18">
        <v>9700</v>
      </c>
      <c r="F9" s="18">
        <v>65</v>
      </c>
      <c r="G9" s="18">
        <v>5000</v>
      </c>
      <c r="H9" s="19">
        <v>4000</v>
      </c>
      <c r="I9" s="45"/>
      <c r="J9" s="17" t="s">
        <v>98</v>
      </c>
      <c r="K9" s="18">
        <v>700</v>
      </c>
      <c r="L9" s="18"/>
      <c r="M9" s="18">
        <v>8000</v>
      </c>
      <c r="N9" s="18"/>
      <c r="O9" s="18"/>
      <c r="P9" s="19"/>
      <c r="Q9" s="45"/>
      <c r="R9" s="17" t="s">
        <v>98</v>
      </c>
      <c r="S9" s="18"/>
      <c r="T9" s="18">
        <v>3200</v>
      </c>
      <c r="U9" s="18"/>
      <c r="V9" s="18">
        <v>1500</v>
      </c>
      <c r="W9" s="18">
        <v>200</v>
      </c>
      <c r="X9" s="19">
        <v>65</v>
      </c>
      <c r="Y9" s="45"/>
      <c r="Z9" s="17" t="s">
        <v>98</v>
      </c>
      <c r="AA9" s="18"/>
      <c r="AB9" s="18"/>
      <c r="AC9" s="18">
        <v>250</v>
      </c>
      <c r="AD9" s="18"/>
      <c r="AE9" s="18">
        <v>30</v>
      </c>
      <c r="AF9" s="19"/>
      <c r="AG9" s="45"/>
      <c r="AH9" s="17" t="s">
        <v>98</v>
      </c>
      <c r="AI9" s="18">
        <v>3500</v>
      </c>
      <c r="AJ9" s="18"/>
      <c r="AK9" s="18">
        <v>800</v>
      </c>
      <c r="AL9" s="18">
        <v>500</v>
      </c>
      <c r="AM9" s="18"/>
      <c r="AN9" s="19"/>
      <c r="AO9" s="45"/>
      <c r="AP9" s="17" t="s">
        <v>98</v>
      </c>
      <c r="AQ9" s="18">
        <v>1000</v>
      </c>
      <c r="AR9" s="18">
        <v>8800</v>
      </c>
      <c r="AS9" s="18">
        <v>300</v>
      </c>
      <c r="AT9" s="18">
        <v>800</v>
      </c>
      <c r="AU9" s="18"/>
      <c r="AV9" s="19">
        <v>140</v>
      </c>
      <c r="AW9" s="45"/>
      <c r="AX9" s="17" t="s">
        <v>98</v>
      </c>
      <c r="AY9" s="18"/>
      <c r="AZ9" s="18">
        <v>24000</v>
      </c>
      <c r="BA9" s="18"/>
      <c r="BB9" s="18">
        <v>500</v>
      </c>
      <c r="BC9" s="18"/>
      <c r="BD9" s="19"/>
      <c r="BE9" s="45"/>
      <c r="BF9" s="17" t="s">
        <v>98</v>
      </c>
      <c r="BG9" s="18">
        <v>8000</v>
      </c>
      <c r="BH9" s="18"/>
      <c r="BI9" s="18"/>
      <c r="BJ9" s="18"/>
      <c r="BK9" s="18"/>
      <c r="BL9" s="19">
        <f t="shared" si="0"/>
        <v>82300</v>
      </c>
    </row>
    <row r="10" spans="1:64" x14ac:dyDescent="0.2">
      <c r="A10" s="45"/>
      <c r="B10" s="17" t="s">
        <v>99</v>
      </c>
      <c r="C10" s="20"/>
      <c r="D10" s="20"/>
      <c r="E10" s="20">
        <v>0.66</v>
      </c>
      <c r="F10" s="20">
        <v>1</v>
      </c>
      <c r="G10" s="20"/>
      <c r="H10" s="21">
        <v>0.5</v>
      </c>
      <c r="I10" s="45"/>
      <c r="J10" s="17" t="s">
        <v>99</v>
      </c>
      <c r="K10" s="20"/>
      <c r="L10" s="20"/>
      <c r="M10" s="20">
        <v>0.4</v>
      </c>
      <c r="N10" s="20"/>
      <c r="O10" s="20"/>
      <c r="P10" s="21"/>
      <c r="Q10" s="45"/>
      <c r="R10" s="17" t="s">
        <v>99</v>
      </c>
      <c r="S10" s="20"/>
      <c r="T10" s="20"/>
      <c r="U10" s="20"/>
      <c r="V10" s="20"/>
      <c r="W10" s="20"/>
      <c r="X10" s="21"/>
      <c r="Y10" s="45"/>
      <c r="Z10" s="17" t="s">
        <v>99</v>
      </c>
      <c r="AA10" s="20"/>
      <c r="AB10" s="20"/>
      <c r="AC10" s="20">
        <v>1</v>
      </c>
      <c r="AD10" s="20"/>
      <c r="AE10" s="20"/>
      <c r="AF10" s="21"/>
      <c r="AG10" s="45"/>
      <c r="AH10" s="17" t="s">
        <v>99</v>
      </c>
      <c r="AI10" s="20">
        <v>0.33</v>
      </c>
      <c r="AJ10" s="20"/>
      <c r="AK10" s="20"/>
      <c r="AL10" s="20"/>
      <c r="AM10" s="20"/>
      <c r="AN10" s="21"/>
      <c r="AO10" s="45"/>
      <c r="AP10" s="17" t="s">
        <v>99</v>
      </c>
      <c r="AQ10" s="20"/>
      <c r="AR10" s="20">
        <v>0.93</v>
      </c>
      <c r="AS10" s="20"/>
      <c r="AT10" s="20">
        <v>1</v>
      </c>
      <c r="AU10" s="20"/>
      <c r="AV10" s="21">
        <v>1</v>
      </c>
      <c r="AW10" s="45"/>
      <c r="AX10" s="17" t="s">
        <v>99</v>
      </c>
      <c r="AY10" s="20"/>
      <c r="AZ10" s="20"/>
      <c r="BA10" s="20"/>
      <c r="BB10" s="20"/>
      <c r="BC10" s="20"/>
      <c r="BD10" s="21"/>
      <c r="BE10" s="45"/>
      <c r="BF10" s="17" t="s">
        <v>99</v>
      </c>
      <c r="BG10" s="20">
        <v>0.8</v>
      </c>
      <c r="BH10" s="20"/>
      <c r="BI10" s="20"/>
      <c r="BJ10" s="20"/>
      <c r="BK10" s="20"/>
      <c r="BL10" s="21">
        <f>BM101</f>
        <v>0.34746051032806802</v>
      </c>
    </row>
    <row r="11" spans="1:64" x14ac:dyDescent="0.2">
      <c r="A11" s="45"/>
      <c r="B11" s="17" t="s">
        <v>100</v>
      </c>
      <c r="C11" s="20"/>
      <c r="D11" s="20"/>
      <c r="E11" s="20">
        <v>0.34</v>
      </c>
      <c r="F11" s="20"/>
      <c r="G11" s="20"/>
      <c r="H11" s="21">
        <v>0.5</v>
      </c>
      <c r="I11" s="45"/>
      <c r="J11" s="17" t="s">
        <v>100</v>
      </c>
      <c r="K11" s="20"/>
      <c r="L11" s="20"/>
      <c r="M11" s="20">
        <v>0.6</v>
      </c>
      <c r="N11" s="20"/>
      <c r="O11" s="20"/>
      <c r="P11" s="21"/>
      <c r="Q11" s="45"/>
      <c r="R11" s="17" t="s">
        <v>100</v>
      </c>
      <c r="S11" s="20"/>
      <c r="T11" s="20"/>
      <c r="U11" s="20"/>
      <c r="V11" s="20"/>
      <c r="W11" s="20"/>
      <c r="X11" s="21"/>
      <c r="Y11" s="45"/>
      <c r="Z11" s="17" t="s">
        <v>100</v>
      </c>
      <c r="AA11" s="20"/>
      <c r="AB11" s="20"/>
      <c r="AC11" s="20"/>
      <c r="AD11" s="20"/>
      <c r="AE11" s="20"/>
      <c r="AF11" s="21"/>
      <c r="AG11" s="45"/>
      <c r="AH11" s="17" t="s">
        <v>100</v>
      </c>
      <c r="AI11" s="20">
        <v>0.67</v>
      </c>
      <c r="AJ11" s="20"/>
      <c r="AK11" s="20"/>
      <c r="AL11" s="20"/>
      <c r="AM11" s="20"/>
      <c r="AN11" s="21"/>
      <c r="AO11" s="45"/>
      <c r="AP11" s="17" t="s">
        <v>100</v>
      </c>
      <c r="AQ11" s="20"/>
      <c r="AR11" s="20">
        <v>7.0000000000000007E-2</v>
      </c>
      <c r="AS11" s="20"/>
      <c r="AT11" s="20"/>
      <c r="AU11" s="20"/>
      <c r="AV11" s="21"/>
      <c r="AW11" s="45"/>
      <c r="AX11" s="17" t="s">
        <v>100</v>
      </c>
      <c r="AY11" s="20"/>
      <c r="AZ11" s="20"/>
      <c r="BA11" s="20"/>
      <c r="BB11" s="20"/>
      <c r="BC11" s="20"/>
      <c r="BD11" s="21"/>
      <c r="BE11" s="45"/>
      <c r="BF11" s="17" t="s">
        <v>100</v>
      </c>
      <c r="BG11" s="20">
        <v>0.2</v>
      </c>
      <c r="BH11" s="20"/>
      <c r="BI11" s="20"/>
      <c r="BJ11" s="20"/>
      <c r="BK11" s="20"/>
      <c r="BL11" s="21">
        <f>BM102</f>
        <v>0.17811664641555286</v>
      </c>
    </row>
    <row r="12" spans="1:64" x14ac:dyDescent="0.2">
      <c r="A12" s="45"/>
      <c r="B12" s="17" t="s">
        <v>101</v>
      </c>
      <c r="C12" s="20"/>
      <c r="D12" s="20">
        <v>0.25</v>
      </c>
      <c r="E12" s="20">
        <v>1</v>
      </c>
      <c r="F12" s="20"/>
      <c r="G12" s="20"/>
      <c r="H12" s="21"/>
      <c r="I12" s="45"/>
      <c r="J12" s="17" t="s">
        <v>101</v>
      </c>
      <c r="K12" s="20"/>
      <c r="L12" s="20"/>
      <c r="M12" s="20">
        <v>0.1</v>
      </c>
      <c r="N12" s="20"/>
      <c r="O12" s="20"/>
      <c r="P12" s="21"/>
      <c r="Q12" s="45"/>
      <c r="R12" s="17" t="s">
        <v>101</v>
      </c>
      <c r="S12" s="20"/>
      <c r="T12" s="20">
        <v>0.62</v>
      </c>
      <c r="U12" s="20"/>
      <c r="V12" s="20"/>
      <c r="W12" s="20"/>
      <c r="X12" s="21"/>
      <c r="Y12" s="45"/>
      <c r="Z12" s="17" t="s">
        <v>101</v>
      </c>
      <c r="AA12" s="20"/>
      <c r="AB12" s="20"/>
      <c r="AC12" s="20"/>
      <c r="AD12" s="20"/>
      <c r="AE12" s="20"/>
      <c r="AF12" s="21"/>
      <c r="AG12" s="45"/>
      <c r="AH12" s="17" t="s">
        <v>101</v>
      </c>
      <c r="AI12" s="20">
        <v>0.8</v>
      </c>
      <c r="AJ12" s="20"/>
      <c r="AK12" s="20"/>
      <c r="AL12" s="20"/>
      <c r="AM12" s="20"/>
      <c r="AN12" s="21"/>
      <c r="AO12" s="45"/>
      <c r="AP12" s="17" t="s">
        <v>101</v>
      </c>
      <c r="AQ12" s="20"/>
      <c r="AR12" s="20">
        <v>0.75</v>
      </c>
      <c r="AS12" s="20"/>
      <c r="AT12" s="20"/>
      <c r="AU12" s="20"/>
      <c r="AV12" s="21"/>
      <c r="AW12" s="45"/>
      <c r="AX12" s="17" t="s">
        <v>101</v>
      </c>
      <c r="AY12" s="20"/>
      <c r="AZ12" s="20"/>
      <c r="BA12" s="20"/>
      <c r="BB12" s="20"/>
      <c r="BC12" s="20"/>
      <c r="BD12" s="21"/>
      <c r="BE12" s="45"/>
      <c r="BF12" s="17" t="s">
        <v>101</v>
      </c>
      <c r="BG12" s="20"/>
      <c r="BH12" s="20"/>
      <c r="BI12" s="20"/>
      <c r="BJ12" s="20"/>
      <c r="BK12" s="20"/>
      <c r="BL12" s="21">
        <f>BM103</f>
        <v>0.26970230862697447</v>
      </c>
    </row>
    <row r="13" spans="1:64" ht="13.5" thickBot="1" x14ac:dyDescent="0.25">
      <c r="A13" s="46"/>
      <c r="B13" s="22" t="s">
        <v>102</v>
      </c>
      <c r="C13" s="23">
        <f t="shared" ref="C13:H13" si="1">SUM(C5:C9)</f>
        <v>0</v>
      </c>
      <c r="D13" s="23">
        <f t="shared" si="1"/>
        <v>1925</v>
      </c>
      <c r="E13" s="23">
        <f t="shared" si="1"/>
        <v>9700</v>
      </c>
      <c r="F13" s="23">
        <f t="shared" si="1"/>
        <v>115</v>
      </c>
      <c r="G13" s="23">
        <f t="shared" si="1"/>
        <v>6175</v>
      </c>
      <c r="H13" s="24">
        <f t="shared" si="1"/>
        <v>4250</v>
      </c>
      <c r="I13" s="46"/>
      <c r="J13" s="22" t="s">
        <v>102</v>
      </c>
      <c r="K13" s="23">
        <f t="shared" ref="K13:P13" si="2">SUM(K5:K9)</f>
        <v>700</v>
      </c>
      <c r="L13" s="23">
        <f t="shared" si="2"/>
        <v>0</v>
      </c>
      <c r="M13" s="23">
        <f t="shared" si="2"/>
        <v>9010</v>
      </c>
      <c r="N13" s="23">
        <f t="shared" si="2"/>
        <v>0</v>
      </c>
      <c r="O13" s="23">
        <f t="shared" si="2"/>
        <v>800</v>
      </c>
      <c r="P13" s="24">
        <f t="shared" si="2"/>
        <v>150</v>
      </c>
      <c r="Q13" s="46"/>
      <c r="R13" s="22" t="s">
        <v>102</v>
      </c>
      <c r="S13" s="23">
        <f t="shared" ref="S13:X13" si="3">SUM(S5:S9)</f>
        <v>925</v>
      </c>
      <c r="T13" s="23">
        <f t="shared" si="3"/>
        <v>4200</v>
      </c>
      <c r="U13" s="23">
        <f t="shared" si="3"/>
        <v>100</v>
      </c>
      <c r="V13" s="23">
        <f t="shared" si="3"/>
        <v>2050</v>
      </c>
      <c r="W13" s="23">
        <f t="shared" si="3"/>
        <v>300</v>
      </c>
      <c r="X13" s="24">
        <f t="shared" si="3"/>
        <v>100</v>
      </c>
      <c r="Y13" s="46"/>
      <c r="Z13" s="22" t="s">
        <v>102</v>
      </c>
      <c r="AA13" s="23">
        <f t="shared" ref="AA13:AF13" si="4">SUM(AA5:AA9)</f>
        <v>8750</v>
      </c>
      <c r="AB13" s="23">
        <f t="shared" si="4"/>
        <v>6</v>
      </c>
      <c r="AC13" s="23">
        <f t="shared" si="4"/>
        <v>1425</v>
      </c>
      <c r="AD13" s="23">
        <f t="shared" si="4"/>
        <v>350</v>
      </c>
      <c r="AE13" s="23">
        <f t="shared" si="4"/>
        <v>65</v>
      </c>
      <c r="AF13" s="24">
        <f t="shared" si="4"/>
        <v>17</v>
      </c>
      <c r="AG13" s="46"/>
      <c r="AH13" s="22" t="s">
        <v>102</v>
      </c>
      <c r="AI13" s="23">
        <f t="shared" ref="AI13:AN13" si="5">SUM(AI5:AI9)</f>
        <v>3500</v>
      </c>
      <c r="AJ13" s="23">
        <f t="shared" si="5"/>
        <v>110</v>
      </c>
      <c r="AK13" s="23">
        <f t="shared" si="5"/>
        <v>935</v>
      </c>
      <c r="AL13" s="23">
        <f t="shared" si="5"/>
        <v>500</v>
      </c>
      <c r="AM13" s="23">
        <f t="shared" si="5"/>
        <v>10</v>
      </c>
      <c r="AN13" s="24">
        <f t="shared" si="5"/>
        <v>470</v>
      </c>
      <c r="AO13" s="46"/>
      <c r="AP13" s="22" t="s">
        <v>102</v>
      </c>
      <c r="AQ13" s="23">
        <f t="shared" ref="AQ13:AV13" si="6">SUM(AQ5:AQ9)</f>
        <v>1200</v>
      </c>
      <c r="AR13" s="23">
        <f t="shared" si="6"/>
        <v>10700</v>
      </c>
      <c r="AS13" s="23">
        <f t="shared" si="6"/>
        <v>7000</v>
      </c>
      <c r="AT13" s="23">
        <f t="shared" si="6"/>
        <v>1000</v>
      </c>
      <c r="AU13" s="23">
        <f t="shared" si="6"/>
        <v>310</v>
      </c>
      <c r="AV13" s="24">
        <f t="shared" si="6"/>
        <v>294</v>
      </c>
      <c r="AW13" s="46"/>
      <c r="AX13" s="22" t="s">
        <v>102</v>
      </c>
      <c r="AY13" s="23">
        <f t="shared" ref="AY13:BD13" si="7">SUM(AY5:AY9)</f>
        <v>0</v>
      </c>
      <c r="AZ13" s="23">
        <f t="shared" si="7"/>
        <v>27570</v>
      </c>
      <c r="BA13" s="23">
        <f t="shared" si="7"/>
        <v>60</v>
      </c>
      <c r="BB13" s="23">
        <f t="shared" si="7"/>
        <v>520</v>
      </c>
      <c r="BC13" s="23">
        <f t="shared" si="7"/>
        <v>0</v>
      </c>
      <c r="BD13" s="24">
        <f t="shared" si="7"/>
        <v>2910</v>
      </c>
      <c r="BE13" s="46"/>
      <c r="BF13" s="22" t="s">
        <v>102</v>
      </c>
      <c r="BG13" s="23">
        <f>SUM(BG5:BG9)</f>
        <v>8850</v>
      </c>
      <c r="BH13" s="23">
        <f>SUM(BH5:BH9)</f>
        <v>9</v>
      </c>
      <c r="BI13" s="23">
        <f>SUM(BI5:BI9)</f>
        <v>500</v>
      </c>
      <c r="BJ13" s="23">
        <f>SUM(BJ5:BJ9)</f>
        <v>180</v>
      </c>
      <c r="BK13" s="23"/>
      <c r="BL13" s="24">
        <f>SUM(BL5:BL9)</f>
        <v>117741</v>
      </c>
    </row>
    <row r="14" spans="1:64" ht="13.5" thickTop="1" x14ac:dyDescent="0.2">
      <c r="A14" s="44" t="s">
        <v>103</v>
      </c>
      <c r="B14" s="14" t="s">
        <v>104</v>
      </c>
      <c r="C14" s="15">
        <v>0</v>
      </c>
      <c r="D14" s="15"/>
      <c r="E14" s="15"/>
      <c r="F14" s="15"/>
      <c r="G14" s="15"/>
      <c r="H14" s="16"/>
      <c r="I14" s="44" t="s">
        <v>103</v>
      </c>
      <c r="J14" s="14" t="s">
        <v>104</v>
      </c>
      <c r="K14" s="15"/>
      <c r="L14" s="15"/>
      <c r="M14" s="15"/>
      <c r="N14" s="15"/>
      <c r="O14" s="15"/>
      <c r="P14" s="16"/>
      <c r="Q14" s="44" t="s">
        <v>103</v>
      </c>
      <c r="R14" s="14" t="s">
        <v>104</v>
      </c>
      <c r="S14" s="15"/>
      <c r="T14" s="15"/>
      <c r="U14" s="15"/>
      <c r="V14" s="15"/>
      <c r="W14" s="15"/>
      <c r="X14" s="16"/>
      <c r="Y14" s="44" t="s">
        <v>103</v>
      </c>
      <c r="Z14" s="14" t="s">
        <v>104</v>
      </c>
      <c r="AA14" s="15"/>
      <c r="AB14" s="15"/>
      <c r="AC14" s="15"/>
      <c r="AD14" s="15"/>
      <c r="AE14" s="15"/>
      <c r="AF14" s="16"/>
      <c r="AG14" s="44" t="s">
        <v>103</v>
      </c>
      <c r="AH14" s="14" t="s">
        <v>104</v>
      </c>
      <c r="AI14" s="15"/>
      <c r="AJ14" s="15"/>
      <c r="AK14" s="15"/>
      <c r="AL14" s="15"/>
      <c r="AM14" s="15"/>
      <c r="AN14" s="16"/>
      <c r="AO14" s="44" t="s">
        <v>103</v>
      </c>
      <c r="AP14" s="14" t="s">
        <v>104</v>
      </c>
      <c r="AQ14" s="15"/>
      <c r="AR14" s="15"/>
      <c r="AS14" s="15"/>
      <c r="AT14" s="15"/>
      <c r="AU14" s="15"/>
      <c r="AV14" s="16"/>
      <c r="AW14" s="44" t="s">
        <v>103</v>
      </c>
      <c r="AX14" s="14" t="s">
        <v>104</v>
      </c>
      <c r="AY14" s="15"/>
      <c r="AZ14" s="15">
        <v>1000</v>
      </c>
      <c r="BA14" s="15"/>
      <c r="BB14" s="15"/>
      <c r="BC14" s="15"/>
      <c r="BD14" s="16"/>
      <c r="BE14" s="44" t="s">
        <v>103</v>
      </c>
      <c r="BF14" s="14" t="s">
        <v>104</v>
      </c>
      <c r="BG14" s="15"/>
      <c r="BH14" s="15"/>
      <c r="BI14" s="15"/>
      <c r="BJ14" s="15"/>
      <c r="BK14" s="15"/>
      <c r="BL14" s="16">
        <f t="shared" si="0"/>
        <v>1000</v>
      </c>
    </row>
    <row r="15" spans="1:64" x14ac:dyDescent="0.2">
      <c r="A15" s="45"/>
      <c r="B15" s="17" t="s">
        <v>105</v>
      </c>
      <c r="C15" s="18"/>
      <c r="D15" s="18"/>
      <c r="E15" s="18"/>
      <c r="F15" s="18"/>
      <c r="G15" s="18"/>
      <c r="H15" s="19"/>
      <c r="I15" s="45"/>
      <c r="J15" s="17" t="s">
        <v>105</v>
      </c>
      <c r="K15" s="18"/>
      <c r="L15" s="18"/>
      <c r="M15" s="18"/>
      <c r="N15" s="18"/>
      <c r="O15" s="18"/>
      <c r="P15" s="19"/>
      <c r="Q15" s="45"/>
      <c r="R15" s="17" t="s">
        <v>105</v>
      </c>
      <c r="S15" s="18"/>
      <c r="T15" s="18"/>
      <c r="U15" s="18"/>
      <c r="V15" s="18"/>
      <c r="W15" s="18"/>
      <c r="X15" s="19"/>
      <c r="Y15" s="45"/>
      <c r="Z15" s="17" t="s">
        <v>105</v>
      </c>
      <c r="AA15" s="18"/>
      <c r="AB15" s="18"/>
      <c r="AC15" s="18"/>
      <c r="AD15" s="18"/>
      <c r="AE15" s="18"/>
      <c r="AF15" s="19"/>
      <c r="AG15" s="45"/>
      <c r="AH15" s="17" t="s">
        <v>105</v>
      </c>
      <c r="AI15" s="18"/>
      <c r="AJ15" s="18"/>
      <c r="AK15" s="18"/>
      <c r="AL15" s="18"/>
      <c r="AM15" s="18"/>
      <c r="AN15" s="19"/>
      <c r="AO15" s="45"/>
      <c r="AP15" s="17" t="s">
        <v>105</v>
      </c>
      <c r="AQ15" s="18"/>
      <c r="AR15" s="18"/>
      <c r="AS15" s="18"/>
      <c r="AT15" s="18"/>
      <c r="AU15" s="18"/>
      <c r="AV15" s="19"/>
      <c r="AW15" s="45"/>
      <c r="AX15" s="17" t="s">
        <v>105</v>
      </c>
      <c r="AY15" s="18"/>
      <c r="AZ15" s="18"/>
      <c r="BA15" s="18"/>
      <c r="BB15" s="18"/>
      <c r="BC15" s="18"/>
      <c r="BD15" s="19"/>
      <c r="BE15" s="45"/>
      <c r="BF15" s="17" t="s">
        <v>105</v>
      </c>
      <c r="BG15" s="18"/>
      <c r="BH15" s="18"/>
      <c r="BI15" s="18"/>
      <c r="BJ15" s="18"/>
      <c r="BK15" s="18"/>
      <c r="BL15" s="19">
        <f t="shared" si="0"/>
        <v>0</v>
      </c>
    </row>
    <row r="16" spans="1:64" x14ac:dyDescent="0.2">
      <c r="A16" s="45"/>
      <c r="B16" s="17" t="s">
        <v>106</v>
      </c>
      <c r="C16" s="18"/>
      <c r="D16" s="18"/>
      <c r="E16" s="18"/>
      <c r="F16" s="18"/>
      <c r="G16" s="18"/>
      <c r="H16" s="19"/>
      <c r="I16" s="45"/>
      <c r="J16" s="17" t="s">
        <v>106</v>
      </c>
      <c r="K16" s="18"/>
      <c r="L16" s="18"/>
      <c r="M16" s="18"/>
      <c r="N16" s="18"/>
      <c r="O16" s="18"/>
      <c r="P16" s="19"/>
      <c r="Q16" s="45"/>
      <c r="R16" s="17" t="s">
        <v>106</v>
      </c>
      <c r="S16" s="18"/>
      <c r="T16" s="18"/>
      <c r="U16" s="18"/>
      <c r="V16" s="18"/>
      <c r="W16" s="18"/>
      <c r="X16" s="19"/>
      <c r="Y16" s="45"/>
      <c r="Z16" s="17" t="s">
        <v>106</v>
      </c>
      <c r="AA16" s="18"/>
      <c r="AB16" s="18"/>
      <c r="AC16" s="18"/>
      <c r="AD16" s="18"/>
      <c r="AE16" s="18"/>
      <c r="AF16" s="19"/>
      <c r="AG16" s="45"/>
      <c r="AH16" s="17" t="s">
        <v>106</v>
      </c>
      <c r="AI16" s="18"/>
      <c r="AJ16" s="18"/>
      <c r="AK16" s="18"/>
      <c r="AL16" s="18"/>
      <c r="AM16" s="18"/>
      <c r="AN16" s="19"/>
      <c r="AO16" s="45"/>
      <c r="AP16" s="17" t="s">
        <v>106</v>
      </c>
      <c r="AQ16" s="18"/>
      <c r="AR16" s="18"/>
      <c r="AS16" s="18"/>
      <c r="AT16" s="18"/>
      <c r="AU16" s="18"/>
      <c r="AV16" s="19"/>
      <c r="AW16" s="45"/>
      <c r="AX16" s="17" t="s">
        <v>106</v>
      </c>
      <c r="AY16" s="18"/>
      <c r="AZ16" s="18"/>
      <c r="BA16" s="18"/>
      <c r="BB16" s="18"/>
      <c r="BC16" s="18"/>
      <c r="BD16" s="19"/>
      <c r="BE16" s="45"/>
      <c r="BF16" s="17" t="s">
        <v>106</v>
      </c>
      <c r="BG16" s="18"/>
      <c r="BH16" s="18"/>
      <c r="BI16" s="18"/>
      <c r="BJ16" s="18"/>
      <c r="BK16" s="18"/>
      <c r="BL16" s="19">
        <f t="shared" si="0"/>
        <v>0</v>
      </c>
    </row>
    <row r="17" spans="1:64" x14ac:dyDescent="0.2">
      <c r="A17" s="45"/>
      <c r="B17" s="17" t="s">
        <v>107</v>
      </c>
      <c r="C17" s="20"/>
      <c r="D17" s="20"/>
      <c r="E17" s="20"/>
      <c r="F17" s="20"/>
      <c r="G17" s="20"/>
      <c r="H17" s="21"/>
      <c r="I17" s="45"/>
      <c r="J17" s="17" t="s">
        <v>107</v>
      </c>
      <c r="K17" s="20"/>
      <c r="L17" s="20"/>
      <c r="M17" s="20"/>
      <c r="N17" s="20"/>
      <c r="O17" s="20"/>
      <c r="P17" s="21"/>
      <c r="Q17" s="45"/>
      <c r="R17" s="17" t="s">
        <v>107</v>
      </c>
      <c r="S17" s="20"/>
      <c r="T17" s="20"/>
      <c r="U17" s="20"/>
      <c r="V17" s="20"/>
      <c r="W17" s="20"/>
      <c r="X17" s="21"/>
      <c r="Y17" s="45"/>
      <c r="Z17" s="17" t="s">
        <v>107</v>
      </c>
      <c r="AA17" s="20"/>
      <c r="AB17" s="20"/>
      <c r="AC17" s="20"/>
      <c r="AD17" s="20"/>
      <c r="AE17" s="20"/>
      <c r="AF17" s="21"/>
      <c r="AG17" s="45"/>
      <c r="AH17" s="17" t="s">
        <v>107</v>
      </c>
      <c r="AI17" s="20"/>
      <c r="AJ17" s="20"/>
      <c r="AK17" s="20"/>
      <c r="AL17" s="20"/>
      <c r="AM17" s="20"/>
      <c r="AN17" s="21"/>
      <c r="AO17" s="45"/>
      <c r="AP17" s="17" t="s">
        <v>107</v>
      </c>
      <c r="AQ17" s="20"/>
      <c r="AR17" s="20"/>
      <c r="AS17" s="20"/>
      <c r="AT17" s="20"/>
      <c r="AU17" s="20"/>
      <c r="AV17" s="21"/>
      <c r="AW17" s="45"/>
      <c r="AX17" s="17" t="s">
        <v>107</v>
      </c>
      <c r="AY17" s="20"/>
      <c r="AZ17" s="20"/>
      <c r="BA17" s="20"/>
      <c r="BB17" s="20"/>
      <c r="BC17" s="20"/>
      <c r="BD17" s="21"/>
      <c r="BE17" s="45"/>
      <c r="BF17" s="17" t="s">
        <v>107</v>
      </c>
      <c r="BG17" s="20"/>
      <c r="BH17" s="20"/>
      <c r="BI17" s="20"/>
      <c r="BJ17" s="20"/>
      <c r="BK17" s="20"/>
      <c r="BL17" s="21">
        <v>0</v>
      </c>
    </row>
    <row r="18" spans="1:64" x14ac:dyDescent="0.2">
      <c r="A18" s="45"/>
      <c r="B18" s="17" t="s">
        <v>108</v>
      </c>
      <c r="C18" s="18"/>
      <c r="D18" s="18"/>
      <c r="E18" s="18">
        <v>200</v>
      </c>
      <c r="F18" s="18"/>
      <c r="G18" s="18"/>
      <c r="H18" s="19"/>
      <c r="I18" s="45"/>
      <c r="J18" s="17" t="s">
        <v>108</v>
      </c>
      <c r="K18" s="18"/>
      <c r="L18" s="18"/>
      <c r="M18" s="18"/>
      <c r="N18" s="18"/>
      <c r="O18" s="18"/>
      <c r="P18" s="19"/>
      <c r="Q18" s="45"/>
      <c r="R18" s="17" t="s">
        <v>108</v>
      </c>
      <c r="S18" s="18"/>
      <c r="T18" s="18"/>
      <c r="U18" s="18"/>
      <c r="V18" s="18"/>
      <c r="W18" s="18"/>
      <c r="X18" s="19">
        <v>10</v>
      </c>
      <c r="Y18" s="45"/>
      <c r="Z18" s="17" t="s">
        <v>108</v>
      </c>
      <c r="AA18" s="18">
        <v>100</v>
      </c>
      <c r="AB18" s="18"/>
      <c r="AC18" s="18"/>
      <c r="AD18" s="18"/>
      <c r="AE18" s="18"/>
      <c r="AF18" s="19"/>
      <c r="AG18" s="45"/>
      <c r="AH18" s="17" t="s">
        <v>108</v>
      </c>
      <c r="AI18" s="18">
        <v>300</v>
      </c>
      <c r="AJ18" s="18"/>
      <c r="AK18" s="18"/>
      <c r="AL18" s="18"/>
      <c r="AM18" s="18"/>
      <c r="AN18" s="19"/>
      <c r="AO18" s="45"/>
      <c r="AP18" s="17" t="s">
        <v>108</v>
      </c>
      <c r="AQ18" s="18"/>
      <c r="AR18" s="18"/>
      <c r="AS18" s="18"/>
      <c r="AT18" s="18">
        <v>60</v>
      </c>
      <c r="AU18" s="18"/>
      <c r="AV18" s="19"/>
      <c r="AW18" s="45"/>
      <c r="AX18" s="17" t="s">
        <v>108</v>
      </c>
      <c r="AY18" s="18"/>
      <c r="AZ18" s="18"/>
      <c r="BA18" s="18"/>
      <c r="BB18" s="18"/>
      <c r="BC18" s="18"/>
      <c r="BD18" s="19"/>
      <c r="BE18" s="45"/>
      <c r="BF18" s="17" t="s">
        <v>108</v>
      </c>
      <c r="BG18" s="18"/>
      <c r="BH18" s="18"/>
      <c r="BI18" s="18"/>
      <c r="BJ18" s="18"/>
      <c r="BK18" s="18"/>
      <c r="BL18" s="19">
        <f t="shared" si="0"/>
        <v>670</v>
      </c>
    </row>
    <row r="19" spans="1:64" x14ac:dyDescent="0.2">
      <c r="A19" s="45"/>
      <c r="B19" s="17" t="s">
        <v>109</v>
      </c>
      <c r="C19" s="18"/>
      <c r="D19" s="18"/>
      <c r="E19" s="18"/>
      <c r="F19" s="18"/>
      <c r="G19" s="18"/>
      <c r="H19" s="19"/>
      <c r="I19" s="45"/>
      <c r="J19" s="17" t="s">
        <v>109</v>
      </c>
      <c r="K19" s="18"/>
      <c r="L19" s="18"/>
      <c r="M19" s="18"/>
      <c r="N19" s="18"/>
      <c r="O19" s="18"/>
      <c r="P19" s="19"/>
      <c r="Q19" s="45"/>
      <c r="R19" s="17" t="s">
        <v>109</v>
      </c>
      <c r="S19" s="18"/>
      <c r="T19" s="18">
        <v>2000</v>
      </c>
      <c r="U19" s="18"/>
      <c r="V19" s="18"/>
      <c r="W19" s="18"/>
      <c r="X19" s="19"/>
      <c r="Y19" s="45"/>
      <c r="Z19" s="17" t="s">
        <v>109</v>
      </c>
      <c r="AA19" s="18"/>
      <c r="AB19" s="18"/>
      <c r="AC19" s="18"/>
      <c r="AD19" s="18"/>
      <c r="AE19" s="18"/>
      <c r="AF19" s="19"/>
      <c r="AG19" s="45"/>
      <c r="AH19" s="17" t="s">
        <v>109</v>
      </c>
      <c r="AI19" s="18"/>
      <c r="AJ19" s="18"/>
      <c r="AK19" s="18"/>
      <c r="AL19" s="18"/>
      <c r="AM19" s="18"/>
      <c r="AN19" s="19"/>
      <c r="AO19" s="45"/>
      <c r="AP19" s="17" t="s">
        <v>109</v>
      </c>
      <c r="AQ19" s="18"/>
      <c r="AR19" s="18"/>
      <c r="AS19" s="18"/>
      <c r="AT19" s="18"/>
      <c r="AU19" s="18"/>
      <c r="AV19" s="19"/>
      <c r="AW19" s="45"/>
      <c r="AX19" s="17" t="s">
        <v>109</v>
      </c>
      <c r="AY19" s="18"/>
      <c r="AZ19" s="18"/>
      <c r="BA19" s="18"/>
      <c r="BB19" s="18"/>
      <c r="BC19" s="18"/>
      <c r="BD19" s="19"/>
      <c r="BE19" s="45"/>
      <c r="BF19" s="17" t="s">
        <v>109</v>
      </c>
      <c r="BG19" s="18"/>
      <c r="BH19" s="18"/>
      <c r="BI19" s="18"/>
      <c r="BJ19" s="18"/>
      <c r="BK19" s="18"/>
      <c r="BL19" s="19">
        <f t="shared" si="0"/>
        <v>2000</v>
      </c>
    </row>
    <row r="20" spans="1:64" x14ac:dyDescent="0.2">
      <c r="A20" s="45"/>
      <c r="B20" s="17" t="s">
        <v>110</v>
      </c>
      <c r="C20" s="20"/>
      <c r="D20" s="20"/>
      <c r="E20" s="20"/>
      <c r="F20" s="20"/>
      <c r="G20" s="20"/>
      <c r="H20" s="21"/>
      <c r="I20" s="45"/>
      <c r="J20" s="17" t="s">
        <v>110</v>
      </c>
      <c r="K20" s="20"/>
      <c r="L20" s="20"/>
      <c r="M20" s="20"/>
      <c r="N20" s="20"/>
      <c r="O20" s="20"/>
      <c r="P20" s="21"/>
      <c r="Q20" s="45"/>
      <c r="R20" s="17" t="s">
        <v>110</v>
      </c>
      <c r="S20" s="20"/>
      <c r="T20" s="20"/>
      <c r="U20" s="20"/>
      <c r="V20" s="20"/>
      <c r="W20" s="20"/>
      <c r="X20" s="21"/>
      <c r="Y20" s="45"/>
      <c r="Z20" s="17" t="s">
        <v>110</v>
      </c>
      <c r="AA20" s="20"/>
      <c r="AB20" s="20"/>
      <c r="AC20" s="20"/>
      <c r="AD20" s="20"/>
      <c r="AE20" s="20"/>
      <c r="AF20" s="21"/>
      <c r="AG20" s="45"/>
      <c r="AH20" s="17" t="s">
        <v>110</v>
      </c>
      <c r="AI20" s="20"/>
      <c r="AJ20" s="20"/>
      <c r="AK20" s="20"/>
      <c r="AL20" s="20"/>
      <c r="AM20" s="20"/>
      <c r="AN20" s="21"/>
      <c r="AO20" s="45"/>
      <c r="AP20" s="17" t="s">
        <v>110</v>
      </c>
      <c r="AQ20" s="20"/>
      <c r="AR20" s="20"/>
      <c r="AS20" s="20"/>
      <c r="AT20" s="20"/>
      <c r="AU20" s="20"/>
      <c r="AV20" s="21"/>
      <c r="AW20" s="45"/>
      <c r="AX20" s="17" t="s">
        <v>110</v>
      </c>
      <c r="AY20" s="20"/>
      <c r="AZ20" s="20"/>
      <c r="BA20" s="20"/>
      <c r="BB20" s="20"/>
      <c r="BC20" s="20"/>
      <c r="BD20" s="21"/>
      <c r="BE20" s="45"/>
      <c r="BF20" s="17" t="s">
        <v>110</v>
      </c>
      <c r="BG20" s="20"/>
      <c r="BH20" s="20"/>
      <c r="BI20" s="20"/>
      <c r="BJ20" s="20"/>
      <c r="BK20" s="20"/>
      <c r="BL20" s="21">
        <v>0</v>
      </c>
    </row>
    <row r="21" spans="1:64" ht="13.5" thickBot="1" x14ac:dyDescent="0.25">
      <c r="A21" s="46"/>
      <c r="B21" s="22" t="s">
        <v>111</v>
      </c>
      <c r="C21" s="23">
        <f t="shared" ref="C21:H21" si="8">SUM(C14:C16)+C18+C19</f>
        <v>0</v>
      </c>
      <c r="D21" s="23">
        <f t="shared" si="8"/>
        <v>0</v>
      </c>
      <c r="E21" s="23">
        <f t="shared" si="8"/>
        <v>200</v>
      </c>
      <c r="F21" s="23">
        <f t="shared" si="8"/>
        <v>0</v>
      </c>
      <c r="G21" s="23">
        <f t="shared" si="8"/>
        <v>0</v>
      </c>
      <c r="H21" s="24">
        <f t="shared" si="8"/>
        <v>0</v>
      </c>
      <c r="I21" s="46"/>
      <c r="J21" s="22" t="s">
        <v>111</v>
      </c>
      <c r="K21" s="23">
        <f t="shared" ref="K21:P21" si="9">SUM(K14:K16)+K18+K19</f>
        <v>0</v>
      </c>
      <c r="L21" s="23">
        <f t="shared" si="9"/>
        <v>0</v>
      </c>
      <c r="M21" s="23">
        <f t="shared" si="9"/>
        <v>0</v>
      </c>
      <c r="N21" s="23">
        <f t="shared" si="9"/>
        <v>0</v>
      </c>
      <c r="O21" s="23">
        <f t="shared" si="9"/>
        <v>0</v>
      </c>
      <c r="P21" s="24">
        <f t="shared" si="9"/>
        <v>0</v>
      </c>
      <c r="Q21" s="46"/>
      <c r="R21" s="22" t="s">
        <v>111</v>
      </c>
      <c r="S21" s="23">
        <f t="shared" ref="S21:X21" si="10">SUM(S14:S16)+S18+S19</f>
        <v>0</v>
      </c>
      <c r="T21" s="23">
        <f t="shared" si="10"/>
        <v>2000</v>
      </c>
      <c r="U21" s="23">
        <f t="shared" si="10"/>
        <v>0</v>
      </c>
      <c r="V21" s="23">
        <f t="shared" si="10"/>
        <v>0</v>
      </c>
      <c r="W21" s="23">
        <f t="shared" si="10"/>
        <v>0</v>
      </c>
      <c r="X21" s="24">
        <f t="shared" si="10"/>
        <v>10</v>
      </c>
      <c r="Y21" s="46"/>
      <c r="Z21" s="22" t="s">
        <v>111</v>
      </c>
      <c r="AA21" s="23">
        <f t="shared" ref="AA21:AF21" si="11">SUM(AA14:AA16)+AA18+AA19</f>
        <v>100</v>
      </c>
      <c r="AB21" s="23">
        <f t="shared" si="11"/>
        <v>0</v>
      </c>
      <c r="AC21" s="23">
        <f t="shared" si="11"/>
        <v>0</v>
      </c>
      <c r="AD21" s="23">
        <f t="shared" si="11"/>
        <v>0</v>
      </c>
      <c r="AE21" s="23">
        <f t="shared" si="11"/>
        <v>0</v>
      </c>
      <c r="AF21" s="24">
        <f t="shared" si="11"/>
        <v>0</v>
      </c>
      <c r="AG21" s="46"/>
      <c r="AH21" s="22" t="s">
        <v>111</v>
      </c>
      <c r="AI21" s="23">
        <f t="shared" ref="AI21:AN21" si="12">SUM(AI14:AI16)+AI18+AI19</f>
        <v>300</v>
      </c>
      <c r="AJ21" s="23">
        <f t="shared" si="12"/>
        <v>0</v>
      </c>
      <c r="AK21" s="23">
        <f t="shared" si="12"/>
        <v>0</v>
      </c>
      <c r="AL21" s="23">
        <f t="shared" si="12"/>
        <v>0</v>
      </c>
      <c r="AM21" s="23">
        <f t="shared" si="12"/>
        <v>0</v>
      </c>
      <c r="AN21" s="24">
        <f t="shared" si="12"/>
        <v>0</v>
      </c>
      <c r="AO21" s="46"/>
      <c r="AP21" s="22" t="s">
        <v>111</v>
      </c>
      <c r="AQ21" s="23">
        <f t="shared" ref="AQ21:AV21" si="13">SUM(AQ14:AQ16)+AQ18+AQ19</f>
        <v>0</v>
      </c>
      <c r="AR21" s="23">
        <f t="shared" si="13"/>
        <v>0</v>
      </c>
      <c r="AS21" s="23">
        <f t="shared" si="13"/>
        <v>0</v>
      </c>
      <c r="AT21" s="23">
        <f t="shared" si="13"/>
        <v>60</v>
      </c>
      <c r="AU21" s="23">
        <f t="shared" si="13"/>
        <v>0</v>
      </c>
      <c r="AV21" s="24">
        <f t="shared" si="13"/>
        <v>0</v>
      </c>
      <c r="AW21" s="46"/>
      <c r="AX21" s="22" t="s">
        <v>111</v>
      </c>
      <c r="AY21" s="23">
        <f t="shared" ref="AY21:BD21" si="14">SUM(AY14:AY16)+AY18+AY19</f>
        <v>0</v>
      </c>
      <c r="AZ21" s="23">
        <f t="shared" si="14"/>
        <v>1000</v>
      </c>
      <c r="BA21" s="23">
        <f t="shared" si="14"/>
        <v>0</v>
      </c>
      <c r="BB21" s="23">
        <f t="shared" si="14"/>
        <v>0</v>
      </c>
      <c r="BC21" s="23">
        <f t="shared" si="14"/>
        <v>0</v>
      </c>
      <c r="BD21" s="24">
        <f t="shared" si="14"/>
        <v>0</v>
      </c>
      <c r="BE21" s="46"/>
      <c r="BF21" s="22" t="s">
        <v>111</v>
      </c>
      <c r="BG21" s="23">
        <f>SUM(BG14:BG16)+BG18+BG19</f>
        <v>0</v>
      </c>
      <c r="BH21" s="23">
        <f>SUM(BH14:BH16)+BH18+BH19</f>
        <v>0</v>
      </c>
      <c r="BI21" s="23">
        <f>SUM(BI14:BI16)+BI18+BI19</f>
        <v>0</v>
      </c>
      <c r="BJ21" s="23">
        <f>SUM(BJ14:BJ16)+BJ18+BJ19</f>
        <v>0</v>
      </c>
      <c r="BK21" s="23"/>
      <c r="BL21" s="24">
        <f>SUM(BL14:BL16)+BL18+BL19</f>
        <v>3670</v>
      </c>
    </row>
    <row r="22" spans="1:64" ht="13.5" thickTop="1" x14ac:dyDescent="0.2">
      <c r="A22" s="52" t="s">
        <v>112</v>
      </c>
      <c r="B22" s="14" t="s">
        <v>113</v>
      </c>
      <c r="C22" s="15">
        <v>0</v>
      </c>
      <c r="D22" s="15"/>
      <c r="E22" s="15"/>
      <c r="F22" s="15"/>
      <c r="G22" s="15"/>
      <c r="H22" s="16"/>
      <c r="I22" s="52" t="s">
        <v>112</v>
      </c>
      <c r="J22" s="14" t="s">
        <v>113</v>
      </c>
      <c r="K22" s="15">
        <v>1700</v>
      </c>
      <c r="L22" s="15"/>
      <c r="M22" s="15"/>
      <c r="N22" s="15"/>
      <c r="O22" s="15"/>
      <c r="P22" s="16"/>
      <c r="Q22" s="52" t="s">
        <v>112</v>
      </c>
      <c r="R22" s="14" t="s">
        <v>113</v>
      </c>
      <c r="S22" s="15"/>
      <c r="T22" s="15"/>
      <c r="U22" s="15"/>
      <c r="V22" s="15"/>
      <c r="W22" s="15"/>
      <c r="X22" s="16"/>
      <c r="Y22" s="52" t="s">
        <v>112</v>
      </c>
      <c r="Z22" s="14" t="s">
        <v>113</v>
      </c>
      <c r="AA22" s="15">
        <v>150</v>
      </c>
      <c r="AB22" s="15"/>
      <c r="AC22" s="15"/>
      <c r="AD22" s="15"/>
      <c r="AE22" s="15"/>
      <c r="AF22" s="16"/>
      <c r="AG22" s="52" t="s">
        <v>112</v>
      </c>
      <c r="AH22" s="14" t="s">
        <v>113</v>
      </c>
      <c r="AI22" s="15"/>
      <c r="AJ22" s="15"/>
      <c r="AK22" s="15"/>
      <c r="AL22" s="15"/>
      <c r="AM22" s="15"/>
      <c r="AN22" s="16"/>
      <c r="AO22" s="52" t="s">
        <v>112</v>
      </c>
      <c r="AP22" s="14" t="s">
        <v>113</v>
      </c>
      <c r="AQ22" s="15"/>
      <c r="AR22" s="15"/>
      <c r="AS22" s="15"/>
      <c r="AT22" s="15"/>
      <c r="AU22" s="15"/>
      <c r="AV22" s="16"/>
      <c r="AW22" s="52" t="s">
        <v>112</v>
      </c>
      <c r="AX22" s="14" t="s">
        <v>113</v>
      </c>
      <c r="AY22" s="15"/>
      <c r="AZ22" s="15"/>
      <c r="BA22" s="15"/>
      <c r="BB22" s="15"/>
      <c r="BC22" s="15"/>
      <c r="BD22" s="16"/>
      <c r="BE22" s="52" t="s">
        <v>112</v>
      </c>
      <c r="BF22" s="14" t="s">
        <v>113</v>
      </c>
      <c r="BG22" s="15"/>
      <c r="BH22" s="15"/>
      <c r="BI22" s="15"/>
      <c r="BJ22" s="15"/>
      <c r="BK22" s="15"/>
      <c r="BL22" s="16">
        <f t="shared" si="0"/>
        <v>1850</v>
      </c>
    </row>
    <row r="23" spans="1:64" x14ac:dyDescent="0.2">
      <c r="A23" s="53"/>
      <c r="B23" s="17" t="s">
        <v>114</v>
      </c>
      <c r="C23" s="18">
        <v>0</v>
      </c>
      <c r="D23" s="18">
        <v>15</v>
      </c>
      <c r="E23" s="18"/>
      <c r="F23" s="18">
        <v>25</v>
      </c>
      <c r="G23" s="18">
        <v>2300</v>
      </c>
      <c r="H23" s="19">
        <v>3500</v>
      </c>
      <c r="I23" s="53"/>
      <c r="J23" s="17" t="s">
        <v>114</v>
      </c>
      <c r="K23" s="18"/>
      <c r="L23" s="18"/>
      <c r="M23" s="18">
        <v>400</v>
      </c>
      <c r="N23" s="18">
        <v>3000</v>
      </c>
      <c r="O23" s="18">
        <v>300</v>
      </c>
      <c r="P23" s="19"/>
      <c r="Q23" s="53"/>
      <c r="R23" s="17" t="s">
        <v>114</v>
      </c>
      <c r="S23" s="18">
        <v>25</v>
      </c>
      <c r="T23" s="18">
        <v>300</v>
      </c>
      <c r="U23" s="18">
        <v>500</v>
      </c>
      <c r="V23" s="18">
        <v>50</v>
      </c>
      <c r="W23" s="18"/>
      <c r="X23" s="19"/>
      <c r="Y23" s="53"/>
      <c r="Z23" s="17" t="s">
        <v>114</v>
      </c>
      <c r="AA23" s="18">
        <v>25</v>
      </c>
      <c r="AB23" s="18">
        <v>2</v>
      </c>
      <c r="AC23" s="18"/>
      <c r="AD23" s="18"/>
      <c r="AE23" s="18">
        <v>35</v>
      </c>
      <c r="AF23" s="19"/>
      <c r="AG23" s="53"/>
      <c r="AH23" s="17" t="s">
        <v>114</v>
      </c>
      <c r="AI23" s="18"/>
      <c r="AJ23" s="18">
        <v>10</v>
      </c>
      <c r="AK23" s="18"/>
      <c r="AL23" s="18">
        <v>50</v>
      </c>
      <c r="AM23" s="18"/>
      <c r="AN23" s="19">
        <v>700</v>
      </c>
      <c r="AO23" s="53"/>
      <c r="AP23" s="17" t="s">
        <v>114</v>
      </c>
      <c r="AQ23" s="18"/>
      <c r="AR23" s="18">
        <v>35</v>
      </c>
      <c r="AS23" s="18">
        <v>15</v>
      </c>
      <c r="AT23" s="18"/>
      <c r="AU23" s="18"/>
      <c r="AV23" s="19"/>
      <c r="AW23" s="53"/>
      <c r="AX23" s="17" t="s">
        <v>114</v>
      </c>
      <c r="AY23" s="18">
        <v>2</v>
      </c>
      <c r="AZ23" s="18">
        <v>170</v>
      </c>
      <c r="BA23" s="18">
        <v>135</v>
      </c>
      <c r="BB23" s="18">
        <v>4</v>
      </c>
      <c r="BC23" s="18"/>
      <c r="BD23" s="19">
        <v>200</v>
      </c>
      <c r="BE23" s="53"/>
      <c r="BF23" s="17" t="s">
        <v>114</v>
      </c>
      <c r="BG23" s="18">
        <v>35</v>
      </c>
      <c r="BH23" s="18"/>
      <c r="BI23" s="18"/>
      <c r="BJ23" s="18">
        <v>100</v>
      </c>
      <c r="BK23" s="18"/>
      <c r="BL23" s="19">
        <f t="shared" si="0"/>
        <v>11933</v>
      </c>
    </row>
    <row r="24" spans="1:64" x14ac:dyDescent="0.2">
      <c r="A24" s="53"/>
      <c r="B24" s="17" t="s">
        <v>115</v>
      </c>
      <c r="C24" s="18">
        <v>0</v>
      </c>
      <c r="D24" s="18"/>
      <c r="E24" s="18"/>
      <c r="F24" s="18"/>
      <c r="G24" s="18">
        <v>5</v>
      </c>
      <c r="H24" s="19"/>
      <c r="I24" s="53"/>
      <c r="J24" s="17" t="s">
        <v>115</v>
      </c>
      <c r="K24" s="18"/>
      <c r="L24" s="18"/>
      <c r="M24" s="18">
        <v>20</v>
      </c>
      <c r="N24" s="18">
        <v>3</v>
      </c>
      <c r="O24" s="18"/>
      <c r="P24" s="19"/>
      <c r="Q24" s="53"/>
      <c r="R24" s="17" t="s">
        <v>115</v>
      </c>
      <c r="S24" s="18"/>
      <c r="T24" s="18">
        <v>20</v>
      </c>
      <c r="U24" s="18"/>
      <c r="V24" s="18"/>
      <c r="W24" s="18">
        <v>2</v>
      </c>
      <c r="X24" s="19"/>
      <c r="Y24" s="53"/>
      <c r="Z24" s="17" t="s">
        <v>115</v>
      </c>
      <c r="AA24" s="18"/>
      <c r="AB24" s="18"/>
      <c r="AC24" s="18">
        <v>25</v>
      </c>
      <c r="AD24" s="18"/>
      <c r="AE24" s="18"/>
      <c r="AF24" s="19"/>
      <c r="AG24" s="53"/>
      <c r="AH24" s="17" t="s">
        <v>115</v>
      </c>
      <c r="AI24" s="18"/>
      <c r="AJ24" s="18"/>
      <c r="AK24" s="18"/>
      <c r="AL24" s="18"/>
      <c r="AM24" s="18"/>
      <c r="AN24" s="19"/>
      <c r="AO24" s="53"/>
      <c r="AP24" s="17" t="s">
        <v>115</v>
      </c>
      <c r="AQ24" s="18"/>
      <c r="AR24" s="18"/>
      <c r="AS24" s="18"/>
      <c r="AT24" s="18">
        <v>10</v>
      </c>
      <c r="AU24" s="18"/>
      <c r="AV24" s="19"/>
      <c r="AW24" s="53"/>
      <c r="AX24" s="17" t="s">
        <v>115</v>
      </c>
      <c r="AY24" s="18"/>
      <c r="AZ24" s="18">
        <v>20</v>
      </c>
      <c r="BA24" s="18"/>
      <c r="BB24" s="18"/>
      <c r="BC24" s="18"/>
      <c r="BD24" s="19"/>
      <c r="BE24" s="53"/>
      <c r="BF24" s="17" t="s">
        <v>115</v>
      </c>
      <c r="BG24" s="18">
        <v>10</v>
      </c>
      <c r="BH24" s="18"/>
      <c r="BI24" s="18"/>
      <c r="BJ24" s="18"/>
      <c r="BK24" s="18"/>
      <c r="BL24" s="19">
        <f t="shared" si="0"/>
        <v>115</v>
      </c>
    </row>
    <row r="25" spans="1:64" x14ac:dyDescent="0.2">
      <c r="A25" s="53"/>
      <c r="B25" s="17" t="s">
        <v>116</v>
      </c>
      <c r="C25" s="18"/>
      <c r="D25" s="18"/>
      <c r="E25" s="18"/>
      <c r="F25" s="18"/>
      <c r="G25" s="18"/>
      <c r="H25" s="19"/>
      <c r="I25" s="53"/>
      <c r="J25" s="17" t="s">
        <v>116</v>
      </c>
      <c r="K25" s="18"/>
      <c r="L25" s="18"/>
      <c r="M25" s="18"/>
      <c r="N25" s="18"/>
      <c r="O25" s="18"/>
      <c r="P25" s="19"/>
      <c r="Q25" s="53"/>
      <c r="R25" s="17" t="s">
        <v>116</v>
      </c>
      <c r="S25" s="18"/>
      <c r="T25" s="18">
        <v>20</v>
      </c>
      <c r="U25" s="18"/>
      <c r="V25" s="18"/>
      <c r="W25" s="18"/>
      <c r="X25" s="19"/>
      <c r="Y25" s="53"/>
      <c r="Z25" s="17" t="s">
        <v>116</v>
      </c>
      <c r="AA25" s="18"/>
      <c r="AB25" s="18"/>
      <c r="AC25" s="18"/>
      <c r="AD25" s="18"/>
      <c r="AE25" s="18"/>
      <c r="AF25" s="19"/>
      <c r="AG25" s="53"/>
      <c r="AH25" s="17" t="s">
        <v>116</v>
      </c>
      <c r="AI25" s="18"/>
      <c r="AJ25" s="18"/>
      <c r="AK25" s="18"/>
      <c r="AL25" s="18"/>
      <c r="AM25" s="18"/>
      <c r="AN25" s="19"/>
      <c r="AO25" s="53"/>
      <c r="AP25" s="17" t="s">
        <v>116</v>
      </c>
      <c r="AQ25" s="18"/>
      <c r="AR25" s="18"/>
      <c r="AS25" s="18"/>
      <c r="AT25" s="18"/>
      <c r="AU25" s="18"/>
      <c r="AV25" s="19"/>
      <c r="AW25" s="53"/>
      <c r="AX25" s="17" t="s">
        <v>116</v>
      </c>
      <c r="AY25" s="18"/>
      <c r="AZ25" s="18"/>
      <c r="BA25" s="18"/>
      <c r="BB25" s="18"/>
      <c r="BC25" s="18"/>
      <c r="BD25" s="19"/>
      <c r="BE25" s="53"/>
      <c r="BF25" s="17" t="s">
        <v>116</v>
      </c>
      <c r="BG25" s="18"/>
      <c r="BH25" s="18"/>
      <c r="BI25" s="18"/>
      <c r="BJ25" s="18"/>
      <c r="BK25" s="18"/>
      <c r="BL25" s="19">
        <f t="shared" si="0"/>
        <v>20</v>
      </c>
    </row>
    <row r="26" spans="1:64" ht="13.5" thickBot="1" x14ac:dyDescent="0.25">
      <c r="A26" s="54"/>
      <c r="B26" s="22" t="s">
        <v>117</v>
      </c>
      <c r="C26" s="23">
        <f t="shared" ref="C26:H26" si="15">SUM(C22:C25)</f>
        <v>0</v>
      </c>
      <c r="D26" s="23">
        <f t="shared" si="15"/>
        <v>15</v>
      </c>
      <c r="E26" s="23">
        <f t="shared" si="15"/>
        <v>0</v>
      </c>
      <c r="F26" s="23">
        <f t="shared" si="15"/>
        <v>25</v>
      </c>
      <c r="G26" s="23">
        <f t="shared" si="15"/>
        <v>2305</v>
      </c>
      <c r="H26" s="24">
        <f t="shared" si="15"/>
        <v>3500</v>
      </c>
      <c r="I26" s="54"/>
      <c r="J26" s="22" t="s">
        <v>117</v>
      </c>
      <c r="K26" s="23">
        <f t="shared" ref="K26:P26" si="16">SUM(K22:K25)</f>
        <v>1700</v>
      </c>
      <c r="L26" s="23">
        <f t="shared" si="16"/>
        <v>0</v>
      </c>
      <c r="M26" s="23">
        <f t="shared" si="16"/>
        <v>420</v>
      </c>
      <c r="N26" s="23">
        <f t="shared" si="16"/>
        <v>3003</v>
      </c>
      <c r="O26" s="23">
        <f t="shared" si="16"/>
        <v>300</v>
      </c>
      <c r="P26" s="24">
        <f t="shared" si="16"/>
        <v>0</v>
      </c>
      <c r="Q26" s="54"/>
      <c r="R26" s="22" t="s">
        <v>117</v>
      </c>
      <c r="S26" s="23">
        <f t="shared" ref="S26:X26" si="17">SUM(S22:S25)</f>
        <v>25</v>
      </c>
      <c r="T26" s="23">
        <f t="shared" si="17"/>
        <v>340</v>
      </c>
      <c r="U26" s="23">
        <f t="shared" si="17"/>
        <v>500</v>
      </c>
      <c r="V26" s="23">
        <f t="shared" si="17"/>
        <v>50</v>
      </c>
      <c r="W26" s="23">
        <f t="shared" si="17"/>
        <v>2</v>
      </c>
      <c r="X26" s="24">
        <f t="shared" si="17"/>
        <v>0</v>
      </c>
      <c r="Y26" s="54"/>
      <c r="Z26" s="22" t="s">
        <v>117</v>
      </c>
      <c r="AA26" s="23">
        <f t="shared" ref="AA26:AF26" si="18">SUM(AA22:AA25)</f>
        <v>175</v>
      </c>
      <c r="AB26" s="23">
        <f t="shared" si="18"/>
        <v>2</v>
      </c>
      <c r="AC26" s="23">
        <f t="shared" si="18"/>
        <v>25</v>
      </c>
      <c r="AD26" s="23">
        <f t="shared" si="18"/>
        <v>0</v>
      </c>
      <c r="AE26" s="23">
        <f t="shared" si="18"/>
        <v>35</v>
      </c>
      <c r="AF26" s="24">
        <f t="shared" si="18"/>
        <v>0</v>
      </c>
      <c r="AG26" s="54"/>
      <c r="AH26" s="22" t="s">
        <v>117</v>
      </c>
      <c r="AI26" s="23">
        <f t="shared" ref="AI26:AN26" si="19">SUM(AI22:AI25)</f>
        <v>0</v>
      </c>
      <c r="AJ26" s="23">
        <f t="shared" si="19"/>
        <v>10</v>
      </c>
      <c r="AK26" s="23">
        <f t="shared" si="19"/>
        <v>0</v>
      </c>
      <c r="AL26" s="23">
        <f t="shared" si="19"/>
        <v>50</v>
      </c>
      <c r="AM26" s="23">
        <f t="shared" si="19"/>
        <v>0</v>
      </c>
      <c r="AN26" s="24">
        <f t="shared" si="19"/>
        <v>700</v>
      </c>
      <c r="AO26" s="54"/>
      <c r="AP26" s="22" t="s">
        <v>117</v>
      </c>
      <c r="AQ26" s="23">
        <f t="shared" ref="AQ26:AV26" si="20">SUM(AQ22:AQ25)</f>
        <v>0</v>
      </c>
      <c r="AR26" s="23">
        <f t="shared" si="20"/>
        <v>35</v>
      </c>
      <c r="AS26" s="23">
        <f t="shared" si="20"/>
        <v>15</v>
      </c>
      <c r="AT26" s="23">
        <f t="shared" si="20"/>
        <v>10</v>
      </c>
      <c r="AU26" s="23">
        <f t="shared" si="20"/>
        <v>0</v>
      </c>
      <c r="AV26" s="24">
        <f t="shared" si="20"/>
        <v>0</v>
      </c>
      <c r="AW26" s="54"/>
      <c r="AX26" s="22" t="s">
        <v>117</v>
      </c>
      <c r="AY26" s="23">
        <f t="shared" ref="AY26:BD26" si="21">SUM(AY22:AY25)</f>
        <v>2</v>
      </c>
      <c r="AZ26" s="23">
        <f t="shared" si="21"/>
        <v>190</v>
      </c>
      <c r="BA26" s="23">
        <f t="shared" si="21"/>
        <v>135</v>
      </c>
      <c r="BB26" s="23">
        <f t="shared" si="21"/>
        <v>4</v>
      </c>
      <c r="BC26" s="23">
        <f t="shared" si="21"/>
        <v>0</v>
      </c>
      <c r="BD26" s="24">
        <f t="shared" si="21"/>
        <v>200</v>
      </c>
      <c r="BE26" s="54"/>
      <c r="BF26" s="22" t="s">
        <v>117</v>
      </c>
      <c r="BG26" s="23">
        <f>SUM(BG22:BG25)</f>
        <v>45</v>
      </c>
      <c r="BH26" s="23">
        <f>SUM(BH22:BH25)</f>
        <v>0</v>
      </c>
      <c r="BI26" s="23">
        <f>SUM(BI22:BI25)</f>
        <v>0</v>
      </c>
      <c r="BJ26" s="23">
        <f>SUM(BJ22:BJ25)</f>
        <v>100</v>
      </c>
      <c r="BK26" s="23"/>
      <c r="BL26" s="24">
        <f>BL22+BL23+BL24+BL25</f>
        <v>13918</v>
      </c>
    </row>
    <row r="27" spans="1:64" ht="14.25" thickTop="1" thickBot="1" x14ac:dyDescent="0.25">
      <c r="A27" s="25"/>
      <c r="B27" s="26" t="s">
        <v>118</v>
      </c>
      <c r="C27" s="27">
        <f t="shared" ref="C27:H27" si="22">C13+C21+C26</f>
        <v>0</v>
      </c>
      <c r="D27" s="27">
        <f t="shared" si="22"/>
        <v>1940</v>
      </c>
      <c r="E27" s="27">
        <f t="shared" si="22"/>
        <v>9900</v>
      </c>
      <c r="F27" s="27">
        <f t="shared" si="22"/>
        <v>140</v>
      </c>
      <c r="G27" s="27">
        <f t="shared" si="22"/>
        <v>8480</v>
      </c>
      <c r="H27" s="28">
        <f t="shared" si="22"/>
        <v>7750</v>
      </c>
      <c r="I27" s="25"/>
      <c r="J27" s="26" t="s">
        <v>118</v>
      </c>
      <c r="K27" s="27">
        <f t="shared" ref="K27:P27" si="23">K13+K21+K26</f>
        <v>2400</v>
      </c>
      <c r="L27" s="27">
        <f t="shared" si="23"/>
        <v>0</v>
      </c>
      <c r="M27" s="27">
        <f t="shared" si="23"/>
        <v>9430</v>
      </c>
      <c r="N27" s="27">
        <f t="shared" si="23"/>
        <v>3003</v>
      </c>
      <c r="O27" s="27">
        <f t="shared" si="23"/>
        <v>1100</v>
      </c>
      <c r="P27" s="28">
        <f t="shared" si="23"/>
        <v>150</v>
      </c>
      <c r="Q27" s="25"/>
      <c r="R27" s="26" t="s">
        <v>118</v>
      </c>
      <c r="S27" s="27">
        <f t="shared" ref="S27:X27" si="24">S13+S21+S26</f>
        <v>950</v>
      </c>
      <c r="T27" s="27">
        <f t="shared" si="24"/>
        <v>6540</v>
      </c>
      <c r="U27" s="27">
        <f t="shared" si="24"/>
        <v>600</v>
      </c>
      <c r="V27" s="27">
        <f t="shared" si="24"/>
        <v>2100</v>
      </c>
      <c r="W27" s="27">
        <f t="shared" si="24"/>
        <v>302</v>
      </c>
      <c r="X27" s="28">
        <f t="shared" si="24"/>
        <v>110</v>
      </c>
      <c r="Y27" s="25"/>
      <c r="Z27" s="26" t="s">
        <v>118</v>
      </c>
      <c r="AA27" s="27">
        <f t="shared" ref="AA27:AF27" si="25">AA13+AA21+AA26</f>
        <v>9025</v>
      </c>
      <c r="AB27" s="27">
        <f t="shared" si="25"/>
        <v>8</v>
      </c>
      <c r="AC27" s="27">
        <f t="shared" si="25"/>
        <v>1450</v>
      </c>
      <c r="AD27" s="27">
        <f t="shared" si="25"/>
        <v>350</v>
      </c>
      <c r="AE27" s="27">
        <f t="shared" si="25"/>
        <v>100</v>
      </c>
      <c r="AF27" s="28">
        <f t="shared" si="25"/>
        <v>17</v>
      </c>
      <c r="AG27" s="25"/>
      <c r="AH27" s="26" t="s">
        <v>118</v>
      </c>
      <c r="AI27" s="27">
        <f t="shared" ref="AI27:AN27" si="26">AI13+AI21+AI26</f>
        <v>3800</v>
      </c>
      <c r="AJ27" s="27">
        <f t="shared" si="26"/>
        <v>120</v>
      </c>
      <c r="AK27" s="27">
        <f t="shared" si="26"/>
        <v>935</v>
      </c>
      <c r="AL27" s="27">
        <f t="shared" si="26"/>
        <v>550</v>
      </c>
      <c r="AM27" s="27">
        <f t="shared" si="26"/>
        <v>10</v>
      </c>
      <c r="AN27" s="28">
        <f t="shared" si="26"/>
        <v>1170</v>
      </c>
      <c r="AO27" s="25"/>
      <c r="AP27" s="26" t="s">
        <v>118</v>
      </c>
      <c r="AQ27" s="27">
        <f t="shared" ref="AQ27:AV27" si="27">AQ13+AQ21+AQ26</f>
        <v>1200</v>
      </c>
      <c r="AR27" s="27">
        <f t="shared" si="27"/>
        <v>10735</v>
      </c>
      <c r="AS27" s="27">
        <f t="shared" si="27"/>
        <v>7015</v>
      </c>
      <c r="AT27" s="27">
        <f t="shared" si="27"/>
        <v>1070</v>
      </c>
      <c r="AU27" s="27">
        <f t="shared" si="27"/>
        <v>310</v>
      </c>
      <c r="AV27" s="28">
        <f t="shared" si="27"/>
        <v>294</v>
      </c>
      <c r="AW27" s="25"/>
      <c r="AX27" s="26" t="s">
        <v>118</v>
      </c>
      <c r="AY27" s="27">
        <f t="shared" ref="AY27:BD27" si="28">AY13+AY21+AY26</f>
        <v>2</v>
      </c>
      <c r="AZ27" s="27">
        <f t="shared" si="28"/>
        <v>28760</v>
      </c>
      <c r="BA27" s="27">
        <f t="shared" si="28"/>
        <v>195</v>
      </c>
      <c r="BB27" s="27">
        <f t="shared" si="28"/>
        <v>524</v>
      </c>
      <c r="BC27" s="27">
        <f t="shared" si="28"/>
        <v>0</v>
      </c>
      <c r="BD27" s="28">
        <f t="shared" si="28"/>
        <v>3110</v>
      </c>
      <c r="BE27" s="25"/>
      <c r="BF27" s="26" t="s">
        <v>118</v>
      </c>
      <c r="BG27" s="27">
        <f>BG13+BG21+BG26</f>
        <v>8895</v>
      </c>
      <c r="BH27" s="27">
        <f>BH13+BH21+BH26</f>
        <v>9</v>
      </c>
      <c r="BI27" s="27">
        <f>BI13+BI21+BI26</f>
        <v>500</v>
      </c>
      <c r="BJ27" s="27">
        <f>BJ13+BJ21+BJ26</f>
        <v>280</v>
      </c>
      <c r="BK27" s="27"/>
      <c r="BL27" s="28">
        <f>BL13+BL21+BL26</f>
        <v>135329</v>
      </c>
    </row>
    <row r="28" spans="1:64" ht="13.5" thickTop="1" x14ac:dyDescent="0.2">
      <c r="A28" s="55" t="s">
        <v>119</v>
      </c>
      <c r="B28" s="14" t="s">
        <v>120</v>
      </c>
      <c r="C28" s="29"/>
      <c r="D28" s="29">
        <v>0.66</v>
      </c>
      <c r="E28" s="29">
        <v>1</v>
      </c>
      <c r="F28" s="29">
        <v>0.9</v>
      </c>
      <c r="G28" s="29">
        <v>0.5</v>
      </c>
      <c r="H28" s="30">
        <v>0.7</v>
      </c>
      <c r="I28" s="55" t="s">
        <v>119</v>
      </c>
      <c r="J28" s="14" t="s">
        <v>120</v>
      </c>
      <c r="K28" s="29">
        <v>0.3</v>
      </c>
      <c r="L28" s="29"/>
      <c r="M28" s="29">
        <v>0.3</v>
      </c>
      <c r="N28" s="29"/>
      <c r="O28" s="29">
        <v>1</v>
      </c>
      <c r="P28" s="30">
        <v>0.75</v>
      </c>
      <c r="Q28" s="55" t="s">
        <v>119</v>
      </c>
      <c r="R28" s="14" t="s">
        <v>120</v>
      </c>
      <c r="S28" s="29">
        <v>0.9</v>
      </c>
      <c r="T28" s="29">
        <v>0.15</v>
      </c>
      <c r="U28" s="29"/>
      <c r="V28" s="29"/>
      <c r="W28" s="29">
        <v>0.5</v>
      </c>
      <c r="X28" s="30">
        <v>0.9</v>
      </c>
      <c r="Y28" s="55" t="s">
        <v>119</v>
      </c>
      <c r="Z28" s="14" t="s">
        <v>120</v>
      </c>
      <c r="AA28" s="29">
        <v>0.6</v>
      </c>
      <c r="AB28" s="29"/>
      <c r="AC28" s="29">
        <v>0.25</v>
      </c>
      <c r="AD28" s="29">
        <v>0.4</v>
      </c>
      <c r="AE28" s="29">
        <v>0.6</v>
      </c>
      <c r="AF28" s="30"/>
      <c r="AG28" s="55" t="s">
        <v>119</v>
      </c>
      <c r="AH28" s="14" t="s">
        <v>120</v>
      </c>
      <c r="AI28" s="29">
        <v>1</v>
      </c>
      <c r="AJ28" s="29">
        <v>0.95</v>
      </c>
      <c r="AK28" s="29">
        <v>0.5</v>
      </c>
      <c r="AL28" s="29"/>
      <c r="AM28" s="29"/>
      <c r="AN28" s="30">
        <v>0.1</v>
      </c>
      <c r="AO28" s="55" t="s">
        <v>119</v>
      </c>
      <c r="AP28" s="14" t="s">
        <v>120</v>
      </c>
      <c r="AQ28" s="29">
        <v>0.2</v>
      </c>
      <c r="AR28" s="29">
        <v>0.25</v>
      </c>
      <c r="AS28" s="29"/>
      <c r="AT28" s="29"/>
      <c r="AU28" s="29"/>
      <c r="AV28" s="30">
        <v>0.75</v>
      </c>
      <c r="AW28" s="55" t="s">
        <v>119</v>
      </c>
      <c r="AX28" s="14" t="s">
        <v>120</v>
      </c>
      <c r="AY28" s="29"/>
      <c r="AZ28" s="29">
        <v>0.03</v>
      </c>
      <c r="BA28" s="29">
        <v>0.2</v>
      </c>
      <c r="BB28" s="29">
        <v>0.5</v>
      </c>
      <c r="BC28" s="29"/>
      <c r="BD28" s="30">
        <v>0.75</v>
      </c>
      <c r="BE28" s="55" t="s">
        <v>119</v>
      </c>
      <c r="BF28" s="14" t="s">
        <v>120</v>
      </c>
      <c r="BG28" s="29">
        <v>0.2</v>
      </c>
      <c r="BH28" s="29"/>
      <c r="BI28" s="29">
        <v>1</v>
      </c>
      <c r="BJ28" s="29">
        <v>0.7</v>
      </c>
      <c r="BK28" s="29"/>
      <c r="BL28" s="30">
        <f>BM104</f>
        <v>0.35033473978230834</v>
      </c>
    </row>
    <row r="29" spans="1:64" x14ac:dyDescent="0.2">
      <c r="A29" s="56"/>
      <c r="B29" s="17" t="s">
        <v>121</v>
      </c>
      <c r="C29" s="20"/>
      <c r="D29" s="20"/>
      <c r="E29" s="20"/>
      <c r="F29" s="20"/>
      <c r="G29" s="20"/>
      <c r="H29" s="21"/>
      <c r="I29" s="56"/>
      <c r="J29" s="17" t="s">
        <v>121</v>
      </c>
      <c r="K29" s="20"/>
      <c r="L29" s="20"/>
      <c r="M29" s="20"/>
      <c r="N29" s="20"/>
      <c r="O29" s="20"/>
      <c r="P29" s="21"/>
      <c r="Q29" s="56"/>
      <c r="R29" s="17" t="s">
        <v>121</v>
      </c>
      <c r="S29" s="20">
        <v>0.05</v>
      </c>
      <c r="T29" s="20"/>
      <c r="U29" s="20"/>
      <c r="V29" s="20"/>
      <c r="W29" s="20"/>
      <c r="X29" s="21"/>
      <c r="Y29" s="56"/>
      <c r="Z29" s="17" t="s">
        <v>121</v>
      </c>
      <c r="AA29" s="20">
        <v>0.05</v>
      </c>
      <c r="AB29" s="20"/>
      <c r="AC29" s="20"/>
      <c r="AD29" s="20"/>
      <c r="AE29" s="20">
        <v>0.2</v>
      </c>
      <c r="AF29" s="21"/>
      <c r="AG29" s="56"/>
      <c r="AH29" s="17" t="s">
        <v>121</v>
      </c>
      <c r="AI29" s="20"/>
      <c r="AJ29" s="20"/>
      <c r="AK29" s="20"/>
      <c r="AL29" s="20"/>
      <c r="AM29" s="20"/>
      <c r="AN29" s="21"/>
      <c r="AO29" s="56"/>
      <c r="AP29" s="17" t="s">
        <v>121</v>
      </c>
      <c r="AQ29" s="20"/>
      <c r="AR29" s="20"/>
      <c r="AS29" s="20"/>
      <c r="AT29" s="20"/>
      <c r="AU29" s="20"/>
      <c r="AV29" s="21"/>
      <c r="AW29" s="56"/>
      <c r="AX29" s="17" t="s">
        <v>121</v>
      </c>
      <c r="AY29" s="20"/>
      <c r="AZ29" s="20"/>
      <c r="BA29" s="20"/>
      <c r="BB29" s="20"/>
      <c r="BC29" s="20"/>
      <c r="BD29" s="21">
        <v>0.2</v>
      </c>
      <c r="BE29" s="56"/>
      <c r="BF29" s="17" t="s">
        <v>121</v>
      </c>
      <c r="BG29" s="20"/>
      <c r="BH29" s="20"/>
      <c r="BI29" s="20"/>
      <c r="BJ29" s="20">
        <v>0.15</v>
      </c>
      <c r="BK29" s="20"/>
      <c r="BL29" s="21">
        <f>BM105</f>
        <v>8.7398118658971839E-3</v>
      </c>
    </row>
    <row r="30" spans="1:64" x14ac:dyDescent="0.2">
      <c r="A30" s="56"/>
      <c r="B30" s="17" t="s">
        <v>122</v>
      </c>
      <c r="C30" s="20"/>
      <c r="D30" s="20">
        <v>0.34</v>
      </c>
      <c r="E30" s="20"/>
      <c r="F30" s="20">
        <v>0.1</v>
      </c>
      <c r="G30" s="20">
        <v>0.5</v>
      </c>
      <c r="H30" s="21">
        <v>0.3</v>
      </c>
      <c r="I30" s="56"/>
      <c r="J30" s="17" t="s">
        <v>122</v>
      </c>
      <c r="K30" s="20">
        <v>0.7</v>
      </c>
      <c r="L30" s="20"/>
      <c r="M30" s="20">
        <v>0.7</v>
      </c>
      <c r="N30" s="20">
        <v>1</v>
      </c>
      <c r="O30" s="20"/>
      <c r="P30" s="21">
        <v>0.25</v>
      </c>
      <c r="Q30" s="56"/>
      <c r="R30" s="17" t="s">
        <v>122</v>
      </c>
      <c r="S30" s="20">
        <v>0.05</v>
      </c>
      <c r="T30" s="20">
        <v>0.85</v>
      </c>
      <c r="U30" s="20">
        <v>1</v>
      </c>
      <c r="V30" s="20"/>
      <c r="W30" s="20">
        <v>0.5</v>
      </c>
      <c r="X30" s="21">
        <v>0.1</v>
      </c>
      <c r="Y30" s="56"/>
      <c r="Z30" s="17" t="s">
        <v>122</v>
      </c>
      <c r="AA30" s="20">
        <v>0.35</v>
      </c>
      <c r="AB30" s="20">
        <v>1</v>
      </c>
      <c r="AC30" s="20">
        <v>0.75</v>
      </c>
      <c r="AD30" s="20">
        <v>0.6</v>
      </c>
      <c r="AE30" s="20">
        <v>0.2</v>
      </c>
      <c r="AF30" s="21"/>
      <c r="AG30" s="56"/>
      <c r="AH30" s="17" t="s">
        <v>122</v>
      </c>
      <c r="AI30" s="20"/>
      <c r="AJ30" s="20">
        <v>0.05</v>
      </c>
      <c r="AK30" s="20">
        <v>0.5</v>
      </c>
      <c r="AL30" s="20"/>
      <c r="AM30" s="20"/>
      <c r="AN30" s="21">
        <v>0.9</v>
      </c>
      <c r="AO30" s="56"/>
      <c r="AP30" s="17" t="s">
        <v>122</v>
      </c>
      <c r="AQ30" s="20">
        <v>0.8</v>
      </c>
      <c r="AR30" s="20">
        <v>0.75</v>
      </c>
      <c r="AS30" s="20"/>
      <c r="AT30" s="20">
        <v>1</v>
      </c>
      <c r="AU30" s="20">
        <v>1</v>
      </c>
      <c r="AV30" s="21">
        <v>0.25</v>
      </c>
      <c r="AW30" s="56"/>
      <c r="AX30" s="17" t="s">
        <v>122</v>
      </c>
      <c r="AY30" s="20"/>
      <c r="AZ30" s="20">
        <v>0.97</v>
      </c>
      <c r="BA30" s="20">
        <v>0.8</v>
      </c>
      <c r="BB30" s="20">
        <v>0.5</v>
      </c>
      <c r="BC30" s="20"/>
      <c r="BD30" s="21">
        <v>0.05</v>
      </c>
      <c r="BE30" s="56"/>
      <c r="BF30" s="17" t="s">
        <v>122</v>
      </c>
      <c r="BG30" s="20">
        <v>0.75</v>
      </c>
      <c r="BH30" s="20">
        <v>1</v>
      </c>
      <c r="BI30" s="20"/>
      <c r="BJ30" s="20">
        <v>0.15</v>
      </c>
      <c r="BK30" s="20"/>
      <c r="BL30" s="21">
        <f>1-BL28-BL29-BL31</f>
        <v>0.63763901307184701</v>
      </c>
    </row>
    <row r="31" spans="1:64" ht="13.5" thickBot="1" x14ac:dyDescent="0.25">
      <c r="A31" s="57"/>
      <c r="B31" s="22" t="s">
        <v>123</v>
      </c>
      <c r="C31" s="31"/>
      <c r="D31" s="31"/>
      <c r="E31" s="31"/>
      <c r="F31" s="31"/>
      <c r="G31" s="31"/>
      <c r="H31" s="32"/>
      <c r="I31" s="57"/>
      <c r="J31" s="22" t="s">
        <v>123</v>
      </c>
      <c r="K31" s="31"/>
      <c r="L31" s="31"/>
      <c r="M31" s="31"/>
      <c r="N31" s="31"/>
      <c r="O31" s="31"/>
      <c r="P31" s="32"/>
      <c r="Q31" s="57"/>
      <c r="R31" s="22" t="s">
        <v>123</v>
      </c>
      <c r="S31" s="31"/>
      <c r="T31" s="31"/>
      <c r="U31" s="31"/>
      <c r="V31" s="31"/>
      <c r="W31" s="31"/>
      <c r="X31" s="32"/>
      <c r="Y31" s="57"/>
      <c r="Z31" s="22" t="s">
        <v>123</v>
      </c>
      <c r="AA31" s="31"/>
      <c r="AB31" s="31"/>
      <c r="AC31" s="31"/>
      <c r="AD31" s="31"/>
      <c r="AE31" s="31"/>
      <c r="AF31" s="32"/>
      <c r="AG31" s="57"/>
      <c r="AH31" s="22" t="s">
        <v>123</v>
      </c>
      <c r="AI31" s="31"/>
      <c r="AJ31" s="31"/>
      <c r="AK31" s="31"/>
      <c r="AL31" s="31"/>
      <c r="AM31" s="31"/>
      <c r="AN31" s="32"/>
      <c r="AO31" s="57"/>
      <c r="AP31" s="22" t="s">
        <v>123</v>
      </c>
      <c r="AQ31" s="31"/>
      <c r="AR31" s="31"/>
      <c r="AS31" s="31"/>
      <c r="AT31" s="31"/>
      <c r="AU31" s="31"/>
      <c r="AV31" s="32"/>
      <c r="AW31" s="57"/>
      <c r="AX31" s="22" t="s">
        <v>123</v>
      </c>
      <c r="AY31" s="31"/>
      <c r="AZ31" s="31"/>
      <c r="BA31" s="31"/>
      <c r="BB31" s="31"/>
      <c r="BC31" s="31"/>
      <c r="BD31" s="32"/>
      <c r="BE31" s="57"/>
      <c r="BF31" s="22" t="s">
        <v>123</v>
      </c>
      <c r="BG31" s="31">
        <v>0.05</v>
      </c>
      <c r="BH31" s="31"/>
      <c r="BI31" s="31"/>
      <c r="BJ31" s="31"/>
      <c r="BK31" s="31"/>
      <c r="BL31" s="32">
        <f>BM107</f>
        <v>3.2864352799473876E-3</v>
      </c>
    </row>
    <row r="32" spans="1:64" ht="13.5" thickTop="1" x14ac:dyDescent="0.2">
      <c r="A32" s="44" t="s">
        <v>124</v>
      </c>
      <c r="B32" s="14" t="s">
        <v>125</v>
      </c>
      <c r="C32" s="15"/>
      <c r="D32" s="15"/>
      <c r="E32" s="15"/>
      <c r="F32" s="15"/>
      <c r="G32" s="15"/>
      <c r="H32" s="16"/>
      <c r="I32" s="44" t="s">
        <v>124</v>
      </c>
      <c r="J32" s="14" t="s">
        <v>125</v>
      </c>
      <c r="K32" s="15"/>
      <c r="L32" s="15"/>
      <c r="M32" s="15"/>
      <c r="N32" s="15"/>
      <c r="O32" s="15"/>
      <c r="P32" s="16"/>
      <c r="Q32" s="44" t="s">
        <v>124</v>
      </c>
      <c r="R32" s="14" t="s">
        <v>125</v>
      </c>
      <c r="S32" s="15"/>
      <c r="T32" s="15"/>
      <c r="U32" s="15"/>
      <c r="V32" s="15"/>
      <c r="W32" s="15">
        <v>1</v>
      </c>
      <c r="X32" s="16"/>
      <c r="Y32" s="44" t="s">
        <v>124</v>
      </c>
      <c r="Z32" s="14" t="s">
        <v>125</v>
      </c>
      <c r="AA32" s="15"/>
      <c r="AB32" s="15"/>
      <c r="AC32" s="15"/>
      <c r="AD32" s="15"/>
      <c r="AE32" s="15"/>
      <c r="AF32" s="16"/>
      <c r="AG32" s="44" t="s">
        <v>124</v>
      </c>
      <c r="AH32" s="14" t="s">
        <v>125</v>
      </c>
      <c r="AI32" s="15"/>
      <c r="AJ32" s="15">
        <v>2</v>
      </c>
      <c r="AK32" s="15"/>
      <c r="AL32" s="15"/>
      <c r="AM32" s="15"/>
      <c r="AN32" s="16"/>
      <c r="AO32" s="44" t="s">
        <v>124</v>
      </c>
      <c r="AP32" s="14" t="s">
        <v>125</v>
      </c>
      <c r="AQ32" s="15"/>
      <c r="AR32" s="15"/>
      <c r="AS32" s="15"/>
      <c r="AT32" s="15">
        <v>4</v>
      </c>
      <c r="AU32" s="15"/>
      <c r="AV32" s="16"/>
      <c r="AW32" s="44" t="s">
        <v>124</v>
      </c>
      <c r="AX32" s="14" t="s">
        <v>125</v>
      </c>
      <c r="AY32" s="15"/>
      <c r="AZ32" s="15"/>
      <c r="BA32" s="15"/>
      <c r="BB32" s="15"/>
      <c r="BC32" s="15"/>
      <c r="BD32" s="16"/>
      <c r="BE32" s="44" t="s">
        <v>124</v>
      </c>
      <c r="BF32" s="14" t="s">
        <v>125</v>
      </c>
      <c r="BG32" s="15"/>
      <c r="BH32" s="15"/>
      <c r="BI32" s="15"/>
      <c r="BJ32" s="15"/>
      <c r="BK32" s="15"/>
      <c r="BL32" s="19">
        <f>SUM(A32:BJ32)</f>
        <v>7</v>
      </c>
    </row>
    <row r="33" spans="1:64" x14ac:dyDescent="0.2">
      <c r="A33" s="45"/>
      <c r="B33" s="17" t="s">
        <v>126</v>
      </c>
      <c r="C33" s="18"/>
      <c r="D33" s="18"/>
      <c r="E33" s="18"/>
      <c r="F33" s="18"/>
      <c r="G33" s="18"/>
      <c r="H33" s="19"/>
      <c r="I33" s="45"/>
      <c r="J33" s="17" t="s">
        <v>126</v>
      </c>
      <c r="K33" s="18"/>
      <c r="L33" s="18"/>
      <c r="M33" s="18"/>
      <c r="N33" s="18"/>
      <c r="O33" s="18"/>
      <c r="P33" s="19"/>
      <c r="Q33" s="45"/>
      <c r="R33" s="17" t="s">
        <v>126</v>
      </c>
      <c r="S33" s="18"/>
      <c r="T33" s="18"/>
      <c r="U33" s="18"/>
      <c r="V33" s="18"/>
      <c r="W33" s="18">
        <v>200</v>
      </c>
      <c r="X33" s="19"/>
      <c r="Y33" s="45"/>
      <c r="Z33" s="17" t="s">
        <v>126</v>
      </c>
      <c r="AA33" s="18"/>
      <c r="AB33" s="18"/>
      <c r="AC33" s="18"/>
      <c r="AD33" s="18"/>
      <c r="AE33" s="18"/>
      <c r="AF33" s="19"/>
      <c r="AG33" s="45"/>
      <c r="AH33" s="17" t="s">
        <v>126</v>
      </c>
      <c r="AI33" s="18"/>
      <c r="AJ33" s="18">
        <v>300</v>
      </c>
      <c r="AK33" s="18"/>
      <c r="AL33" s="18"/>
      <c r="AM33" s="18"/>
      <c r="AN33" s="19"/>
      <c r="AO33" s="45"/>
      <c r="AP33" s="17" t="s">
        <v>126</v>
      </c>
      <c r="AQ33" s="18"/>
      <c r="AR33" s="18"/>
      <c r="AS33" s="18"/>
      <c r="AT33" s="18">
        <v>200</v>
      </c>
      <c r="AU33" s="18"/>
      <c r="AV33" s="19"/>
      <c r="AW33" s="45"/>
      <c r="AX33" s="17" t="s">
        <v>126</v>
      </c>
      <c r="AY33" s="18"/>
      <c r="AZ33" s="18"/>
      <c r="BA33" s="18"/>
      <c r="BB33" s="18"/>
      <c r="BC33" s="18"/>
      <c r="BD33" s="19"/>
      <c r="BE33" s="45"/>
      <c r="BF33" s="17" t="s">
        <v>126</v>
      </c>
      <c r="BG33" s="18"/>
      <c r="BH33" s="18"/>
      <c r="BI33" s="18"/>
      <c r="BJ33" s="18"/>
      <c r="BK33" s="18"/>
      <c r="BL33" s="19"/>
    </row>
    <row r="34" spans="1:64" x14ac:dyDescent="0.2">
      <c r="A34" s="45"/>
      <c r="B34" s="17" t="s">
        <v>127</v>
      </c>
      <c r="C34" s="18"/>
      <c r="D34" s="18"/>
      <c r="E34" s="18"/>
      <c r="F34" s="18"/>
      <c r="G34" s="18"/>
      <c r="H34" s="19"/>
      <c r="I34" s="45"/>
      <c r="J34" s="17" t="s">
        <v>127</v>
      </c>
      <c r="K34" s="18"/>
      <c r="L34" s="18"/>
      <c r="M34" s="18"/>
      <c r="N34" s="18"/>
      <c r="O34" s="18"/>
      <c r="P34" s="19"/>
      <c r="Q34" s="45"/>
      <c r="R34" s="17" t="s">
        <v>127</v>
      </c>
      <c r="S34" s="18"/>
      <c r="T34" s="18"/>
      <c r="U34" s="18"/>
      <c r="V34" s="18"/>
      <c r="W34" s="18"/>
      <c r="X34" s="19"/>
      <c r="Y34" s="45"/>
      <c r="Z34" s="17" t="s">
        <v>127</v>
      </c>
      <c r="AA34" s="18"/>
      <c r="AB34" s="18"/>
      <c r="AC34" s="18"/>
      <c r="AD34" s="18"/>
      <c r="AE34" s="18"/>
      <c r="AF34" s="19"/>
      <c r="AG34" s="45"/>
      <c r="AH34" s="17" t="s">
        <v>127</v>
      </c>
      <c r="AI34" s="18"/>
      <c r="AJ34" s="18"/>
      <c r="AK34" s="18"/>
      <c r="AL34" s="18"/>
      <c r="AM34" s="18"/>
      <c r="AN34" s="19"/>
      <c r="AO34" s="45"/>
      <c r="AP34" s="17" t="s">
        <v>127</v>
      </c>
      <c r="AQ34" s="18"/>
      <c r="AR34" s="18"/>
      <c r="AS34" s="18"/>
      <c r="AT34" s="18"/>
      <c r="AU34" s="18"/>
      <c r="AV34" s="19"/>
      <c r="AW34" s="45"/>
      <c r="AX34" s="17" t="s">
        <v>127</v>
      </c>
      <c r="AY34" s="18"/>
      <c r="AZ34" s="18"/>
      <c r="BA34" s="18"/>
      <c r="BB34" s="18"/>
      <c r="BC34" s="18"/>
      <c r="BD34" s="19"/>
      <c r="BE34" s="45"/>
      <c r="BF34" s="17" t="s">
        <v>127</v>
      </c>
      <c r="BG34" s="18"/>
      <c r="BH34" s="18"/>
      <c r="BI34" s="18"/>
      <c r="BJ34" s="18"/>
      <c r="BK34" s="18"/>
      <c r="BL34" s="19"/>
    </row>
    <row r="35" spans="1:64" x14ac:dyDescent="0.2">
      <c r="A35" s="45"/>
      <c r="B35" s="17" t="s">
        <v>128</v>
      </c>
      <c r="C35" s="20"/>
      <c r="D35" s="20"/>
      <c r="E35" s="20"/>
      <c r="F35" s="20"/>
      <c r="G35" s="20"/>
      <c r="H35" s="21"/>
      <c r="I35" s="45"/>
      <c r="J35" s="17" t="s">
        <v>128</v>
      </c>
      <c r="K35" s="20"/>
      <c r="L35" s="20"/>
      <c r="M35" s="20"/>
      <c r="N35" s="20"/>
      <c r="O35" s="20"/>
      <c r="P35" s="21"/>
      <c r="Q35" s="45"/>
      <c r="R35" s="17" t="s">
        <v>128</v>
      </c>
      <c r="S35" s="20"/>
      <c r="T35" s="20"/>
      <c r="U35" s="20"/>
      <c r="V35" s="20"/>
      <c r="W35" s="20"/>
      <c r="X35" s="21"/>
      <c r="Y35" s="45"/>
      <c r="Z35" s="17" t="s">
        <v>128</v>
      </c>
      <c r="AA35" s="20"/>
      <c r="AB35" s="20"/>
      <c r="AC35" s="20"/>
      <c r="AD35" s="20"/>
      <c r="AE35" s="20"/>
      <c r="AF35" s="21"/>
      <c r="AG35" s="45"/>
      <c r="AH35" s="17" t="s">
        <v>128</v>
      </c>
      <c r="AI35" s="20"/>
      <c r="AJ35" s="20"/>
      <c r="AK35" s="20"/>
      <c r="AL35" s="20"/>
      <c r="AM35" s="20"/>
      <c r="AN35" s="21"/>
      <c r="AO35" s="45"/>
      <c r="AP35" s="17" t="s">
        <v>128</v>
      </c>
      <c r="AQ35" s="20"/>
      <c r="AR35" s="20"/>
      <c r="AS35" s="20"/>
      <c r="AT35" s="20"/>
      <c r="AU35" s="20"/>
      <c r="AV35" s="21"/>
      <c r="AW35" s="45"/>
      <c r="AX35" s="17" t="s">
        <v>128</v>
      </c>
      <c r="AY35" s="20"/>
      <c r="AZ35" s="20"/>
      <c r="BA35" s="20"/>
      <c r="BB35" s="20"/>
      <c r="BC35" s="20"/>
      <c r="BD35" s="21"/>
      <c r="BE35" s="45"/>
      <c r="BF35" s="17" t="s">
        <v>128</v>
      </c>
      <c r="BG35" s="20"/>
      <c r="BH35" s="20"/>
      <c r="BI35" s="20"/>
      <c r="BJ35" s="20"/>
      <c r="BK35" s="20"/>
      <c r="BL35" s="21"/>
    </row>
    <row r="36" spans="1:64" x14ac:dyDescent="0.2">
      <c r="A36" s="45"/>
      <c r="B36" s="17" t="s">
        <v>129</v>
      </c>
      <c r="C36" s="20"/>
      <c r="D36" s="20"/>
      <c r="E36" s="20"/>
      <c r="F36" s="20"/>
      <c r="G36" s="20"/>
      <c r="H36" s="21"/>
      <c r="I36" s="45"/>
      <c r="J36" s="17" t="s">
        <v>129</v>
      </c>
      <c r="K36" s="20"/>
      <c r="L36" s="20"/>
      <c r="M36" s="20"/>
      <c r="N36" s="20"/>
      <c r="O36" s="20"/>
      <c r="P36" s="21"/>
      <c r="Q36" s="45"/>
      <c r="R36" s="17" t="s">
        <v>129</v>
      </c>
      <c r="S36" s="20"/>
      <c r="T36" s="20"/>
      <c r="U36" s="20"/>
      <c r="V36" s="20"/>
      <c r="W36" s="20">
        <v>1</v>
      </c>
      <c r="X36" s="21"/>
      <c r="Y36" s="45"/>
      <c r="Z36" s="17" t="s">
        <v>129</v>
      </c>
      <c r="AA36" s="20"/>
      <c r="AB36" s="20"/>
      <c r="AC36" s="20"/>
      <c r="AD36" s="20"/>
      <c r="AE36" s="20"/>
      <c r="AF36" s="21"/>
      <c r="AG36" s="45"/>
      <c r="AH36" s="17" t="s">
        <v>129</v>
      </c>
      <c r="AI36" s="20"/>
      <c r="AJ36" s="20"/>
      <c r="AK36" s="20"/>
      <c r="AL36" s="20"/>
      <c r="AM36" s="20"/>
      <c r="AN36" s="21"/>
      <c r="AO36" s="45"/>
      <c r="AP36" s="17" t="s">
        <v>129</v>
      </c>
      <c r="AQ36" s="20"/>
      <c r="AR36" s="20"/>
      <c r="AS36" s="20"/>
      <c r="AT36" s="20">
        <v>0.9</v>
      </c>
      <c r="AU36" s="20"/>
      <c r="AV36" s="21"/>
      <c r="AW36" s="45"/>
      <c r="AX36" s="17" t="s">
        <v>129</v>
      </c>
      <c r="AY36" s="20"/>
      <c r="AZ36" s="20"/>
      <c r="BA36" s="20"/>
      <c r="BB36" s="20"/>
      <c r="BC36" s="20"/>
      <c r="BD36" s="21"/>
      <c r="BE36" s="45"/>
      <c r="BF36" s="17" t="s">
        <v>129</v>
      </c>
      <c r="BG36" s="20"/>
      <c r="BH36" s="20"/>
      <c r="BI36" s="20"/>
      <c r="BJ36" s="20"/>
      <c r="BK36" s="20"/>
      <c r="BL36" s="21"/>
    </row>
    <row r="37" spans="1:64" x14ac:dyDescent="0.2">
      <c r="A37" s="45"/>
      <c r="B37" s="17" t="s">
        <v>130</v>
      </c>
      <c r="C37" s="20"/>
      <c r="D37" s="20"/>
      <c r="E37" s="20"/>
      <c r="F37" s="20"/>
      <c r="G37" s="20"/>
      <c r="H37" s="21"/>
      <c r="I37" s="45"/>
      <c r="J37" s="17" t="s">
        <v>130</v>
      </c>
      <c r="K37" s="20"/>
      <c r="L37" s="20"/>
      <c r="M37" s="20"/>
      <c r="N37" s="20"/>
      <c r="O37" s="20"/>
      <c r="P37" s="21"/>
      <c r="Q37" s="45"/>
      <c r="R37" s="17" t="s">
        <v>130</v>
      </c>
      <c r="S37" s="20"/>
      <c r="T37" s="20"/>
      <c r="U37" s="20"/>
      <c r="V37" s="20"/>
      <c r="W37" s="20"/>
      <c r="X37" s="21"/>
      <c r="Y37" s="45"/>
      <c r="Z37" s="17" t="s">
        <v>130</v>
      </c>
      <c r="AA37" s="20"/>
      <c r="AB37" s="20"/>
      <c r="AC37" s="20"/>
      <c r="AD37" s="20"/>
      <c r="AE37" s="20"/>
      <c r="AF37" s="21"/>
      <c r="AG37" s="45"/>
      <c r="AH37" s="17" t="s">
        <v>130</v>
      </c>
      <c r="AI37" s="20"/>
      <c r="AJ37" s="20"/>
      <c r="AK37" s="20"/>
      <c r="AL37" s="20"/>
      <c r="AM37" s="20"/>
      <c r="AN37" s="21"/>
      <c r="AO37" s="45"/>
      <c r="AP37" s="17" t="s">
        <v>130</v>
      </c>
      <c r="AQ37" s="20"/>
      <c r="AR37" s="20"/>
      <c r="AS37" s="20"/>
      <c r="AT37" s="20">
        <v>0.1</v>
      </c>
      <c r="AU37" s="20"/>
      <c r="AV37" s="21"/>
      <c r="AW37" s="45"/>
      <c r="AX37" s="17" t="s">
        <v>130</v>
      </c>
      <c r="AY37" s="20"/>
      <c r="AZ37" s="20"/>
      <c r="BA37" s="20"/>
      <c r="BB37" s="20"/>
      <c r="BC37" s="20"/>
      <c r="BD37" s="21"/>
      <c r="BE37" s="45"/>
      <c r="BF37" s="17" t="s">
        <v>130</v>
      </c>
      <c r="BG37" s="20"/>
      <c r="BH37" s="20"/>
      <c r="BI37" s="20"/>
      <c r="BJ37" s="20"/>
      <c r="BK37" s="20"/>
      <c r="BL37" s="21"/>
    </row>
    <row r="38" spans="1:64" ht="13.5" thickBot="1" x14ac:dyDescent="0.25">
      <c r="A38" s="46"/>
      <c r="B38" s="22" t="s">
        <v>131</v>
      </c>
      <c r="C38" s="31"/>
      <c r="D38" s="31"/>
      <c r="E38" s="31"/>
      <c r="F38" s="31"/>
      <c r="G38" s="31"/>
      <c r="H38" s="32"/>
      <c r="I38" s="46"/>
      <c r="J38" s="22" t="s">
        <v>131</v>
      </c>
      <c r="K38" s="31"/>
      <c r="L38" s="31"/>
      <c r="M38" s="31"/>
      <c r="N38" s="31"/>
      <c r="O38" s="31"/>
      <c r="P38" s="32"/>
      <c r="Q38" s="46"/>
      <c r="R38" s="22" t="s">
        <v>131</v>
      </c>
      <c r="S38" s="31"/>
      <c r="T38" s="31"/>
      <c r="U38" s="31"/>
      <c r="V38" s="31"/>
      <c r="W38" s="31"/>
      <c r="X38" s="32"/>
      <c r="Y38" s="46"/>
      <c r="Z38" s="22" t="s">
        <v>131</v>
      </c>
      <c r="AA38" s="31"/>
      <c r="AB38" s="31"/>
      <c r="AC38" s="31"/>
      <c r="AD38" s="31"/>
      <c r="AE38" s="31"/>
      <c r="AF38" s="32"/>
      <c r="AG38" s="46"/>
      <c r="AH38" s="22" t="s">
        <v>131</v>
      </c>
      <c r="AI38" s="31"/>
      <c r="AJ38" s="31"/>
      <c r="AK38" s="31"/>
      <c r="AL38" s="31"/>
      <c r="AM38" s="31"/>
      <c r="AN38" s="32"/>
      <c r="AO38" s="46"/>
      <c r="AP38" s="22" t="s">
        <v>131</v>
      </c>
      <c r="AQ38" s="31"/>
      <c r="AR38" s="31"/>
      <c r="AS38" s="31"/>
      <c r="AT38" s="31"/>
      <c r="AU38" s="31"/>
      <c r="AV38" s="32"/>
      <c r="AW38" s="46"/>
      <c r="AX38" s="22" t="s">
        <v>131</v>
      </c>
      <c r="AY38" s="31"/>
      <c r="AZ38" s="31"/>
      <c r="BA38" s="31"/>
      <c r="BB38" s="31"/>
      <c r="BC38" s="31"/>
      <c r="BD38" s="32"/>
      <c r="BE38" s="46"/>
      <c r="BF38" s="22" t="s">
        <v>131</v>
      </c>
      <c r="BG38" s="31"/>
      <c r="BH38" s="31"/>
      <c r="BI38" s="31"/>
      <c r="BJ38" s="31"/>
      <c r="BK38" s="31"/>
      <c r="BL38" s="32"/>
    </row>
    <row r="39" spans="1:64" ht="13.5" thickTop="1" x14ac:dyDescent="0.2">
      <c r="A39" s="50" t="s">
        <v>132</v>
      </c>
      <c r="B39" s="14" t="s">
        <v>133</v>
      </c>
      <c r="C39" s="29"/>
      <c r="D39" s="29">
        <v>0.5</v>
      </c>
      <c r="E39" s="29"/>
      <c r="F39" s="29">
        <v>0.8</v>
      </c>
      <c r="G39" s="29">
        <v>0.9</v>
      </c>
      <c r="H39" s="30"/>
      <c r="I39" s="50" t="s">
        <v>132</v>
      </c>
      <c r="J39" s="14" t="s">
        <v>133</v>
      </c>
      <c r="K39" s="29"/>
      <c r="L39" s="29"/>
      <c r="M39" s="29">
        <v>0.6</v>
      </c>
      <c r="N39" s="29"/>
      <c r="O39" s="29">
        <v>1</v>
      </c>
      <c r="P39" s="30">
        <v>0.5</v>
      </c>
      <c r="Q39" s="50" t="s">
        <v>132</v>
      </c>
      <c r="R39" s="14" t="s">
        <v>133</v>
      </c>
      <c r="S39" s="29">
        <v>0.1</v>
      </c>
      <c r="T39" s="29">
        <v>0.15</v>
      </c>
      <c r="U39" s="29">
        <v>1</v>
      </c>
      <c r="V39" s="29"/>
      <c r="W39" s="29"/>
      <c r="X39" s="30">
        <v>1</v>
      </c>
      <c r="Y39" s="50" t="s">
        <v>132</v>
      </c>
      <c r="Z39" s="14" t="s">
        <v>133</v>
      </c>
      <c r="AA39" s="29">
        <v>0.1</v>
      </c>
      <c r="AB39" s="29">
        <v>1</v>
      </c>
      <c r="AC39" s="29">
        <v>0.9</v>
      </c>
      <c r="AD39" s="29">
        <v>0.2</v>
      </c>
      <c r="AE39" s="29">
        <v>0.8</v>
      </c>
      <c r="AF39" s="30"/>
      <c r="AG39" s="50" t="s">
        <v>132</v>
      </c>
      <c r="AH39" s="14" t="s">
        <v>133</v>
      </c>
      <c r="AI39" s="29"/>
      <c r="AJ39" s="29"/>
      <c r="AK39" s="29"/>
      <c r="AL39" s="29"/>
      <c r="AM39" s="29"/>
      <c r="AN39" s="30">
        <v>0.9</v>
      </c>
      <c r="AO39" s="50" t="s">
        <v>132</v>
      </c>
      <c r="AP39" s="14" t="s">
        <v>133</v>
      </c>
      <c r="AQ39" s="29"/>
      <c r="AR39" s="29">
        <v>0.7</v>
      </c>
      <c r="AS39" s="29"/>
      <c r="AT39" s="29">
        <v>1</v>
      </c>
      <c r="AU39" s="29"/>
      <c r="AV39" s="30">
        <v>0.25</v>
      </c>
      <c r="AW39" s="50" t="s">
        <v>132</v>
      </c>
      <c r="AX39" s="14" t="s">
        <v>133</v>
      </c>
      <c r="AY39" s="29"/>
      <c r="AZ39" s="29">
        <v>0.98</v>
      </c>
      <c r="BA39" s="29">
        <v>0.5</v>
      </c>
      <c r="BB39" s="29">
        <v>0.1</v>
      </c>
      <c r="BC39" s="29"/>
      <c r="BD39" s="30">
        <v>0.15</v>
      </c>
      <c r="BE39" s="50" t="s">
        <v>132</v>
      </c>
      <c r="BF39" s="14" t="s">
        <v>133</v>
      </c>
      <c r="BG39" s="29">
        <v>0.95</v>
      </c>
      <c r="BH39" s="29">
        <v>1</v>
      </c>
      <c r="BI39" s="29"/>
      <c r="BJ39" s="29"/>
      <c r="BK39" s="29"/>
      <c r="BL39" s="30">
        <f>1-BL40</f>
        <v>0.78284735718138765</v>
      </c>
    </row>
    <row r="40" spans="1:64" ht="13.5" thickBot="1" x14ac:dyDescent="0.25">
      <c r="A40" s="51"/>
      <c r="B40" s="22" t="s">
        <v>134</v>
      </c>
      <c r="C40" s="31"/>
      <c r="D40" s="31">
        <v>0.5</v>
      </c>
      <c r="E40" s="31"/>
      <c r="F40" s="31">
        <v>0.2</v>
      </c>
      <c r="G40" s="31">
        <v>0.1</v>
      </c>
      <c r="H40" s="32"/>
      <c r="I40" s="51"/>
      <c r="J40" s="22" t="s">
        <v>134</v>
      </c>
      <c r="K40" s="31"/>
      <c r="L40" s="31"/>
      <c r="M40" s="31">
        <v>0.4</v>
      </c>
      <c r="N40" s="31"/>
      <c r="O40" s="31"/>
      <c r="P40" s="32">
        <v>0.5</v>
      </c>
      <c r="Q40" s="51"/>
      <c r="R40" s="22" t="s">
        <v>134</v>
      </c>
      <c r="S40" s="31">
        <v>0.9</v>
      </c>
      <c r="T40" s="31">
        <v>0.85</v>
      </c>
      <c r="U40" s="31"/>
      <c r="V40" s="31"/>
      <c r="W40" s="31">
        <v>1</v>
      </c>
      <c r="X40" s="32"/>
      <c r="Y40" s="51"/>
      <c r="Z40" s="22" t="s">
        <v>134</v>
      </c>
      <c r="AA40" s="31">
        <v>0.9</v>
      </c>
      <c r="AB40" s="31"/>
      <c r="AC40" s="31">
        <v>0.1</v>
      </c>
      <c r="AD40" s="31">
        <v>0.8</v>
      </c>
      <c r="AE40" s="31">
        <v>0.2</v>
      </c>
      <c r="AF40" s="32"/>
      <c r="AG40" s="51"/>
      <c r="AH40" s="22" t="s">
        <v>134</v>
      </c>
      <c r="AI40" s="31"/>
      <c r="AJ40" s="31">
        <v>1</v>
      </c>
      <c r="AK40" s="31"/>
      <c r="AL40" s="31"/>
      <c r="AM40" s="31"/>
      <c r="AN40" s="32">
        <v>0.1</v>
      </c>
      <c r="AO40" s="51"/>
      <c r="AP40" s="22" t="s">
        <v>134</v>
      </c>
      <c r="AQ40" s="31"/>
      <c r="AR40" s="31">
        <v>0.3</v>
      </c>
      <c r="AS40" s="31"/>
      <c r="AT40" s="31"/>
      <c r="AU40" s="31"/>
      <c r="AV40" s="32">
        <v>0.75</v>
      </c>
      <c r="AW40" s="51"/>
      <c r="AX40" s="22" t="s">
        <v>134</v>
      </c>
      <c r="AY40" s="31"/>
      <c r="AZ40" s="31">
        <v>0.02</v>
      </c>
      <c r="BA40" s="31">
        <v>0.5</v>
      </c>
      <c r="BB40" s="31">
        <v>0.9</v>
      </c>
      <c r="BC40" s="31"/>
      <c r="BD40" s="32">
        <v>0.85</v>
      </c>
      <c r="BE40" s="51"/>
      <c r="BF40" s="22" t="s">
        <v>134</v>
      </c>
      <c r="BG40" s="31">
        <v>0.05</v>
      </c>
      <c r="BH40" s="31"/>
      <c r="BI40" s="31">
        <v>1</v>
      </c>
      <c r="BJ40" s="31"/>
      <c r="BK40" s="31"/>
      <c r="BL40" s="32">
        <f>BM109</f>
        <v>0.21715264281861241</v>
      </c>
    </row>
    <row r="41" spans="1:64" ht="13.5" thickTop="1" x14ac:dyDescent="0.2">
      <c r="C41" s="33"/>
      <c r="D41" s="33"/>
      <c r="E41" s="33"/>
      <c r="F41" s="33"/>
      <c r="G41" s="33"/>
      <c r="H41" s="33"/>
      <c r="K41" s="33"/>
      <c r="L41" s="33"/>
      <c r="M41" s="33"/>
      <c r="N41" s="33"/>
      <c r="O41" s="33"/>
      <c r="P41" s="33"/>
      <c r="S41" s="33"/>
      <c r="T41" s="33"/>
      <c r="U41" s="33"/>
      <c r="V41" s="33"/>
      <c r="W41" s="33"/>
      <c r="X41" s="33"/>
      <c r="AA41" s="33"/>
      <c r="AB41" s="33"/>
      <c r="AC41" s="33"/>
      <c r="AD41" s="33"/>
      <c r="AE41" s="33"/>
      <c r="AF41" s="33"/>
      <c r="AI41" s="33"/>
      <c r="AJ41" s="33"/>
      <c r="AK41" s="33"/>
      <c r="AL41" s="33"/>
      <c r="AM41" s="33"/>
      <c r="AN41" s="33"/>
      <c r="AQ41" s="33"/>
      <c r="AR41" s="33"/>
      <c r="AS41" s="33"/>
      <c r="AT41" s="33"/>
      <c r="AU41" s="33"/>
      <c r="AV41" s="33"/>
      <c r="AY41" s="33"/>
      <c r="AZ41" s="33"/>
      <c r="BA41" s="33"/>
      <c r="BB41" s="33"/>
      <c r="BC41" s="33"/>
      <c r="BD41" s="33"/>
      <c r="BG41" s="33"/>
      <c r="BH41" s="33"/>
      <c r="BI41" s="33"/>
      <c r="BJ41" s="33"/>
      <c r="BK41" s="33"/>
      <c r="BL41" s="33"/>
    </row>
    <row r="51" spans="1:64" ht="13.5" thickBot="1" x14ac:dyDescent="0.25"/>
    <row r="52" spans="1:64" ht="13.5" thickTop="1" x14ac:dyDescent="0.2">
      <c r="A52" s="3">
        <v>1997</v>
      </c>
      <c r="B52" s="4" t="s">
        <v>0</v>
      </c>
      <c r="C52" s="5" t="str">
        <f t="shared" ref="C52:H53" si="29">C3</f>
        <v>Abbeville</v>
      </c>
      <c r="D52" s="5" t="str">
        <f t="shared" si="29"/>
        <v>Aiken</v>
      </c>
      <c r="E52" s="5" t="str">
        <f t="shared" si="29"/>
        <v>Allendale</v>
      </c>
      <c r="F52" s="5" t="str">
        <f t="shared" si="29"/>
        <v>Anderson</v>
      </c>
      <c r="G52" s="5" t="str">
        <f t="shared" si="29"/>
        <v>Bamberg</v>
      </c>
      <c r="H52" s="6" t="str">
        <f t="shared" si="29"/>
        <v>Barnwell</v>
      </c>
      <c r="I52" s="3">
        <v>1997</v>
      </c>
      <c r="J52" s="4" t="s">
        <v>0</v>
      </c>
      <c r="K52" s="5" t="str">
        <f t="shared" ref="K52:P53" si="30">K3</f>
        <v>Beaufort</v>
      </c>
      <c r="L52" s="5" t="str">
        <f t="shared" si="30"/>
        <v>Berkeley</v>
      </c>
      <c r="M52" s="5" t="str">
        <f t="shared" si="30"/>
        <v>Calhoun</v>
      </c>
      <c r="N52" s="5" t="str">
        <f t="shared" si="30"/>
        <v>Charleston</v>
      </c>
      <c r="O52" s="5" t="str">
        <f t="shared" si="30"/>
        <v>Cherokee</v>
      </c>
      <c r="P52" s="6" t="str">
        <f t="shared" si="30"/>
        <v>Chester</v>
      </c>
      <c r="Q52" s="3">
        <v>1997</v>
      </c>
      <c r="R52" s="4" t="s">
        <v>0</v>
      </c>
      <c r="S52" s="5" t="str">
        <f t="shared" ref="S52:X53" si="31">S3</f>
        <v>Chesterfield</v>
      </c>
      <c r="T52" s="5" t="str">
        <f t="shared" si="31"/>
        <v>Clarendon</v>
      </c>
      <c r="U52" s="5" t="str">
        <f t="shared" si="31"/>
        <v>Colleton</v>
      </c>
      <c r="V52" s="5" t="str">
        <f t="shared" si="31"/>
        <v>Darlington</v>
      </c>
      <c r="W52" s="5" t="str">
        <f t="shared" si="31"/>
        <v>Dillon</v>
      </c>
      <c r="X52" s="6" t="str">
        <f t="shared" si="31"/>
        <v>Dorchester</v>
      </c>
      <c r="Y52" s="3">
        <v>1997</v>
      </c>
      <c r="Z52" s="4" t="s">
        <v>0</v>
      </c>
      <c r="AA52" s="5" t="str">
        <f t="shared" ref="AA52:AF53" si="32">AA3</f>
        <v>Edgefield</v>
      </c>
      <c r="AB52" s="5" t="str">
        <f t="shared" si="32"/>
        <v>Fairfield</v>
      </c>
      <c r="AC52" s="5" t="str">
        <f t="shared" si="32"/>
        <v>Florence</v>
      </c>
      <c r="AD52" s="5" t="str">
        <f t="shared" si="32"/>
        <v>Georgetown</v>
      </c>
      <c r="AE52" s="5" t="str">
        <f t="shared" si="32"/>
        <v>Greenville</v>
      </c>
      <c r="AF52" s="6" t="str">
        <f t="shared" si="32"/>
        <v>Greenwood</v>
      </c>
      <c r="AG52" s="3">
        <v>1997</v>
      </c>
      <c r="AH52" s="4" t="s">
        <v>0</v>
      </c>
      <c r="AI52" s="5" t="str">
        <f t="shared" ref="AI52:AN53" si="33">AI3</f>
        <v>Hampton</v>
      </c>
      <c r="AJ52" s="5" t="str">
        <f t="shared" si="33"/>
        <v>Horry</v>
      </c>
      <c r="AK52" s="5" t="str">
        <f t="shared" si="33"/>
        <v>Jasper</v>
      </c>
      <c r="AL52" s="5" t="str">
        <f t="shared" si="33"/>
        <v>Kershaw</v>
      </c>
      <c r="AM52" s="5" t="str">
        <f t="shared" si="33"/>
        <v>Lancaster</v>
      </c>
      <c r="AN52" s="6" t="str">
        <f t="shared" si="33"/>
        <v>Laurens</v>
      </c>
      <c r="AO52" s="3">
        <v>1997</v>
      </c>
      <c r="AP52" s="4" t="s">
        <v>0</v>
      </c>
      <c r="AQ52" s="5" t="str">
        <f t="shared" ref="AQ52:AV53" si="34">AQ3</f>
        <v>Lee</v>
      </c>
      <c r="AR52" s="5" t="str">
        <f t="shared" si="34"/>
        <v>Lexington</v>
      </c>
      <c r="AS52" s="5" t="str">
        <f t="shared" si="34"/>
        <v>Marion</v>
      </c>
      <c r="AT52" s="5" t="str">
        <f t="shared" si="34"/>
        <v>Marlboro</v>
      </c>
      <c r="AU52" s="5" t="str">
        <f t="shared" si="34"/>
        <v>McCormick</v>
      </c>
      <c r="AV52" s="6" t="str">
        <f t="shared" si="34"/>
        <v>Newberry</v>
      </c>
      <c r="AW52" s="3">
        <v>1997</v>
      </c>
      <c r="AX52" s="4" t="s">
        <v>0</v>
      </c>
      <c r="AY52" s="5" t="str">
        <f t="shared" ref="AY52:BD53" si="35">AY3</f>
        <v>Oconee</v>
      </c>
      <c r="AZ52" s="5" t="str">
        <f t="shared" si="35"/>
        <v>Orangeburg</v>
      </c>
      <c r="BA52" s="5" t="str">
        <f t="shared" si="35"/>
        <v>Pickens</v>
      </c>
      <c r="BB52" s="5" t="str">
        <f t="shared" si="35"/>
        <v>Richland</v>
      </c>
      <c r="BC52" s="7" t="str">
        <f t="shared" si="35"/>
        <v>Saluda</v>
      </c>
      <c r="BD52" s="6" t="str">
        <f t="shared" si="35"/>
        <v>Spartanburg</v>
      </c>
      <c r="BE52" s="3">
        <v>1997</v>
      </c>
      <c r="BF52" s="4" t="s">
        <v>0</v>
      </c>
      <c r="BG52" s="5" t="str">
        <f t="shared" ref="BG52:BJ53" si="36">BG3</f>
        <v>Sumter</v>
      </c>
      <c r="BH52" s="5" t="str">
        <f t="shared" si="36"/>
        <v>Union</v>
      </c>
      <c r="BI52" s="5" t="str">
        <f t="shared" si="36"/>
        <v>Williamsburg</v>
      </c>
      <c r="BJ52" s="5" t="str">
        <f t="shared" si="36"/>
        <v>York</v>
      </c>
      <c r="BK52" s="5"/>
      <c r="BL52" s="6">
        <f>BL3</f>
        <v>1997</v>
      </c>
    </row>
    <row r="53" spans="1:64" ht="26.25" thickBot="1" x14ac:dyDescent="0.25">
      <c r="A53" s="9"/>
      <c r="B53" s="10" t="s">
        <v>47</v>
      </c>
      <c r="C53" s="11" t="str">
        <f t="shared" si="29"/>
        <v>CP Chihasz</v>
      </c>
      <c r="D53" s="11" t="str">
        <f t="shared" si="29"/>
        <v>Terry Mathis</v>
      </c>
      <c r="E53" s="11" t="str">
        <f t="shared" si="29"/>
        <v>Hugh Gray</v>
      </c>
      <c r="F53" s="11" t="str">
        <f t="shared" si="29"/>
        <v>Ernest Locke</v>
      </c>
      <c r="G53" s="11" t="str">
        <f t="shared" si="29"/>
        <v>Gilbert Miller</v>
      </c>
      <c r="H53" s="12" t="str">
        <f t="shared" si="29"/>
        <v>Joe Varn</v>
      </c>
      <c r="I53" s="9"/>
      <c r="J53" s="10" t="s">
        <v>47</v>
      </c>
      <c r="K53" s="11" t="str">
        <f t="shared" si="30"/>
        <v>York Glover</v>
      </c>
      <c r="L53" s="11" t="str">
        <f t="shared" si="30"/>
        <v>Frank Fitzsimons</v>
      </c>
      <c r="M53" s="11" t="str">
        <f t="shared" si="30"/>
        <v>Charles Davis</v>
      </c>
      <c r="N53" s="11" t="str">
        <f t="shared" si="30"/>
        <v>Roger Frances</v>
      </c>
      <c r="O53" s="11" t="str">
        <f t="shared" si="30"/>
        <v>David Parker</v>
      </c>
      <c r="P53" s="12" t="str">
        <f t="shared" si="30"/>
        <v>John Nance</v>
      </c>
      <c r="Q53" s="9"/>
      <c r="R53" s="10" t="s">
        <v>47</v>
      </c>
      <c r="S53" s="11" t="str">
        <f t="shared" si="31"/>
        <v>Kenneth Hall</v>
      </c>
      <c r="T53" s="11" t="str">
        <f t="shared" si="31"/>
        <v>George Stabler</v>
      </c>
      <c r="U53" s="11" t="str">
        <f t="shared" si="31"/>
        <v>Marion Barnes</v>
      </c>
      <c r="V53" s="11" t="str">
        <f t="shared" si="31"/>
        <v>David Gunter</v>
      </c>
      <c r="W53" s="11" t="str">
        <f t="shared" si="31"/>
        <v>Vic Bethea</v>
      </c>
      <c r="X53" s="12" t="str">
        <f t="shared" si="31"/>
        <v>Birdie Crosby</v>
      </c>
      <c r="Y53" s="9"/>
      <c r="Z53" s="10" t="s">
        <v>47</v>
      </c>
      <c r="AA53" s="11" t="str">
        <f t="shared" si="32"/>
        <v>Tony Watson</v>
      </c>
      <c r="AB53" s="11" t="str">
        <f t="shared" si="32"/>
        <v>Mark Talbert</v>
      </c>
      <c r="AC53" s="11" t="str">
        <f t="shared" si="32"/>
        <v>Jody Martin</v>
      </c>
      <c r="AD53" s="11" t="str">
        <f t="shared" si="32"/>
        <v>Carlin Munnerlyn</v>
      </c>
      <c r="AE53" s="11" t="str">
        <f t="shared" si="32"/>
        <v>Danny Howard</v>
      </c>
      <c r="AF53" s="12" t="str">
        <f t="shared" si="32"/>
        <v>Steve Odom</v>
      </c>
      <c r="AG53" s="9"/>
      <c r="AH53" s="10" t="s">
        <v>47</v>
      </c>
      <c r="AI53" s="11" t="str">
        <f t="shared" si="33"/>
        <v>Hugh Gray</v>
      </c>
      <c r="AJ53" s="11" t="str">
        <f t="shared" si="33"/>
        <v>Bruce Johnson</v>
      </c>
      <c r="AK53" s="11" t="str">
        <f t="shared" si="33"/>
        <v>Tommy Walker</v>
      </c>
      <c r="AL53" s="11" t="str">
        <f t="shared" si="33"/>
        <v>Kathryn White</v>
      </c>
      <c r="AM53" s="11" t="str">
        <f t="shared" si="33"/>
        <v>Michael Payne</v>
      </c>
      <c r="AN53" s="12" t="str">
        <f t="shared" si="33"/>
        <v>Bill Hendrix</v>
      </c>
      <c r="AO53" s="9"/>
      <c r="AP53" s="10" t="s">
        <v>47</v>
      </c>
      <c r="AQ53" s="11" t="str">
        <f t="shared" si="34"/>
        <v>Randy Cubbage</v>
      </c>
      <c r="AR53" s="11" t="str">
        <f t="shared" si="34"/>
        <v>Powell Smith</v>
      </c>
      <c r="AS53" s="11" t="str">
        <f t="shared" si="34"/>
        <v>Russell Duncan</v>
      </c>
      <c r="AT53" s="11" t="str">
        <f t="shared" si="34"/>
        <v>Vic Bethea</v>
      </c>
      <c r="AU53" s="11" t="str">
        <f t="shared" si="34"/>
        <v>Wallace Wood</v>
      </c>
      <c r="AV53" s="12" t="str">
        <f t="shared" si="34"/>
        <v>Bryan Smith</v>
      </c>
      <c r="AW53" s="9"/>
      <c r="AX53" s="10" t="s">
        <v>47</v>
      </c>
      <c r="AY53" s="11" t="str">
        <f t="shared" si="35"/>
        <v>James Cummings</v>
      </c>
      <c r="AZ53" s="11" t="str">
        <f t="shared" si="35"/>
        <v>William Hair</v>
      </c>
      <c r="BA53" s="11" t="str">
        <f t="shared" si="35"/>
        <v>Howard Hiller</v>
      </c>
      <c r="BB53" s="11" t="str">
        <f t="shared" si="35"/>
        <v>John Oxner</v>
      </c>
      <c r="BC53" s="13" t="str">
        <f t="shared" si="35"/>
        <v>Phil Perry</v>
      </c>
      <c r="BD53" s="12" t="str">
        <f t="shared" si="35"/>
        <v>Edmund Taylor</v>
      </c>
      <c r="BE53" s="9"/>
      <c r="BF53" s="10" t="s">
        <v>47</v>
      </c>
      <c r="BG53" s="11" t="str">
        <f t="shared" si="36"/>
        <v>Alston and Harvey</v>
      </c>
      <c r="BH53" s="11" t="str">
        <f t="shared" si="36"/>
        <v>Raymond Sligh</v>
      </c>
      <c r="BI53" s="11" t="str">
        <f t="shared" si="36"/>
        <v>John Boswell</v>
      </c>
      <c r="BJ53" s="11" t="str">
        <f t="shared" si="36"/>
        <v>Henry Nunnery</v>
      </c>
      <c r="BK53" s="11"/>
      <c r="BL53" s="12" t="str">
        <f>BL4</f>
        <v>State Totals</v>
      </c>
    </row>
    <row r="54" spans="1:64" ht="13.5" customHeight="1" thickTop="1" x14ac:dyDescent="0.2">
      <c r="A54" s="47" t="s">
        <v>135</v>
      </c>
      <c r="B54" s="14" t="s">
        <v>136</v>
      </c>
      <c r="C54" s="15"/>
      <c r="D54" s="15"/>
      <c r="E54" s="15"/>
      <c r="F54" s="15"/>
      <c r="G54" s="15"/>
      <c r="H54" s="16"/>
      <c r="I54" s="44" t="s">
        <v>135</v>
      </c>
      <c r="J54" s="14" t="s">
        <v>136</v>
      </c>
      <c r="K54" s="15"/>
      <c r="L54" s="15"/>
      <c r="M54" s="15"/>
      <c r="N54" s="15"/>
      <c r="O54" s="15"/>
      <c r="P54" s="16"/>
      <c r="Q54" s="47" t="s">
        <v>135</v>
      </c>
      <c r="R54" s="14" t="s">
        <v>136</v>
      </c>
      <c r="S54" s="15"/>
      <c r="T54" s="15"/>
      <c r="U54" s="15"/>
      <c r="V54" s="15"/>
      <c r="W54" s="15"/>
      <c r="X54" s="16"/>
      <c r="Y54" s="44" t="s">
        <v>135</v>
      </c>
      <c r="Z54" s="14" t="s">
        <v>136</v>
      </c>
      <c r="AA54" s="15"/>
      <c r="AB54" s="15"/>
      <c r="AC54" s="15"/>
      <c r="AD54" s="15"/>
      <c r="AE54" s="15"/>
      <c r="AF54" s="16"/>
      <c r="AG54" s="44" t="s">
        <v>135</v>
      </c>
      <c r="AH54" s="14" t="s">
        <v>136</v>
      </c>
      <c r="AI54" s="15"/>
      <c r="AJ54" s="15"/>
      <c r="AK54" s="15"/>
      <c r="AL54" s="15"/>
      <c r="AM54" s="15"/>
      <c r="AN54" s="16"/>
      <c r="AO54" s="44" t="s">
        <v>135</v>
      </c>
      <c r="AP54" s="14" t="s">
        <v>136</v>
      </c>
      <c r="AQ54" s="15"/>
      <c r="AR54" s="15"/>
      <c r="AS54" s="15"/>
      <c r="AT54" s="15"/>
      <c r="AU54" s="15"/>
      <c r="AV54" s="16"/>
      <c r="AW54" s="44" t="s">
        <v>135</v>
      </c>
      <c r="AX54" s="14" t="s">
        <v>136</v>
      </c>
      <c r="AY54" s="15"/>
      <c r="AZ54" s="15"/>
      <c r="BA54" s="15"/>
      <c r="BB54" s="15"/>
      <c r="BC54" s="15"/>
      <c r="BD54" s="16"/>
      <c r="BE54" s="44" t="s">
        <v>135</v>
      </c>
      <c r="BF54" s="14" t="s">
        <v>136</v>
      </c>
      <c r="BG54" s="15">
        <v>30</v>
      </c>
      <c r="BH54" s="15"/>
      <c r="BI54" s="15"/>
      <c r="BJ54" s="15"/>
      <c r="BK54" s="15"/>
      <c r="BL54" s="16">
        <f t="shared" ref="BL54:BL86" si="37">C54+D54+E54+F54+G54+H54+K54+L54+M54+N54+O54+P54+S54+T54+U54+V54+W54+X54+AA54+AB54+AC54+AD54+AE54+AF54+AI54+AJ54+AK54+AL54+AM54+AN54+AQ54+AR54+AS54+AT54+AU54+AV54+AY54+AZ54+BA54+BB54+BC54+BD54+BG54+BH54+BI54+BJ54</f>
        <v>30</v>
      </c>
    </row>
    <row r="55" spans="1:64" x14ac:dyDescent="0.2">
      <c r="A55" s="48"/>
      <c r="B55" s="17" t="s">
        <v>137</v>
      </c>
      <c r="C55" s="18"/>
      <c r="D55" s="18"/>
      <c r="E55" s="18"/>
      <c r="F55" s="18"/>
      <c r="G55" s="18"/>
      <c r="H55" s="19"/>
      <c r="I55" s="45"/>
      <c r="J55" s="17" t="s">
        <v>137</v>
      </c>
      <c r="K55" s="18"/>
      <c r="L55" s="18"/>
      <c r="M55" s="18"/>
      <c r="N55" s="18"/>
      <c r="O55" s="18"/>
      <c r="P55" s="19"/>
      <c r="Q55" s="48"/>
      <c r="R55" s="17" t="s">
        <v>137</v>
      </c>
      <c r="S55" s="18"/>
      <c r="T55" s="18"/>
      <c r="U55" s="18"/>
      <c r="V55" s="18"/>
      <c r="W55" s="18"/>
      <c r="X55" s="19"/>
      <c r="Y55" s="45"/>
      <c r="Z55" s="17" t="s">
        <v>137</v>
      </c>
      <c r="AA55" s="18"/>
      <c r="AB55" s="18"/>
      <c r="AC55" s="18"/>
      <c r="AD55" s="18"/>
      <c r="AE55" s="18"/>
      <c r="AF55" s="19"/>
      <c r="AG55" s="45"/>
      <c r="AH55" s="17" t="s">
        <v>137</v>
      </c>
      <c r="AI55" s="18"/>
      <c r="AJ55" s="18"/>
      <c r="AK55" s="18"/>
      <c r="AL55" s="18"/>
      <c r="AM55" s="18"/>
      <c r="AN55" s="19"/>
      <c r="AO55" s="45"/>
      <c r="AP55" s="17" t="s">
        <v>137</v>
      </c>
      <c r="AQ55" s="18"/>
      <c r="AR55" s="18"/>
      <c r="AS55" s="18"/>
      <c r="AT55" s="18"/>
      <c r="AU55" s="18"/>
      <c r="AV55" s="19"/>
      <c r="AW55" s="45"/>
      <c r="AX55" s="17" t="s">
        <v>137</v>
      </c>
      <c r="AY55" s="18"/>
      <c r="AZ55" s="18"/>
      <c r="BA55" s="18"/>
      <c r="BB55" s="18"/>
      <c r="BC55" s="18"/>
      <c r="BD55" s="19"/>
      <c r="BE55" s="45"/>
      <c r="BF55" s="17" t="s">
        <v>137</v>
      </c>
      <c r="BG55" s="18"/>
      <c r="BH55" s="18"/>
      <c r="BI55" s="18"/>
      <c r="BJ55" s="18"/>
      <c r="BK55" s="18"/>
      <c r="BL55" s="19">
        <f t="shared" si="37"/>
        <v>0</v>
      </c>
    </row>
    <row r="56" spans="1:64" ht="13.5" thickBot="1" x14ac:dyDescent="0.25">
      <c r="A56" s="48"/>
      <c r="B56" s="22" t="s">
        <v>138</v>
      </c>
      <c r="C56" s="23"/>
      <c r="D56" s="23"/>
      <c r="E56" s="23"/>
      <c r="F56" s="23"/>
      <c r="G56" s="23"/>
      <c r="H56" s="24"/>
      <c r="I56" s="45"/>
      <c r="J56" s="22" t="s">
        <v>138</v>
      </c>
      <c r="K56" s="23"/>
      <c r="L56" s="23"/>
      <c r="M56" s="23"/>
      <c r="N56" s="23"/>
      <c r="O56" s="23"/>
      <c r="P56" s="24"/>
      <c r="Q56" s="48"/>
      <c r="R56" s="22" t="s">
        <v>138</v>
      </c>
      <c r="S56" s="23"/>
      <c r="T56" s="23"/>
      <c r="U56" s="23"/>
      <c r="V56" s="23"/>
      <c r="W56" s="23"/>
      <c r="X56" s="24"/>
      <c r="Y56" s="45"/>
      <c r="Z56" s="22" t="s">
        <v>138</v>
      </c>
      <c r="AA56" s="23"/>
      <c r="AB56" s="23"/>
      <c r="AC56" s="23"/>
      <c r="AD56" s="23"/>
      <c r="AE56" s="23"/>
      <c r="AF56" s="24"/>
      <c r="AG56" s="45"/>
      <c r="AH56" s="22" t="s">
        <v>138</v>
      </c>
      <c r="AI56" s="23"/>
      <c r="AJ56" s="23"/>
      <c r="AK56" s="23"/>
      <c r="AL56" s="23"/>
      <c r="AM56" s="23"/>
      <c r="AN56" s="24"/>
      <c r="AO56" s="45"/>
      <c r="AP56" s="22" t="s">
        <v>138</v>
      </c>
      <c r="AQ56" s="23"/>
      <c r="AR56" s="23"/>
      <c r="AS56" s="23"/>
      <c r="AT56" s="23"/>
      <c r="AU56" s="23"/>
      <c r="AV56" s="24"/>
      <c r="AW56" s="45"/>
      <c r="AX56" s="22" t="s">
        <v>138</v>
      </c>
      <c r="AY56" s="23"/>
      <c r="AZ56" s="23"/>
      <c r="BA56" s="23"/>
      <c r="BB56" s="23"/>
      <c r="BC56" s="23"/>
      <c r="BD56" s="24"/>
      <c r="BE56" s="45"/>
      <c r="BF56" s="22" t="s">
        <v>138</v>
      </c>
      <c r="BG56" s="23"/>
      <c r="BH56" s="23"/>
      <c r="BI56" s="23"/>
      <c r="BJ56" s="23"/>
      <c r="BK56" s="23"/>
      <c r="BL56" s="24">
        <f t="shared" si="37"/>
        <v>0</v>
      </c>
    </row>
    <row r="57" spans="1:64" ht="13.5" thickTop="1" x14ac:dyDescent="0.2">
      <c r="A57" s="48"/>
      <c r="B57" s="34" t="s">
        <v>139</v>
      </c>
      <c r="C57" s="35"/>
      <c r="D57" s="35"/>
      <c r="E57" s="35"/>
      <c r="F57" s="35"/>
      <c r="G57" s="35"/>
      <c r="H57" s="36"/>
      <c r="I57" s="45"/>
      <c r="J57" s="34" t="s">
        <v>139</v>
      </c>
      <c r="K57" s="35"/>
      <c r="L57" s="35"/>
      <c r="M57" s="35"/>
      <c r="N57" s="35"/>
      <c r="O57" s="35"/>
      <c r="P57" s="36"/>
      <c r="Q57" s="48"/>
      <c r="R57" s="34" t="s">
        <v>139</v>
      </c>
      <c r="S57" s="35"/>
      <c r="T57" s="35">
        <v>100</v>
      </c>
      <c r="U57" s="35"/>
      <c r="V57" s="35"/>
      <c r="W57" s="35"/>
      <c r="X57" s="36"/>
      <c r="Y57" s="45"/>
      <c r="Z57" s="34" t="s">
        <v>139</v>
      </c>
      <c r="AA57" s="35"/>
      <c r="AB57" s="35"/>
      <c r="AC57" s="35"/>
      <c r="AD57" s="35"/>
      <c r="AE57" s="35">
        <v>25</v>
      </c>
      <c r="AF57" s="36"/>
      <c r="AG57" s="45"/>
      <c r="AH57" s="34" t="s">
        <v>139</v>
      </c>
      <c r="AI57" s="35"/>
      <c r="AJ57" s="35">
        <v>50</v>
      </c>
      <c r="AK57" s="35"/>
      <c r="AL57" s="35"/>
      <c r="AM57" s="35"/>
      <c r="AN57" s="36"/>
      <c r="AO57" s="45"/>
      <c r="AP57" s="34" t="s">
        <v>139</v>
      </c>
      <c r="AQ57" s="35"/>
      <c r="AR57" s="35">
        <v>25</v>
      </c>
      <c r="AS57" s="35"/>
      <c r="AT57" s="35"/>
      <c r="AU57" s="35"/>
      <c r="AV57" s="36"/>
      <c r="AW57" s="45"/>
      <c r="AX57" s="34" t="s">
        <v>139</v>
      </c>
      <c r="AY57" s="35"/>
      <c r="AZ57" s="35"/>
      <c r="BA57" s="35">
        <v>30</v>
      </c>
      <c r="BB57" s="35"/>
      <c r="BC57" s="35"/>
      <c r="BD57" s="36"/>
      <c r="BE57" s="45"/>
      <c r="BF57" s="34" t="s">
        <v>139</v>
      </c>
      <c r="BG57" s="35">
        <v>20</v>
      </c>
      <c r="BH57" s="35"/>
      <c r="BI57" s="35"/>
      <c r="BJ57" s="35"/>
      <c r="BK57" s="35"/>
      <c r="BL57" s="36">
        <f t="shared" si="37"/>
        <v>250</v>
      </c>
    </row>
    <row r="58" spans="1:64" x14ac:dyDescent="0.2">
      <c r="A58" s="48"/>
      <c r="B58" s="17" t="s">
        <v>140</v>
      </c>
      <c r="C58" s="18"/>
      <c r="D58" s="18"/>
      <c r="E58" s="18"/>
      <c r="F58" s="18"/>
      <c r="G58" s="18"/>
      <c r="H58" s="19"/>
      <c r="I58" s="45"/>
      <c r="J58" s="17" t="s">
        <v>140</v>
      </c>
      <c r="K58" s="18"/>
      <c r="L58" s="18"/>
      <c r="M58" s="18"/>
      <c r="N58" s="18"/>
      <c r="O58" s="18"/>
      <c r="P58" s="19"/>
      <c r="Q58" s="48"/>
      <c r="R58" s="17" t="s">
        <v>140</v>
      </c>
      <c r="S58" s="18"/>
      <c r="T58" s="18"/>
      <c r="U58" s="18"/>
      <c r="V58" s="18"/>
      <c r="W58" s="18"/>
      <c r="X58" s="19"/>
      <c r="Y58" s="45"/>
      <c r="Z58" s="17" t="s">
        <v>140</v>
      </c>
      <c r="AA58" s="18"/>
      <c r="AB58" s="18"/>
      <c r="AC58" s="18"/>
      <c r="AD58" s="18"/>
      <c r="AE58" s="18"/>
      <c r="AF58" s="19"/>
      <c r="AG58" s="45"/>
      <c r="AH58" s="17" t="s">
        <v>140</v>
      </c>
      <c r="AI58" s="18"/>
      <c r="AJ58" s="18"/>
      <c r="AK58" s="18"/>
      <c r="AL58" s="18"/>
      <c r="AM58" s="18"/>
      <c r="AN58" s="19"/>
      <c r="AO58" s="45"/>
      <c r="AP58" s="17" t="s">
        <v>140</v>
      </c>
      <c r="AQ58" s="18"/>
      <c r="AR58" s="18"/>
      <c r="AS58" s="18"/>
      <c r="AT58" s="18"/>
      <c r="AU58" s="18"/>
      <c r="AV58" s="19"/>
      <c r="AW58" s="45"/>
      <c r="AX58" s="17" t="s">
        <v>140</v>
      </c>
      <c r="AY58" s="18"/>
      <c r="AZ58" s="18"/>
      <c r="BA58" s="18"/>
      <c r="BB58" s="18"/>
      <c r="BC58" s="18"/>
      <c r="BD58" s="19"/>
      <c r="BE58" s="45"/>
      <c r="BF58" s="17" t="s">
        <v>140</v>
      </c>
      <c r="BG58" s="18"/>
      <c r="BH58" s="18"/>
      <c r="BI58" s="18"/>
      <c r="BJ58" s="18"/>
      <c r="BK58" s="18"/>
      <c r="BL58" s="19">
        <f t="shared" si="37"/>
        <v>0</v>
      </c>
    </row>
    <row r="59" spans="1:64" ht="13.5" thickBot="1" x14ac:dyDescent="0.25">
      <c r="A59" s="48"/>
      <c r="B59" s="22" t="s">
        <v>141</v>
      </c>
      <c r="C59" s="23"/>
      <c r="D59" s="23">
        <v>50</v>
      </c>
      <c r="E59" s="23">
        <v>6000</v>
      </c>
      <c r="F59" s="23">
        <v>50</v>
      </c>
      <c r="G59" s="23">
        <v>3500</v>
      </c>
      <c r="H59" s="24">
        <v>1100</v>
      </c>
      <c r="I59" s="45"/>
      <c r="J59" s="22" t="s">
        <v>141</v>
      </c>
      <c r="K59" s="23"/>
      <c r="L59" s="23"/>
      <c r="M59" s="23">
        <v>4000</v>
      </c>
      <c r="N59" s="23"/>
      <c r="O59" s="23"/>
      <c r="P59" s="24"/>
      <c r="Q59" s="48"/>
      <c r="R59" s="22" t="s">
        <v>141</v>
      </c>
      <c r="S59" s="23"/>
      <c r="T59" s="23">
        <v>1000</v>
      </c>
      <c r="U59" s="23">
        <v>100</v>
      </c>
      <c r="V59" s="23"/>
      <c r="W59" s="23">
        <v>100</v>
      </c>
      <c r="X59" s="24">
        <v>50</v>
      </c>
      <c r="Y59" s="45"/>
      <c r="Z59" s="22" t="s">
        <v>141</v>
      </c>
      <c r="AA59" s="23"/>
      <c r="AB59" s="23"/>
      <c r="AC59" s="23">
        <v>200</v>
      </c>
      <c r="AD59" s="23"/>
      <c r="AE59" s="23">
        <v>20</v>
      </c>
      <c r="AF59" s="24"/>
      <c r="AG59" s="45"/>
      <c r="AH59" s="22" t="s">
        <v>141</v>
      </c>
      <c r="AI59" s="23">
        <v>3000</v>
      </c>
      <c r="AJ59" s="23">
        <v>50</v>
      </c>
      <c r="AK59" s="23"/>
      <c r="AL59" s="23"/>
      <c r="AM59" s="23"/>
      <c r="AN59" s="24">
        <v>300</v>
      </c>
      <c r="AO59" s="45"/>
      <c r="AP59" s="22" t="s">
        <v>141</v>
      </c>
      <c r="AQ59" s="23"/>
      <c r="AR59" s="23">
        <v>2000</v>
      </c>
      <c r="AS59" s="23"/>
      <c r="AT59" s="23">
        <v>200</v>
      </c>
      <c r="AU59" s="23"/>
      <c r="AV59" s="24">
        <v>115</v>
      </c>
      <c r="AW59" s="45"/>
      <c r="AX59" s="22" t="s">
        <v>141</v>
      </c>
      <c r="AY59" s="23"/>
      <c r="AZ59" s="23">
        <v>9312</v>
      </c>
      <c r="BA59" s="23"/>
      <c r="BB59" s="23">
        <v>100</v>
      </c>
      <c r="BC59" s="23"/>
      <c r="BD59" s="24"/>
      <c r="BE59" s="45"/>
      <c r="BF59" s="22" t="s">
        <v>141</v>
      </c>
      <c r="BG59" s="23">
        <v>4500</v>
      </c>
      <c r="BH59" s="23"/>
      <c r="BI59" s="23"/>
      <c r="BJ59" s="23">
        <v>40</v>
      </c>
      <c r="BK59" s="23"/>
      <c r="BL59" s="24">
        <f t="shared" si="37"/>
        <v>35787</v>
      </c>
    </row>
    <row r="60" spans="1:64" ht="13.5" thickTop="1" x14ac:dyDescent="0.2">
      <c r="A60" s="48"/>
      <c r="B60" s="34" t="s">
        <v>142</v>
      </c>
      <c r="C60" s="35"/>
      <c r="D60" s="35">
        <v>975</v>
      </c>
      <c r="E60" s="35">
        <v>3000</v>
      </c>
      <c r="F60" s="35"/>
      <c r="G60" s="35">
        <v>1500</v>
      </c>
      <c r="H60" s="36">
        <v>1200</v>
      </c>
      <c r="I60" s="45"/>
      <c r="J60" s="34" t="s">
        <v>142</v>
      </c>
      <c r="K60" s="35"/>
      <c r="L60" s="35"/>
      <c r="M60" s="35">
        <v>4000</v>
      </c>
      <c r="N60" s="35"/>
      <c r="O60" s="35"/>
      <c r="P60" s="36">
        <v>60</v>
      </c>
      <c r="Q60" s="48"/>
      <c r="R60" s="34" t="s">
        <v>142</v>
      </c>
      <c r="S60" s="35"/>
      <c r="T60" s="35">
        <v>500</v>
      </c>
      <c r="U60" s="35"/>
      <c r="V60" s="35"/>
      <c r="W60" s="35">
        <v>100</v>
      </c>
      <c r="X60" s="36">
        <v>60</v>
      </c>
      <c r="Y60" s="45"/>
      <c r="Z60" s="34" t="s">
        <v>142</v>
      </c>
      <c r="AA60" s="35">
        <v>150</v>
      </c>
      <c r="AB60" s="35"/>
      <c r="AC60" s="35">
        <v>150</v>
      </c>
      <c r="AD60" s="35"/>
      <c r="AE60" s="35"/>
      <c r="AF60" s="36"/>
      <c r="AG60" s="45"/>
      <c r="AH60" s="34" t="s">
        <v>142</v>
      </c>
      <c r="AI60" s="35">
        <v>500</v>
      </c>
      <c r="AJ60" s="35"/>
      <c r="AK60" s="35"/>
      <c r="AL60" s="35"/>
      <c r="AM60" s="35"/>
      <c r="AN60" s="36"/>
      <c r="AO60" s="45"/>
      <c r="AP60" s="34" t="s">
        <v>142</v>
      </c>
      <c r="AQ60" s="35">
        <v>2000</v>
      </c>
      <c r="AR60" s="35">
        <v>2000</v>
      </c>
      <c r="AS60" s="35"/>
      <c r="AT60" s="35">
        <v>400</v>
      </c>
      <c r="AU60" s="35"/>
      <c r="AV60" s="36">
        <v>30</v>
      </c>
      <c r="AW60" s="45"/>
      <c r="AX60" s="34" t="s">
        <v>142</v>
      </c>
      <c r="AY60" s="35"/>
      <c r="AZ60" s="35">
        <v>9500</v>
      </c>
      <c r="BA60" s="35"/>
      <c r="BB60" s="35">
        <v>300</v>
      </c>
      <c r="BC60" s="35"/>
      <c r="BD60" s="36"/>
      <c r="BE60" s="45"/>
      <c r="BF60" s="34" t="s">
        <v>142</v>
      </c>
      <c r="BG60" s="35">
        <v>4000</v>
      </c>
      <c r="BH60" s="35"/>
      <c r="BI60" s="35"/>
      <c r="BJ60" s="35">
        <v>70</v>
      </c>
      <c r="BK60" s="35"/>
      <c r="BL60" s="36">
        <f t="shared" si="37"/>
        <v>30495</v>
      </c>
    </row>
    <row r="61" spans="1:64" x14ac:dyDescent="0.2">
      <c r="A61" s="48"/>
      <c r="B61" s="17" t="s">
        <v>143</v>
      </c>
      <c r="C61" s="18"/>
      <c r="D61" s="18"/>
      <c r="E61" s="18"/>
      <c r="F61" s="18"/>
      <c r="G61" s="18"/>
      <c r="H61" s="19"/>
      <c r="I61" s="45"/>
      <c r="J61" s="17" t="s">
        <v>143</v>
      </c>
      <c r="K61" s="18"/>
      <c r="L61" s="18"/>
      <c r="M61" s="18"/>
      <c r="N61" s="18"/>
      <c r="O61" s="18"/>
      <c r="P61" s="19"/>
      <c r="Q61" s="48"/>
      <c r="R61" s="17" t="s">
        <v>143</v>
      </c>
      <c r="S61" s="18"/>
      <c r="T61" s="18"/>
      <c r="U61" s="18"/>
      <c r="V61" s="18"/>
      <c r="W61" s="18"/>
      <c r="X61" s="19"/>
      <c r="Y61" s="45"/>
      <c r="Z61" s="17" t="s">
        <v>143</v>
      </c>
      <c r="AA61" s="18"/>
      <c r="AB61" s="18"/>
      <c r="AC61" s="18"/>
      <c r="AD61" s="18"/>
      <c r="AE61" s="18"/>
      <c r="AF61" s="19"/>
      <c r="AG61" s="45"/>
      <c r="AH61" s="17" t="s">
        <v>143</v>
      </c>
      <c r="AI61" s="18"/>
      <c r="AJ61" s="18"/>
      <c r="AK61" s="18"/>
      <c r="AL61" s="18"/>
      <c r="AM61" s="18"/>
      <c r="AN61" s="19"/>
      <c r="AO61" s="45"/>
      <c r="AP61" s="17" t="s">
        <v>143</v>
      </c>
      <c r="AQ61" s="18"/>
      <c r="AR61" s="18"/>
      <c r="AS61" s="18"/>
      <c r="AT61" s="18"/>
      <c r="AU61" s="18"/>
      <c r="AV61" s="19"/>
      <c r="AW61" s="45"/>
      <c r="AX61" s="17" t="s">
        <v>143</v>
      </c>
      <c r="AY61" s="18"/>
      <c r="AZ61" s="18"/>
      <c r="BA61" s="18"/>
      <c r="BB61" s="18"/>
      <c r="BC61" s="18"/>
      <c r="BD61" s="19"/>
      <c r="BE61" s="45"/>
      <c r="BF61" s="17" t="s">
        <v>143</v>
      </c>
      <c r="BG61" s="18"/>
      <c r="BH61" s="18"/>
      <c r="BI61" s="18"/>
      <c r="BJ61" s="18"/>
      <c r="BK61" s="18"/>
      <c r="BL61" s="19">
        <f t="shared" si="37"/>
        <v>0</v>
      </c>
    </row>
    <row r="62" spans="1:64" ht="13.5" thickBot="1" x14ac:dyDescent="0.25">
      <c r="A62" s="48"/>
      <c r="B62" s="22" t="s">
        <v>144</v>
      </c>
      <c r="C62" s="23"/>
      <c r="D62" s="23"/>
      <c r="E62" s="23"/>
      <c r="F62" s="23"/>
      <c r="G62" s="23"/>
      <c r="H62" s="24"/>
      <c r="I62" s="45"/>
      <c r="J62" s="22" t="s">
        <v>144</v>
      </c>
      <c r="K62" s="23"/>
      <c r="L62" s="23"/>
      <c r="M62" s="23"/>
      <c r="N62" s="23"/>
      <c r="O62" s="23"/>
      <c r="P62" s="24"/>
      <c r="Q62" s="48"/>
      <c r="R62" s="22" t="s">
        <v>144</v>
      </c>
      <c r="S62" s="23"/>
      <c r="T62" s="23"/>
      <c r="U62" s="23"/>
      <c r="V62" s="23"/>
      <c r="W62" s="23"/>
      <c r="X62" s="24"/>
      <c r="Y62" s="45"/>
      <c r="Z62" s="22" t="s">
        <v>144</v>
      </c>
      <c r="AA62" s="23"/>
      <c r="AB62" s="23"/>
      <c r="AC62" s="23"/>
      <c r="AD62" s="23"/>
      <c r="AE62" s="23"/>
      <c r="AF62" s="24"/>
      <c r="AG62" s="45"/>
      <c r="AH62" s="22" t="s">
        <v>144</v>
      </c>
      <c r="AI62" s="23"/>
      <c r="AJ62" s="23"/>
      <c r="AK62" s="23"/>
      <c r="AL62" s="23"/>
      <c r="AM62" s="23"/>
      <c r="AN62" s="24"/>
      <c r="AO62" s="45"/>
      <c r="AP62" s="22" t="s">
        <v>144</v>
      </c>
      <c r="AQ62" s="23"/>
      <c r="AR62" s="23"/>
      <c r="AS62" s="23"/>
      <c r="AT62" s="23"/>
      <c r="AU62" s="23"/>
      <c r="AV62" s="24"/>
      <c r="AW62" s="45"/>
      <c r="AX62" s="22" t="s">
        <v>144</v>
      </c>
      <c r="AY62" s="23"/>
      <c r="AZ62" s="23"/>
      <c r="BA62" s="23"/>
      <c r="BB62" s="23"/>
      <c r="BC62" s="23"/>
      <c r="BD62" s="24"/>
      <c r="BE62" s="45"/>
      <c r="BF62" s="22" t="s">
        <v>144</v>
      </c>
      <c r="BG62" s="23"/>
      <c r="BH62" s="23"/>
      <c r="BI62" s="23"/>
      <c r="BJ62" s="23"/>
      <c r="BK62" s="23"/>
      <c r="BL62" s="24">
        <f t="shared" si="37"/>
        <v>0</v>
      </c>
    </row>
    <row r="63" spans="1:64" ht="13.5" thickTop="1" x14ac:dyDescent="0.2">
      <c r="A63" s="48"/>
      <c r="B63" s="34" t="s">
        <v>145</v>
      </c>
      <c r="C63" s="35"/>
      <c r="D63" s="35">
        <v>15</v>
      </c>
      <c r="E63" s="35"/>
      <c r="F63" s="35"/>
      <c r="G63" s="35"/>
      <c r="H63" s="36"/>
      <c r="I63" s="45"/>
      <c r="J63" s="34" t="s">
        <v>145</v>
      </c>
      <c r="K63" s="35"/>
      <c r="L63" s="35"/>
      <c r="M63" s="35"/>
      <c r="N63" s="35"/>
      <c r="O63" s="35"/>
      <c r="P63" s="36">
        <v>5</v>
      </c>
      <c r="Q63" s="48"/>
      <c r="R63" s="34" t="s">
        <v>145</v>
      </c>
      <c r="S63" s="35"/>
      <c r="T63" s="35"/>
      <c r="U63" s="35"/>
      <c r="V63" s="35"/>
      <c r="W63" s="35"/>
      <c r="X63" s="36"/>
      <c r="Y63" s="45"/>
      <c r="Z63" s="34" t="s">
        <v>145</v>
      </c>
      <c r="AA63" s="35">
        <v>50</v>
      </c>
      <c r="AB63" s="35"/>
      <c r="AC63" s="35">
        <v>2</v>
      </c>
      <c r="AD63" s="35"/>
      <c r="AE63" s="35"/>
      <c r="AF63" s="36"/>
      <c r="AG63" s="45"/>
      <c r="AH63" s="34" t="s">
        <v>145</v>
      </c>
      <c r="AI63" s="35"/>
      <c r="AJ63" s="35"/>
      <c r="AK63" s="35"/>
      <c r="AL63" s="35"/>
      <c r="AM63" s="35"/>
      <c r="AN63" s="36"/>
      <c r="AO63" s="45"/>
      <c r="AP63" s="34" t="s">
        <v>145</v>
      </c>
      <c r="AQ63" s="35"/>
      <c r="AR63" s="35"/>
      <c r="AS63" s="35"/>
      <c r="AT63" s="35"/>
      <c r="AU63" s="35"/>
      <c r="AV63" s="36"/>
      <c r="AW63" s="45"/>
      <c r="AX63" s="34" t="s">
        <v>145</v>
      </c>
      <c r="AY63" s="35"/>
      <c r="AZ63" s="35"/>
      <c r="BA63" s="35"/>
      <c r="BB63" s="35"/>
      <c r="BC63" s="35"/>
      <c r="BD63" s="36"/>
      <c r="BE63" s="45"/>
      <c r="BF63" s="34" t="s">
        <v>145</v>
      </c>
      <c r="BG63" s="35">
        <v>15</v>
      </c>
      <c r="BH63" s="35"/>
      <c r="BI63" s="35"/>
      <c r="BJ63" s="35"/>
      <c r="BK63" s="35"/>
      <c r="BL63" s="36">
        <f t="shared" si="37"/>
        <v>87</v>
      </c>
    </row>
    <row r="64" spans="1:64" x14ac:dyDescent="0.2">
      <c r="A64" s="48"/>
      <c r="B64" s="17" t="s">
        <v>146</v>
      </c>
      <c r="C64" s="18"/>
      <c r="D64" s="18"/>
      <c r="E64" s="18"/>
      <c r="F64" s="18"/>
      <c r="G64" s="18"/>
      <c r="H64" s="19"/>
      <c r="I64" s="45"/>
      <c r="J64" s="17" t="s">
        <v>146</v>
      </c>
      <c r="K64" s="18"/>
      <c r="L64" s="18"/>
      <c r="M64" s="18"/>
      <c r="N64" s="18"/>
      <c r="O64" s="18"/>
      <c r="P64" s="19"/>
      <c r="Q64" s="48"/>
      <c r="R64" s="17" t="s">
        <v>146</v>
      </c>
      <c r="S64" s="18"/>
      <c r="T64" s="18"/>
      <c r="U64" s="18"/>
      <c r="V64" s="18"/>
      <c r="W64" s="18"/>
      <c r="X64" s="19"/>
      <c r="Y64" s="45"/>
      <c r="Z64" s="17" t="s">
        <v>146</v>
      </c>
      <c r="AA64" s="18"/>
      <c r="AB64" s="18"/>
      <c r="AC64" s="18"/>
      <c r="AD64" s="18"/>
      <c r="AE64" s="18"/>
      <c r="AF64" s="19"/>
      <c r="AG64" s="45"/>
      <c r="AH64" s="17" t="s">
        <v>146</v>
      </c>
      <c r="AI64" s="18"/>
      <c r="AJ64" s="18"/>
      <c r="AK64" s="18"/>
      <c r="AL64" s="18"/>
      <c r="AM64" s="18"/>
      <c r="AN64" s="19"/>
      <c r="AO64" s="45"/>
      <c r="AP64" s="17" t="s">
        <v>146</v>
      </c>
      <c r="AQ64" s="18"/>
      <c r="AR64" s="18"/>
      <c r="AS64" s="18"/>
      <c r="AT64" s="18"/>
      <c r="AU64" s="18"/>
      <c r="AV64" s="19"/>
      <c r="AW64" s="45"/>
      <c r="AX64" s="17" t="s">
        <v>146</v>
      </c>
      <c r="AY64" s="18"/>
      <c r="AZ64" s="18"/>
      <c r="BA64" s="18"/>
      <c r="BB64" s="18"/>
      <c r="BC64" s="18"/>
      <c r="BD64" s="19"/>
      <c r="BE64" s="45"/>
      <c r="BF64" s="17" t="s">
        <v>146</v>
      </c>
      <c r="BG64" s="18"/>
      <c r="BH64" s="18"/>
      <c r="BI64" s="18"/>
      <c r="BJ64" s="18"/>
      <c r="BK64" s="18"/>
      <c r="BL64" s="19">
        <f t="shared" si="37"/>
        <v>0</v>
      </c>
    </row>
    <row r="65" spans="1:64" ht="13.5" thickBot="1" x14ac:dyDescent="0.25">
      <c r="A65" s="48"/>
      <c r="B65" s="22" t="s">
        <v>147</v>
      </c>
      <c r="C65" s="23"/>
      <c r="D65" s="23"/>
      <c r="E65" s="23">
        <v>100</v>
      </c>
      <c r="F65" s="23"/>
      <c r="G65" s="23">
        <v>2000</v>
      </c>
      <c r="H65" s="24">
        <v>3000</v>
      </c>
      <c r="I65" s="45"/>
      <c r="J65" s="22" t="s">
        <v>147</v>
      </c>
      <c r="K65" s="23"/>
      <c r="L65" s="23"/>
      <c r="M65" s="23">
        <v>300</v>
      </c>
      <c r="N65" s="23"/>
      <c r="O65" s="23"/>
      <c r="P65" s="24">
        <v>2</v>
      </c>
      <c r="Q65" s="48"/>
      <c r="R65" s="22" t="s">
        <v>147</v>
      </c>
      <c r="S65" s="23">
        <v>150</v>
      </c>
      <c r="T65" s="23">
        <v>5</v>
      </c>
      <c r="U65" s="23">
        <v>700</v>
      </c>
      <c r="V65" s="23"/>
      <c r="W65" s="23"/>
      <c r="X65" s="24"/>
      <c r="Y65" s="45"/>
      <c r="Z65" s="22" t="s">
        <v>147</v>
      </c>
      <c r="AA65" s="23">
        <v>25</v>
      </c>
      <c r="AB65" s="23"/>
      <c r="AC65" s="23">
        <v>15</v>
      </c>
      <c r="AD65" s="23"/>
      <c r="AE65" s="23">
        <v>10</v>
      </c>
      <c r="AF65" s="24"/>
      <c r="AG65" s="45"/>
      <c r="AH65" s="22" t="s">
        <v>147</v>
      </c>
      <c r="AI65" s="23">
        <v>200</v>
      </c>
      <c r="AJ65" s="23">
        <v>10</v>
      </c>
      <c r="AK65" s="23"/>
      <c r="AL65" s="23"/>
      <c r="AM65" s="23"/>
      <c r="AN65" s="24"/>
      <c r="AO65" s="45"/>
      <c r="AP65" s="22" t="s">
        <v>147</v>
      </c>
      <c r="AQ65" s="23"/>
      <c r="AR65" s="23"/>
      <c r="AS65" s="23"/>
      <c r="AT65" s="23"/>
      <c r="AU65" s="23"/>
      <c r="AV65" s="24"/>
      <c r="AW65" s="45"/>
      <c r="AX65" s="22" t="s">
        <v>147</v>
      </c>
      <c r="AY65" s="23"/>
      <c r="AZ65" s="23"/>
      <c r="BA65" s="23"/>
      <c r="BB65" s="23"/>
      <c r="BC65" s="23"/>
      <c r="BD65" s="24">
        <v>110</v>
      </c>
      <c r="BE65" s="45"/>
      <c r="BF65" s="22" t="s">
        <v>147</v>
      </c>
      <c r="BG65" s="23"/>
      <c r="BH65" s="23"/>
      <c r="BI65" s="23"/>
      <c r="BJ65" s="23">
        <v>10</v>
      </c>
      <c r="BK65" s="23"/>
      <c r="BL65" s="24">
        <f t="shared" si="37"/>
        <v>6637</v>
      </c>
    </row>
    <row r="66" spans="1:64" ht="13.5" thickTop="1" x14ac:dyDescent="0.2">
      <c r="A66" s="48"/>
      <c r="B66" s="34" t="s">
        <v>148</v>
      </c>
      <c r="C66" s="35"/>
      <c r="D66" s="35">
        <v>300</v>
      </c>
      <c r="E66" s="35"/>
      <c r="F66" s="35"/>
      <c r="G66" s="35">
        <v>90</v>
      </c>
      <c r="H66" s="36">
        <v>500</v>
      </c>
      <c r="I66" s="45"/>
      <c r="J66" s="34" t="s">
        <v>148</v>
      </c>
      <c r="K66" s="35"/>
      <c r="L66" s="35"/>
      <c r="M66" s="35">
        <v>100</v>
      </c>
      <c r="N66" s="35"/>
      <c r="O66" s="35"/>
      <c r="P66" s="36"/>
      <c r="Q66" s="48"/>
      <c r="R66" s="34" t="s">
        <v>148</v>
      </c>
      <c r="S66" s="35"/>
      <c r="T66" s="35">
        <v>35</v>
      </c>
      <c r="U66" s="35">
        <v>100</v>
      </c>
      <c r="V66" s="35"/>
      <c r="W66" s="35"/>
      <c r="X66" s="36"/>
      <c r="Y66" s="45"/>
      <c r="Z66" s="34" t="s">
        <v>148</v>
      </c>
      <c r="AA66" s="35">
        <v>300</v>
      </c>
      <c r="AB66" s="35">
        <v>6</v>
      </c>
      <c r="AC66" s="35">
        <v>20</v>
      </c>
      <c r="AD66" s="35">
        <v>100</v>
      </c>
      <c r="AE66" s="35"/>
      <c r="AF66" s="36"/>
      <c r="AG66" s="45"/>
      <c r="AH66" s="34" t="s">
        <v>148</v>
      </c>
      <c r="AI66" s="35"/>
      <c r="AJ66" s="35">
        <v>25</v>
      </c>
      <c r="AK66" s="35"/>
      <c r="AL66" s="35">
        <v>20</v>
      </c>
      <c r="AM66" s="35"/>
      <c r="AN66" s="36">
        <v>30</v>
      </c>
      <c r="AO66" s="45"/>
      <c r="AP66" s="34" t="s">
        <v>148</v>
      </c>
      <c r="AQ66" s="35"/>
      <c r="AR66" s="35"/>
      <c r="AS66" s="35"/>
      <c r="AT66" s="35"/>
      <c r="AU66" s="35"/>
      <c r="AV66" s="36"/>
      <c r="AW66" s="45"/>
      <c r="AX66" s="34" t="s">
        <v>148</v>
      </c>
      <c r="AY66" s="35"/>
      <c r="AZ66" s="35"/>
      <c r="BA66" s="35">
        <v>100</v>
      </c>
      <c r="BB66" s="35"/>
      <c r="BC66" s="35"/>
      <c r="BD66" s="36">
        <v>70</v>
      </c>
      <c r="BE66" s="45"/>
      <c r="BF66" s="34" t="s">
        <v>148</v>
      </c>
      <c r="BG66" s="35"/>
      <c r="BH66" s="35">
        <v>9</v>
      </c>
      <c r="BI66" s="35"/>
      <c r="BJ66" s="35">
        <v>90</v>
      </c>
      <c r="BK66" s="35"/>
      <c r="BL66" s="36">
        <f t="shared" si="37"/>
        <v>1895</v>
      </c>
    </row>
    <row r="67" spans="1:64" x14ac:dyDescent="0.2">
      <c r="A67" s="48"/>
      <c r="B67" s="17" t="s">
        <v>149</v>
      </c>
      <c r="C67" s="18"/>
      <c r="D67" s="18"/>
      <c r="E67" s="18"/>
      <c r="F67" s="18"/>
      <c r="G67" s="18"/>
      <c r="H67" s="19"/>
      <c r="I67" s="45"/>
      <c r="J67" s="17" t="s">
        <v>149</v>
      </c>
      <c r="K67" s="18"/>
      <c r="L67" s="18"/>
      <c r="M67" s="18"/>
      <c r="N67" s="18"/>
      <c r="O67" s="18"/>
      <c r="P67" s="19"/>
      <c r="Q67" s="48"/>
      <c r="R67" s="17" t="s">
        <v>149</v>
      </c>
      <c r="S67" s="18"/>
      <c r="T67" s="18"/>
      <c r="U67" s="18"/>
      <c r="V67" s="18"/>
      <c r="W67" s="18"/>
      <c r="X67" s="19"/>
      <c r="Y67" s="45"/>
      <c r="Z67" s="17" t="s">
        <v>149</v>
      </c>
      <c r="AA67" s="18"/>
      <c r="AB67" s="18"/>
      <c r="AC67" s="18"/>
      <c r="AD67" s="18"/>
      <c r="AE67" s="18"/>
      <c r="AF67" s="19"/>
      <c r="AG67" s="45"/>
      <c r="AH67" s="17" t="s">
        <v>149</v>
      </c>
      <c r="AI67" s="18"/>
      <c r="AJ67" s="18"/>
      <c r="AK67" s="18"/>
      <c r="AL67" s="18"/>
      <c r="AM67" s="18"/>
      <c r="AN67" s="19"/>
      <c r="AO67" s="45"/>
      <c r="AP67" s="17" t="s">
        <v>149</v>
      </c>
      <c r="AQ67" s="18"/>
      <c r="AR67" s="18"/>
      <c r="AS67" s="18"/>
      <c r="AT67" s="18"/>
      <c r="AU67" s="18"/>
      <c r="AV67" s="19"/>
      <c r="AW67" s="45"/>
      <c r="AX67" s="17" t="s">
        <v>149</v>
      </c>
      <c r="AY67" s="18"/>
      <c r="AZ67" s="18"/>
      <c r="BA67" s="18"/>
      <c r="BB67" s="18"/>
      <c r="BC67" s="18"/>
      <c r="BD67" s="19"/>
      <c r="BE67" s="45"/>
      <c r="BF67" s="17" t="s">
        <v>149</v>
      </c>
      <c r="BG67" s="18"/>
      <c r="BH67" s="18"/>
      <c r="BI67" s="18"/>
      <c r="BJ67" s="18"/>
      <c r="BK67" s="18"/>
      <c r="BL67" s="19">
        <f t="shared" si="37"/>
        <v>0</v>
      </c>
    </row>
    <row r="68" spans="1:64" ht="13.5" thickBot="1" x14ac:dyDescent="0.25">
      <c r="A68" s="48"/>
      <c r="B68" s="22" t="s">
        <v>150</v>
      </c>
      <c r="C68" s="23"/>
      <c r="D68" s="23"/>
      <c r="E68" s="23"/>
      <c r="F68" s="23">
        <v>45</v>
      </c>
      <c r="G68" s="23">
        <v>500</v>
      </c>
      <c r="H68" s="24"/>
      <c r="I68" s="45"/>
      <c r="J68" s="22" t="s">
        <v>150</v>
      </c>
      <c r="K68" s="23"/>
      <c r="L68" s="23"/>
      <c r="M68" s="23">
        <v>100</v>
      </c>
      <c r="N68" s="23"/>
      <c r="O68" s="23"/>
      <c r="P68" s="24"/>
      <c r="Q68" s="48"/>
      <c r="R68" s="22" t="s">
        <v>150</v>
      </c>
      <c r="S68" s="23"/>
      <c r="T68" s="23"/>
      <c r="U68" s="23"/>
      <c r="V68" s="23"/>
      <c r="W68" s="23"/>
      <c r="X68" s="24"/>
      <c r="Y68" s="45"/>
      <c r="Z68" s="22" t="s">
        <v>150</v>
      </c>
      <c r="AA68" s="23"/>
      <c r="AB68" s="23"/>
      <c r="AC68" s="23"/>
      <c r="AD68" s="23">
        <v>50</v>
      </c>
      <c r="AE68" s="23"/>
      <c r="AF68" s="24"/>
      <c r="AG68" s="45"/>
      <c r="AH68" s="22" t="s">
        <v>150</v>
      </c>
      <c r="AI68" s="23"/>
      <c r="AJ68" s="23"/>
      <c r="AK68" s="23"/>
      <c r="AL68" s="23"/>
      <c r="AM68" s="23"/>
      <c r="AN68" s="24"/>
      <c r="AO68" s="45"/>
      <c r="AP68" s="22" t="s">
        <v>150</v>
      </c>
      <c r="AQ68" s="23"/>
      <c r="AR68" s="23"/>
      <c r="AS68" s="23"/>
      <c r="AT68" s="23"/>
      <c r="AU68" s="23"/>
      <c r="AV68" s="24"/>
      <c r="AW68" s="45"/>
      <c r="AX68" s="22" t="s">
        <v>150</v>
      </c>
      <c r="AY68" s="23"/>
      <c r="AZ68" s="23"/>
      <c r="BA68" s="23"/>
      <c r="BB68" s="23"/>
      <c r="BC68" s="23"/>
      <c r="BD68" s="24"/>
      <c r="BE68" s="45"/>
      <c r="BF68" s="22" t="s">
        <v>150</v>
      </c>
      <c r="BG68" s="23"/>
      <c r="BH68" s="23"/>
      <c r="BI68" s="23"/>
      <c r="BJ68" s="23"/>
      <c r="BK68" s="23"/>
      <c r="BL68" s="24">
        <f t="shared" si="37"/>
        <v>695</v>
      </c>
    </row>
    <row r="69" spans="1:64" ht="13.5" thickTop="1" x14ac:dyDescent="0.2">
      <c r="A69" s="48"/>
      <c r="B69" s="34" t="s">
        <v>151</v>
      </c>
      <c r="C69" s="35"/>
      <c r="D69" s="35"/>
      <c r="E69" s="35"/>
      <c r="F69" s="35"/>
      <c r="G69" s="35">
        <v>500</v>
      </c>
      <c r="H69" s="36"/>
      <c r="I69" s="45"/>
      <c r="J69" s="34" t="s">
        <v>151</v>
      </c>
      <c r="K69" s="35"/>
      <c r="L69" s="35"/>
      <c r="M69" s="35"/>
      <c r="N69" s="35"/>
      <c r="O69" s="35"/>
      <c r="P69" s="36"/>
      <c r="Q69" s="48"/>
      <c r="R69" s="34" t="s">
        <v>151</v>
      </c>
      <c r="S69" s="35"/>
      <c r="T69" s="35"/>
      <c r="U69" s="35"/>
      <c r="V69" s="35"/>
      <c r="W69" s="35"/>
      <c r="X69" s="36"/>
      <c r="Y69" s="45"/>
      <c r="Z69" s="34" t="s">
        <v>151</v>
      </c>
      <c r="AA69" s="35"/>
      <c r="AB69" s="35"/>
      <c r="AC69" s="35"/>
      <c r="AD69" s="35"/>
      <c r="AE69" s="35"/>
      <c r="AF69" s="36"/>
      <c r="AG69" s="45"/>
      <c r="AH69" s="34" t="s">
        <v>151</v>
      </c>
      <c r="AI69" s="35"/>
      <c r="AJ69" s="35">
        <v>25</v>
      </c>
      <c r="AK69" s="35"/>
      <c r="AL69" s="35"/>
      <c r="AM69" s="35"/>
      <c r="AN69" s="36"/>
      <c r="AO69" s="45"/>
      <c r="AP69" s="34" t="s">
        <v>151</v>
      </c>
      <c r="AQ69" s="35"/>
      <c r="AR69" s="35"/>
      <c r="AS69" s="35"/>
      <c r="AT69" s="35"/>
      <c r="AU69" s="35"/>
      <c r="AV69" s="36">
        <v>85</v>
      </c>
      <c r="AW69" s="45"/>
      <c r="AX69" s="34" t="s">
        <v>151</v>
      </c>
      <c r="AY69" s="35"/>
      <c r="AZ69" s="35"/>
      <c r="BA69" s="35"/>
      <c r="BB69" s="35"/>
      <c r="BC69" s="35"/>
      <c r="BD69" s="36"/>
      <c r="BE69" s="45"/>
      <c r="BF69" s="34" t="s">
        <v>151</v>
      </c>
      <c r="BG69" s="35"/>
      <c r="BH69" s="35"/>
      <c r="BI69" s="35"/>
      <c r="BJ69" s="35"/>
      <c r="BK69" s="35"/>
      <c r="BL69" s="36">
        <f t="shared" si="37"/>
        <v>610</v>
      </c>
    </row>
    <row r="70" spans="1:64" x14ac:dyDescent="0.2">
      <c r="A70" s="48"/>
      <c r="B70" s="17" t="s">
        <v>152</v>
      </c>
      <c r="C70" s="18"/>
      <c r="D70" s="18"/>
      <c r="E70" s="18">
        <v>700</v>
      </c>
      <c r="F70" s="18"/>
      <c r="G70" s="18">
        <v>100</v>
      </c>
      <c r="H70" s="19">
        <v>200</v>
      </c>
      <c r="I70" s="45"/>
      <c r="J70" s="17" t="s">
        <v>152</v>
      </c>
      <c r="K70" s="18"/>
      <c r="L70" s="18"/>
      <c r="M70" s="18"/>
      <c r="N70" s="18"/>
      <c r="O70" s="18"/>
      <c r="P70" s="19"/>
      <c r="Q70" s="48"/>
      <c r="R70" s="17" t="s">
        <v>152</v>
      </c>
      <c r="S70" s="18"/>
      <c r="T70" s="18"/>
      <c r="U70" s="18"/>
      <c r="V70" s="18"/>
      <c r="W70" s="18"/>
      <c r="X70" s="19"/>
      <c r="Y70" s="45"/>
      <c r="Z70" s="17" t="s">
        <v>152</v>
      </c>
      <c r="AA70" s="18"/>
      <c r="AB70" s="18"/>
      <c r="AC70" s="18"/>
      <c r="AD70" s="18"/>
      <c r="AE70" s="18"/>
      <c r="AF70" s="19"/>
      <c r="AG70" s="45"/>
      <c r="AH70" s="17" t="s">
        <v>152</v>
      </c>
      <c r="AI70" s="18">
        <v>200</v>
      </c>
      <c r="AJ70" s="18"/>
      <c r="AK70" s="18"/>
      <c r="AL70" s="18"/>
      <c r="AM70" s="18"/>
      <c r="AN70" s="19"/>
      <c r="AO70" s="45"/>
      <c r="AP70" s="17" t="s">
        <v>152</v>
      </c>
      <c r="AQ70" s="18"/>
      <c r="AR70" s="18"/>
      <c r="AS70" s="18"/>
      <c r="AT70" s="18"/>
      <c r="AU70" s="18"/>
      <c r="AV70" s="19"/>
      <c r="AW70" s="45"/>
      <c r="AX70" s="17" t="s">
        <v>152</v>
      </c>
      <c r="AY70" s="18"/>
      <c r="AZ70" s="18">
        <v>300</v>
      </c>
      <c r="BA70" s="18"/>
      <c r="BB70" s="18"/>
      <c r="BC70" s="18"/>
      <c r="BD70" s="19"/>
      <c r="BE70" s="45"/>
      <c r="BF70" s="17" t="s">
        <v>152</v>
      </c>
      <c r="BG70" s="18">
        <v>1000</v>
      </c>
      <c r="BH70" s="18"/>
      <c r="BI70" s="18"/>
      <c r="BJ70" s="18"/>
      <c r="BK70" s="18"/>
      <c r="BL70" s="19">
        <f t="shared" si="37"/>
        <v>2500</v>
      </c>
    </row>
    <row r="71" spans="1:64" ht="13.5" thickBot="1" x14ac:dyDescent="0.25">
      <c r="A71" s="48"/>
      <c r="B71" s="22" t="s">
        <v>153</v>
      </c>
      <c r="C71" s="23"/>
      <c r="D71" s="23"/>
      <c r="E71" s="23"/>
      <c r="F71" s="23"/>
      <c r="G71" s="23">
        <v>10</v>
      </c>
      <c r="H71" s="24"/>
      <c r="I71" s="45"/>
      <c r="J71" s="22" t="s">
        <v>153</v>
      </c>
      <c r="K71" s="23"/>
      <c r="L71" s="23"/>
      <c r="M71" s="23"/>
      <c r="N71" s="23">
        <v>15</v>
      </c>
      <c r="O71" s="23"/>
      <c r="P71" s="24"/>
      <c r="Q71" s="48"/>
      <c r="R71" s="22" t="s">
        <v>153</v>
      </c>
      <c r="S71" s="23"/>
      <c r="T71" s="23"/>
      <c r="U71" s="23"/>
      <c r="V71" s="23"/>
      <c r="W71" s="23"/>
      <c r="X71" s="24"/>
      <c r="Y71" s="45"/>
      <c r="Z71" s="22" t="s">
        <v>153</v>
      </c>
      <c r="AA71" s="23"/>
      <c r="AB71" s="23"/>
      <c r="AC71" s="23"/>
      <c r="AD71" s="23"/>
      <c r="AE71" s="23"/>
      <c r="AF71" s="24"/>
      <c r="AG71" s="45"/>
      <c r="AH71" s="22" t="s">
        <v>153</v>
      </c>
      <c r="AI71" s="23"/>
      <c r="AJ71" s="23"/>
      <c r="AK71" s="23"/>
      <c r="AL71" s="23"/>
      <c r="AM71" s="23"/>
      <c r="AN71" s="24"/>
      <c r="AO71" s="45"/>
      <c r="AP71" s="22" t="s">
        <v>153</v>
      </c>
      <c r="AQ71" s="23"/>
      <c r="AR71" s="23"/>
      <c r="AS71" s="23"/>
      <c r="AT71" s="23"/>
      <c r="AU71" s="23"/>
      <c r="AV71" s="24"/>
      <c r="AW71" s="45"/>
      <c r="AX71" s="22" t="s">
        <v>153</v>
      </c>
      <c r="AY71" s="23"/>
      <c r="AZ71" s="23"/>
      <c r="BA71" s="23"/>
      <c r="BB71" s="23"/>
      <c r="BC71" s="23"/>
      <c r="BD71" s="24"/>
      <c r="BE71" s="45"/>
      <c r="BF71" s="22" t="s">
        <v>153</v>
      </c>
      <c r="BG71" s="23"/>
      <c r="BH71" s="23"/>
      <c r="BI71" s="23"/>
      <c r="BJ71" s="23"/>
      <c r="BK71" s="23"/>
      <c r="BL71" s="24">
        <f t="shared" si="37"/>
        <v>25</v>
      </c>
    </row>
    <row r="72" spans="1:64" ht="13.5" thickTop="1" x14ac:dyDescent="0.2">
      <c r="A72" s="48"/>
      <c r="B72" s="34" t="s">
        <v>154</v>
      </c>
      <c r="C72" s="35"/>
      <c r="D72" s="35"/>
      <c r="E72" s="35"/>
      <c r="F72" s="35"/>
      <c r="G72" s="35"/>
      <c r="H72" s="36"/>
      <c r="I72" s="45"/>
      <c r="J72" s="34" t="s">
        <v>154</v>
      </c>
      <c r="K72" s="35"/>
      <c r="L72" s="35"/>
      <c r="M72" s="35"/>
      <c r="N72" s="35"/>
      <c r="O72" s="35"/>
      <c r="P72" s="36"/>
      <c r="Q72" s="48"/>
      <c r="R72" s="34" t="s">
        <v>154</v>
      </c>
      <c r="S72" s="35"/>
      <c r="T72" s="35"/>
      <c r="U72" s="35"/>
      <c r="V72" s="35"/>
      <c r="W72" s="35"/>
      <c r="X72" s="36"/>
      <c r="Y72" s="45"/>
      <c r="Z72" s="34" t="s">
        <v>154</v>
      </c>
      <c r="AA72" s="35"/>
      <c r="AB72" s="35"/>
      <c r="AC72" s="35"/>
      <c r="AD72" s="35"/>
      <c r="AE72" s="35"/>
      <c r="AF72" s="36"/>
      <c r="AG72" s="45"/>
      <c r="AH72" s="34" t="s">
        <v>154</v>
      </c>
      <c r="AI72" s="35"/>
      <c r="AJ72" s="35"/>
      <c r="AK72" s="35"/>
      <c r="AL72" s="35"/>
      <c r="AM72" s="35"/>
      <c r="AN72" s="36"/>
      <c r="AO72" s="45"/>
      <c r="AP72" s="34" t="s">
        <v>154</v>
      </c>
      <c r="AQ72" s="35"/>
      <c r="AR72" s="35"/>
      <c r="AS72" s="35"/>
      <c r="AT72" s="35"/>
      <c r="AU72" s="35"/>
      <c r="AV72" s="36"/>
      <c r="AW72" s="45"/>
      <c r="AX72" s="34" t="s">
        <v>154</v>
      </c>
      <c r="AY72" s="35"/>
      <c r="AZ72" s="35"/>
      <c r="BA72" s="35"/>
      <c r="BB72" s="35"/>
      <c r="BC72" s="35"/>
      <c r="BD72" s="36"/>
      <c r="BE72" s="45"/>
      <c r="BF72" s="34" t="s">
        <v>154</v>
      </c>
      <c r="BG72" s="35"/>
      <c r="BH72" s="35"/>
      <c r="BI72" s="35"/>
      <c r="BJ72" s="35"/>
      <c r="BK72" s="35"/>
      <c r="BL72" s="36">
        <f t="shared" si="37"/>
        <v>0</v>
      </c>
    </row>
    <row r="73" spans="1:64" x14ac:dyDescent="0.2">
      <c r="A73" s="48"/>
      <c r="B73" s="17" t="s">
        <v>155</v>
      </c>
      <c r="C73" s="18"/>
      <c r="D73" s="18"/>
      <c r="E73" s="18"/>
      <c r="F73" s="18"/>
      <c r="G73" s="18"/>
      <c r="H73" s="19"/>
      <c r="I73" s="45"/>
      <c r="J73" s="17" t="s">
        <v>155</v>
      </c>
      <c r="K73" s="18"/>
      <c r="L73" s="18"/>
      <c r="M73" s="18"/>
      <c r="N73" s="18"/>
      <c r="O73" s="18"/>
      <c r="P73" s="19"/>
      <c r="Q73" s="48"/>
      <c r="R73" s="17" t="s">
        <v>155</v>
      </c>
      <c r="S73" s="18"/>
      <c r="T73" s="18"/>
      <c r="U73" s="18"/>
      <c r="V73" s="18"/>
      <c r="W73" s="18"/>
      <c r="X73" s="19"/>
      <c r="Y73" s="45"/>
      <c r="Z73" s="17" t="s">
        <v>155</v>
      </c>
      <c r="AA73" s="18"/>
      <c r="AB73" s="18"/>
      <c r="AC73" s="18"/>
      <c r="AD73" s="18"/>
      <c r="AE73" s="18"/>
      <c r="AF73" s="19"/>
      <c r="AG73" s="45"/>
      <c r="AH73" s="17" t="s">
        <v>155</v>
      </c>
      <c r="AI73" s="18"/>
      <c r="AJ73" s="18"/>
      <c r="AK73" s="18"/>
      <c r="AL73" s="18"/>
      <c r="AM73" s="18"/>
      <c r="AN73" s="19"/>
      <c r="AO73" s="45"/>
      <c r="AP73" s="17" t="s">
        <v>155</v>
      </c>
      <c r="AQ73" s="18"/>
      <c r="AR73" s="18"/>
      <c r="AS73" s="18"/>
      <c r="AT73" s="18"/>
      <c r="AU73" s="18"/>
      <c r="AV73" s="19"/>
      <c r="AW73" s="45"/>
      <c r="AX73" s="17" t="s">
        <v>155</v>
      </c>
      <c r="AY73" s="18"/>
      <c r="AZ73" s="18"/>
      <c r="BA73" s="18"/>
      <c r="BB73" s="18"/>
      <c r="BC73" s="18"/>
      <c r="BD73" s="19"/>
      <c r="BE73" s="45"/>
      <c r="BF73" s="17" t="s">
        <v>155</v>
      </c>
      <c r="BG73" s="18"/>
      <c r="BH73" s="18"/>
      <c r="BI73" s="18"/>
      <c r="BJ73" s="18"/>
      <c r="BK73" s="18"/>
      <c r="BL73" s="19">
        <f t="shared" si="37"/>
        <v>0</v>
      </c>
    </row>
    <row r="74" spans="1:64" ht="13.5" thickBot="1" x14ac:dyDescent="0.25">
      <c r="A74" s="48"/>
      <c r="B74" s="22" t="s">
        <v>156</v>
      </c>
      <c r="C74" s="23"/>
      <c r="D74" s="23"/>
      <c r="E74" s="23"/>
      <c r="F74" s="23"/>
      <c r="G74" s="23"/>
      <c r="H74" s="24"/>
      <c r="I74" s="45"/>
      <c r="J74" s="22" t="s">
        <v>156</v>
      </c>
      <c r="K74" s="23"/>
      <c r="L74" s="23"/>
      <c r="M74" s="23"/>
      <c r="N74" s="23"/>
      <c r="O74" s="23"/>
      <c r="P74" s="24"/>
      <c r="Q74" s="48"/>
      <c r="R74" s="22" t="s">
        <v>156</v>
      </c>
      <c r="S74" s="23"/>
      <c r="T74" s="23"/>
      <c r="U74" s="23"/>
      <c r="V74" s="23"/>
      <c r="W74" s="23"/>
      <c r="X74" s="24"/>
      <c r="Y74" s="45"/>
      <c r="Z74" s="22" t="s">
        <v>156</v>
      </c>
      <c r="AA74" s="23"/>
      <c r="AB74" s="23"/>
      <c r="AC74" s="23"/>
      <c r="AD74" s="23"/>
      <c r="AE74" s="23"/>
      <c r="AF74" s="24"/>
      <c r="AG74" s="45"/>
      <c r="AH74" s="22" t="s">
        <v>156</v>
      </c>
      <c r="AI74" s="23"/>
      <c r="AJ74" s="23"/>
      <c r="AK74" s="23"/>
      <c r="AL74" s="23"/>
      <c r="AM74" s="23"/>
      <c r="AN74" s="24"/>
      <c r="AO74" s="45"/>
      <c r="AP74" s="22" t="s">
        <v>156</v>
      </c>
      <c r="AQ74" s="23"/>
      <c r="AR74" s="23"/>
      <c r="AS74" s="23"/>
      <c r="AT74" s="23"/>
      <c r="AU74" s="23"/>
      <c r="AV74" s="24"/>
      <c r="AW74" s="45"/>
      <c r="AX74" s="22" t="s">
        <v>156</v>
      </c>
      <c r="AY74" s="23"/>
      <c r="AZ74" s="23"/>
      <c r="BA74" s="23"/>
      <c r="BB74" s="23"/>
      <c r="BC74" s="23"/>
      <c r="BD74" s="24"/>
      <c r="BE74" s="45"/>
      <c r="BF74" s="22" t="s">
        <v>156</v>
      </c>
      <c r="BG74" s="23"/>
      <c r="BH74" s="23"/>
      <c r="BI74" s="23"/>
      <c r="BJ74" s="23"/>
      <c r="BK74" s="23"/>
      <c r="BL74" s="24">
        <f t="shared" si="37"/>
        <v>0</v>
      </c>
    </row>
    <row r="75" spans="1:64" ht="13.5" thickTop="1" x14ac:dyDescent="0.2">
      <c r="A75" s="48"/>
      <c r="B75" s="34" t="s">
        <v>157</v>
      </c>
      <c r="C75" s="35"/>
      <c r="D75" s="35"/>
      <c r="E75" s="35"/>
      <c r="F75" s="35">
        <v>5</v>
      </c>
      <c r="G75" s="35">
        <v>5</v>
      </c>
      <c r="H75" s="36"/>
      <c r="I75" s="45"/>
      <c r="J75" s="34" t="s">
        <v>157</v>
      </c>
      <c r="K75" s="35"/>
      <c r="L75" s="35"/>
      <c r="M75" s="35"/>
      <c r="N75" s="35">
        <v>25</v>
      </c>
      <c r="O75" s="35">
        <v>5</v>
      </c>
      <c r="P75" s="36">
        <v>2</v>
      </c>
      <c r="Q75" s="48"/>
      <c r="R75" s="34" t="s">
        <v>157</v>
      </c>
      <c r="S75" s="35"/>
      <c r="T75" s="35">
        <v>3</v>
      </c>
      <c r="U75" s="35">
        <v>5</v>
      </c>
      <c r="V75" s="35"/>
      <c r="W75" s="35"/>
      <c r="X75" s="36"/>
      <c r="Y75" s="45"/>
      <c r="Z75" s="34" t="s">
        <v>157</v>
      </c>
      <c r="AA75" s="35">
        <v>25</v>
      </c>
      <c r="AB75" s="35"/>
      <c r="AC75" s="35">
        <v>15</v>
      </c>
      <c r="AD75" s="35"/>
      <c r="AE75" s="35">
        <v>10</v>
      </c>
      <c r="AF75" s="36"/>
      <c r="AG75" s="45"/>
      <c r="AH75" s="34" t="s">
        <v>157</v>
      </c>
      <c r="AI75" s="35"/>
      <c r="AJ75" s="35"/>
      <c r="AK75" s="35"/>
      <c r="AL75" s="35">
        <v>10</v>
      </c>
      <c r="AM75" s="35">
        <v>5</v>
      </c>
      <c r="AN75" s="36">
        <v>50</v>
      </c>
      <c r="AO75" s="45"/>
      <c r="AP75" s="34" t="s">
        <v>157</v>
      </c>
      <c r="AQ75" s="35"/>
      <c r="AR75" s="35">
        <v>30</v>
      </c>
      <c r="AS75" s="35"/>
      <c r="AT75" s="35"/>
      <c r="AU75" s="35"/>
      <c r="AV75" s="36">
        <v>4</v>
      </c>
      <c r="AW75" s="45"/>
      <c r="AX75" s="34" t="s">
        <v>157</v>
      </c>
      <c r="AY75" s="35"/>
      <c r="AZ75" s="35">
        <v>20</v>
      </c>
      <c r="BA75" s="35">
        <v>20</v>
      </c>
      <c r="BB75" s="35">
        <v>5</v>
      </c>
      <c r="BC75" s="35"/>
      <c r="BD75" s="36">
        <v>70</v>
      </c>
      <c r="BE75" s="45"/>
      <c r="BF75" s="34" t="s">
        <v>157</v>
      </c>
      <c r="BG75" s="35"/>
      <c r="BH75" s="35"/>
      <c r="BI75" s="35"/>
      <c r="BJ75" s="35">
        <v>16</v>
      </c>
      <c r="BK75" s="35"/>
      <c r="BL75" s="36">
        <f t="shared" si="37"/>
        <v>330</v>
      </c>
    </row>
    <row r="76" spans="1:64" x14ac:dyDescent="0.2">
      <c r="A76" s="48"/>
      <c r="B76" s="17" t="s">
        <v>158</v>
      </c>
      <c r="C76" s="18"/>
      <c r="D76" s="18">
        <v>400</v>
      </c>
      <c r="E76" s="18"/>
      <c r="F76" s="18"/>
      <c r="G76" s="18"/>
      <c r="H76" s="19">
        <v>600</v>
      </c>
      <c r="I76" s="45"/>
      <c r="J76" s="17" t="s">
        <v>158</v>
      </c>
      <c r="K76" s="18">
        <v>700</v>
      </c>
      <c r="L76" s="18"/>
      <c r="M76" s="18"/>
      <c r="N76" s="18"/>
      <c r="O76" s="18"/>
      <c r="P76" s="19"/>
      <c r="Q76" s="48"/>
      <c r="R76" s="17" t="s">
        <v>158</v>
      </c>
      <c r="S76" s="18"/>
      <c r="T76" s="18">
        <v>1500</v>
      </c>
      <c r="U76" s="18"/>
      <c r="V76" s="18"/>
      <c r="W76" s="18"/>
      <c r="X76" s="19"/>
      <c r="Y76" s="45"/>
      <c r="Z76" s="17" t="s">
        <v>158</v>
      </c>
      <c r="AA76" s="18"/>
      <c r="AB76" s="18"/>
      <c r="AC76" s="18">
        <v>300</v>
      </c>
      <c r="AD76" s="18">
        <v>200</v>
      </c>
      <c r="AE76" s="18"/>
      <c r="AF76" s="19"/>
      <c r="AG76" s="45"/>
      <c r="AH76" s="17" t="s">
        <v>158</v>
      </c>
      <c r="AI76" s="18"/>
      <c r="AJ76" s="18">
        <v>50</v>
      </c>
      <c r="AK76" s="18">
        <v>935</v>
      </c>
      <c r="AL76" s="18"/>
      <c r="AM76" s="18"/>
      <c r="AN76" s="19"/>
      <c r="AO76" s="45"/>
      <c r="AP76" s="17" t="s">
        <v>158</v>
      </c>
      <c r="AQ76" s="18"/>
      <c r="AR76" s="18"/>
      <c r="AS76" s="18"/>
      <c r="AT76" s="18"/>
      <c r="AU76" s="18">
        <v>300</v>
      </c>
      <c r="AV76" s="19"/>
      <c r="AW76" s="45"/>
      <c r="AX76" s="17" t="s">
        <v>158</v>
      </c>
      <c r="AY76" s="18"/>
      <c r="AZ76" s="18">
        <v>2500</v>
      </c>
      <c r="BA76" s="18"/>
      <c r="BB76" s="18"/>
      <c r="BC76" s="18"/>
      <c r="BD76" s="19">
        <v>120</v>
      </c>
      <c r="BE76" s="45"/>
      <c r="BF76" s="17" t="s">
        <v>158</v>
      </c>
      <c r="BG76" s="18"/>
      <c r="BH76" s="18"/>
      <c r="BI76" s="18"/>
      <c r="BJ76" s="18"/>
      <c r="BK76" s="18"/>
      <c r="BL76" s="19">
        <f t="shared" si="37"/>
        <v>7605</v>
      </c>
    </row>
    <row r="77" spans="1:64" ht="13.5" thickBot="1" x14ac:dyDescent="0.25">
      <c r="A77" s="48"/>
      <c r="B77" s="22" t="s">
        <v>159</v>
      </c>
      <c r="C77" s="23"/>
      <c r="D77" s="23"/>
      <c r="E77" s="23"/>
      <c r="F77" s="23"/>
      <c r="G77" s="23"/>
      <c r="H77" s="24"/>
      <c r="I77" s="45"/>
      <c r="J77" s="22" t="s">
        <v>159</v>
      </c>
      <c r="K77" s="23"/>
      <c r="L77" s="23"/>
      <c r="M77" s="23"/>
      <c r="N77" s="23"/>
      <c r="O77" s="23"/>
      <c r="P77" s="24">
        <v>25</v>
      </c>
      <c r="Q77" s="48"/>
      <c r="R77" s="22" t="s">
        <v>159</v>
      </c>
      <c r="S77" s="23"/>
      <c r="T77" s="23"/>
      <c r="U77" s="23"/>
      <c r="V77" s="23"/>
      <c r="W77" s="23"/>
      <c r="X77" s="24"/>
      <c r="Y77" s="45"/>
      <c r="Z77" s="22" t="s">
        <v>159</v>
      </c>
      <c r="AA77" s="23"/>
      <c r="AB77" s="23"/>
      <c r="AC77" s="23"/>
      <c r="AD77" s="23"/>
      <c r="AE77" s="23"/>
      <c r="AF77" s="24"/>
      <c r="AG77" s="45"/>
      <c r="AH77" s="22" t="s">
        <v>159</v>
      </c>
      <c r="AI77" s="23"/>
      <c r="AJ77" s="23"/>
      <c r="AK77" s="23"/>
      <c r="AL77" s="23"/>
      <c r="AM77" s="23"/>
      <c r="AN77" s="24"/>
      <c r="AO77" s="45"/>
      <c r="AP77" s="22" t="s">
        <v>159</v>
      </c>
      <c r="AQ77" s="23"/>
      <c r="AR77" s="23"/>
      <c r="AS77" s="23"/>
      <c r="AT77" s="23"/>
      <c r="AU77" s="23"/>
      <c r="AV77" s="24"/>
      <c r="AW77" s="45"/>
      <c r="AX77" s="22" t="s">
        <v>159</v>
      </c>
      <c r="AY77" s="23"/>
      <c r="AZ77" s="23"/>
      <c r="BA77" s="23"/>
      <c r="BB77" s="23"/>
      <c r="BC77" s="23"/>
      <c r="BD77" s="24"/>
      <c r="BE77" s="45"/>
      <c r="BF77" s="22" t="s">
        <v>159</v>
      </c>
      <c r="BG77" s="23"/>
      <c r="BH77" s="23"/>
      <c r="BI77" s="23"/>
      <c r="BJ77" s="23"/>
      <c r="BK77" s="23"/>
      <c r="BL77" s="24">
        <f t="shared" si="37"/>
        <v>25</v>
      </c>
    </row>
    <row r="78" spans="1:64" ht="13.5" thickTop="1" x14ac:dyDescent="0.2">
      <c r="A78" s="48"/>
      <c r="B78" s="34" t="s">
        <v>160</v>
      </c>
      <c r="C78" s="35"/>
      <c r="D78" s="35"/>
      <c r="E78" s="35">
        <v>700</v>
      </c>
      <c r="F78" s="35"/>
      <c r="G78" s="35">
        <v>1500</v>
      </c>
      <c r="H78" s="36"/>
      <c r="I78" s="45"/>
      <c r="J78" s="34" t="s">
        <v>160</v>
      </c>
      <c r="K78" s="35"/>
      <c r="L78" s="35"/>
      <c r="M78" s="35">
        <v>1000</v>
      </c>
      <c r="N78" s="35"/>
      <c r="O78" s="35"/>
      <c r="P78" s="36"/>
      <c r="Q78" s="48"/>
      <c r="R78" s="34" t="s">
        <v>160</v>
      </c>
      <c r="S78" s="35"/>
      <c r="T78" s="35">
        <v>750</v>
      </c>
      <c r="U78" s="35"/>
      <c r="V78" s="35"/>
      <c r="W78" s="35">
        <v>100</v>
      </c>
      <c r="X78" s="36"/>
      <c r="Y78" s="45"/>
      <c r="Z78" s="34" t="s">
        <v>160</v>
      </c>
      <c r="AA78" s="35"/>
      <c r="AB78" s="35"/>
      <c r="AC78" s="35"/>
      <c r="AD78" s="35"/>
      <c r="AE78" s="35"/>
      <c r="AF78" s="36"/>
      <c r="AG78" s="45"/>
      <c r="AH78" s="34" t="s">
        <v>160</v>
      </c>
      <c r="AI78" s="35">
        <v>200</v>
      </c>
      <c r="AJ78" s="35">
        <v>50</v>
      </c>
      <c r="AK78" s="35"/>
      <c r="AL78" s="35"/>
      <c r="AM78" s="35"/>
      <c r="AN78" s="36"/>
      <c r="AO78" s="45"/>
      <c r="AP78" s="34" t="s">
        <v>160</v>
      </c>
      <c r="AQ78" s="35"/>
      <c r="AR78" s="35">
        <v>1000</v>
      </c>
      <c r="AS78" s="35"/>
      <c r="AT78" s="35">
        <v>300</v>
      </c>
      <c r="AU78" s="35"/>
      <c r="AV78" s="36">
        <v>60</v>
      </c>
      <c r="AW78" s="45"/>
      <c r="AX78" s="34" t="s">
        <v>160</v>
      </c>
      <c r="AY78" s="35"/>
      <c r="AZ78" s="35">
        <v>1500</v>
      </c>
      <c r="BA78" s="35"/>
      <c r="BB78" s="35">
        <v>100</v>
      </c>
      <c r="BC78" s="35"/>
      <c r="BD78" s="36"/>
      <c r="BE78" s="45"/>
      <c r="BF78" s="34" t="s">
        <v>160</v>
      </c>
      <c r="BG78" s="35">
        <v>500</v>
      </c>
      <c r="BH78" s="35"/>
      <c r="BI78" s="35"/>
      <c r="BJ78" s="35"/>
      <c r="BK78" s="35"/>
      <c r="BL78" s="36">
        <f t="shared" si="37"/>
        <v>7760</v>
      </c>
    </row>
    <row r="79" spans="1:64" x14ac:dyDescent="0.2">
      <c r="A79" s="48"/>
      <c r="B79" s="17" t="s">
        <v>161</v>
      </c>
      <c r="C79" s="18"/>
      <c r="D79" s="18"/>
      <c r="E79" s="18"/>
      <c r="F79" s="18"/>
      <c r="G79" s="18"/>
      <c r="H79" s="19"/>
      <c r="I79" s="45"/>
      <c r="J79" s="17" t="s">
        <v>161</v>
      </c>
      <c r="K79" s="18"/>
      <c r="L79" s="18"/>
      <c r="M79" s="18"/>
      <c r="N79" s="18"/>
      <c r="O79" s="18"/>
      <c r="P79" s="19"/>
      <c r="Q79" s="48"/>
      <c r="R79" s="17" t="s">
        <v>161</v>
      </c>
      <c r="S79" s="18"/>
      <c r="T79" s="18"/>
      <c r="U79" s="18"/>
      <c r="V79" s="18"/>
      <c r="W79" s="18"/>
      <c r="X79" s="19"/>
      <c r="Y79" s="45"/>
      <c r="Z79" s="17" t="s">
        <v>161</v>
      </c>
      <c r="AA79" s="18"/>
      <c r="AB79" s="18"/>
      <c r="AC79" s="18"/>
      <c r="AD79" s="18"/>
      <c r="AE79" s="18"/>
      <c r="AF79" s="19"/>
      <c r="AG79" s="45"/>
      <c r="AH79" s="17" t="s">
        <v>161</v>
      </c>
      <c r="AI79" s="18"/>
      <c r="AJ79" s="18"/>
      <c r="AK79" s="18"/>
      <c r="AL79" s="18"/>
      <c r="AM79" s="18"/>
      <c r="AN79" s="19"/>
      <c r="AO79" s="45"/>
      <c r="AP79" s="17" t="s">
        <v>161</v>
      </c>
      <c r="AQ79" s="18"/>
      <c r="AR79" s="18"/>
      <c r="AS79" s="18"/>
      <c r="AT79" s="18"/>
      <c r="AU79" s="18"/>
      <c r="AV79" s="19"/>
      <c r="AW79" s="45"/>
      <c r="AX79" s="17" t="s">
        <v>161</v>
      </c>
      <c r="AY79" s="18"/>
      <c r="AZ79" s="18"/>
      <c r="BA79" s="18"/>
      <c r="BB79" s="18"/>
      <c r="BC79" s="18"/>
      <c r="BD79" s="19"/>
      <c r="BE79" s="45"/>
      <c r="BF79" s="17" t="s">
        <v>161</v>
      </c>
      <c r="BG79" s="18"/>
      <c r="BH79" s="18"/>
      <c r="BI79" s="18"/>
      <c r="BJ79" s="18"/>
      <c r="BK79" s="18"/>
      <c r="BL79" s="19">
        <f t="shared" si="37"/>
        <v>0</v>
      </c>
    </row>
    <row r="80" spans="1:64" ht="13.5" thickBot="1" x14ac:dyDescent="0.25">
      <c r="A80" s="48"/>
      <c r="B80" s="22" t="s">
        <v>162</v>
      </c>
      <c r="C80" s="23"/>
      <c r="D80" s="23"/>
      <c r="E80" s="23"/>
      <c r="F80" s="23"/>
      <c r="G80" s="23"/>
      <c r="H80" s="24"/>
      <c r="I80" s="45"/>
      <c r="J80" s="22" t="s">
        <v>162</v>
      </c>
      <c r="K80" s="23"/>
      <c r="L80" s="23"/>
      <c r="M80" s="23"/>
      <c r="N80" s="23"/>
      <c r="O80" s="23"/>
      <c r="P80" s="24"/>
      <c r="Q80" s="48"/>
      <c r="R80" s="22" t="s">
        <v>162</v>
      </c>
      <c r="S80" s="23"/>
      <c r="T80" s="23"/>
      <c r="U80" s="23"/>
      <c r="V80" s="23"/>
      <c r="W80" s="23"/>
      <c r="X80" s="24"/>
      <c r="Y80" s="45"/>
      <c r="Z80" s="22" t="s">
        <v>162</v>
      </c>
      <c r="AA80" s="23"/>
      <c r="AB80" s="23"/>
      <c r="AC80" s="23"/>
      <c r="AD80" s="23"/>
      <c r="AE80" s="23"/>
      <c r="AF80" s="24"/>
      <c r="AG80" s="45"/>
      <c r="AH80" s="22" t="s">
        <v>162</v>
      </c>
      <c r="AI80" s="23"/>
      <c r="AJ80" s="23"/>
      <c r="AK80" s="23"/>
      <c r="AL80" s="23"/>
      <c r="AM80" s="23"/>
      <c r="AN80" s="24"/>
      <c r="AO80" s="45"/>
      <c r="AP80" s="22" t="s">
        <v>162</v>
      </c>
      <c r="AQ80" s="23"/>
      <c r="AR80" s="23"/>
      <c r="AS80" s="23"/>
      <c r="AT80" s="23"/>
      <c r="AU80" s="23"/>
      <c r="AV80" s="24"/>
      <c r="AW80" s="45"/>
      <c r="AX80" s="22" t="s">
        <v>162</v>
      </c>
      <c r="AY80" s="23"/>
      <c r="AZ80" s="23"/>
      <c r="BA80" s="23"/>
      <c r="BB80" s="23"/>
      <c r="BC80" s="23"/>
      <c r="BD80" s="24"/>
      <c r="BE80" s="45"/>
      <c r="BF80" s="22" t="s">
        <v>162</v>
      </c>
      <c r="BG80" s="23"/>
      <c r="BH80" s="23"/>
      <c r="BI80" s="23"/>
      <c r="BJ80" s="23"/>
      <c r="BK80" s="23"/>
      <c r="BL80" s="24">
        <f t="shared" si="37"/>
        <v>0</v>
      </c>
    </row>
    <row r="81" spans="1:64" ht="13.5" thickTop="1" x14ac:dyDescent="0.2">
      <c r="A81" s="48"/>
      <c r="B81" s="34" t="s">
        <v>163</v>
      </c>
      <c r="C81" s="35"/>
      <c r="D81" s="35"/>
      <c r="E81" s="35"/>
      <c r="F81" s="35"/>
      <c r="G81" s="35">
        <v>75</v>
      </c>
      <c r="H81" s="36"/>
      <c r="I81" s="45"/>
      <c r="J81" s="34" t="s">
        <v>163</v>
      </c>
      <c r="K81" s="35"/>
      <c r="L81" s="35"/>
      <c r="M81" s="35"/>
      <c r="N81" s="35"/>
      <c r="O81" s="35"/>
      <c r="P81" s="36"/>
      <c r="Q81" s="48"/>
      <c r="R81" s="34" t="s">
        <v>163</v>
      </c>
      <c r="S81" s="35"/>
      <c r="T81" s="35"/>
      <c r="U81" s="35"/>
      <c r="V81" s="35"/>
      <c r="W81" s="35"/>
      <c r="X81" s="36"/>
      <c r="Y81" s="45"/>
      <c r="Z81" s="34" t="s">
        <v>163</v>
      </c>
      <c r="AA81" s="35"/>
      <c r="AB81" s="35"/>
      <c r="AC81" s="35"/>
      <c r="AD81" s="35"/>
      <c r="AE81" s="35"/>
      <c r="AF81" s="36"/>
      <c r="AG81" s="45"/>
      <c r="AH81" s="34" t="s">
        <v>163</v>
      </c>
      <c r="AI81" s="35"/>
      <c r="AJ81" s="35"/>
      <c r="AK81" s="35"/>
      <c r="AL81" s="35"/>
      <c r="AM81" s="35"/>
      <c r="AN81" s="36"/>
      <c r="AO81" s="45"/>
      <c r="AP81" s="34" t="s">
        <v>163</v>
      </c>
      <c r="AQ81" s="35"/>
      <c r="AR81" s="35"/>
      <c r="AS81" s="35"/>
      <c r="AT81" s="35"/>
      <c r="AU81" s="35"/>
      <c r="AV81" s="36"/>
      <c r="AW81" s="45"/>
      <c r="AX81" s="34" t="s">
        <v>163</v>
      </c>
      <c r="AY81" s="35"/>
      <c r="AZ81" s="35"/>
      <c r="BA81" s="35"/>
      <c r="BB81" s="35"/>
      <c r="BC81" s="35"/>
      <c r="BD81" s="36"/>
      <c r="BE81" s="45"/>
      <c r="BF81" s="34" t="s">
        <v>163</v>
      </c>
      <c r="BG81" s="35"/>
      <c r="BH81" s="35"/>
      <c r="BI81" s="35"/>
      <c r="BJ81" s="35"/>
      <c r="BK81" s="35"/>
      <c r="BL81" s="36">
        <f t="shared" si="37"/>
        <v>75</v>
      </c>
    </row>
    <row r="82" spans="1:64" x14ac:dyDescent="0.2">
      <c r="A82" s="48"/>
      <c r="B82" s="17" t="s">
        <v>164</v>
      </c>
      <c r="C82" s="18"/>
      <c r="D82" s="18"/>
      <c r="E82" s="18"/>
      <c r="F82" s="18"/>
      <c r="G82" s="18"/>
      <c r="H82" s="19"/>
      <c r="I82" s="45"/>
      <c r="J82" s="17" t="s">
        <v>164</v>
      </c>
      <c r="K82" s="18"/>
      <c r="L82" s="18"/>
      <c r="M82" s="18"/>
      <c r="N82" s="18"/>
      <c r="O82" s="18"/>
      <c r="P82" s="19"/>
      <c r="Q82" s="48"/>
      <c r="R82" s="17" t="s">
        <v>164</v>
      </c>
      <c r="S82" s="18">
        <v>250</v>
      </c>
      <c r="T82" s="18">
        <v>1500</v>
      </c>
      <c r="U82" s="18">
        <v>100</v>
      </c>
      <c r="V82" s="18"/>
      <c r="W82" s="18">
        <v>25</v>
      </c>
      <c r="X82" s="19"/>
      <c r="Y82" s="45"/>
      <c r="Z82" s="17" t="s">
        <v>164</v>
      </c>
      <c r="AA82" s="18"/>
      <c r="AB82" s="18"/>
      <c r="AC82" s="18">
        <v>350</v>
      </c>
      <c r="AD82" s="18"/>
      <c r="AE82" s="18"/>
      <c r="AF82" s="19"/>
      <c r="AG82" s="45"/>
      <c r="AH82" s="17" t="s">
        <v>164</v>
      </c>
      <c r="AI82" s="18"/>
      <c r="AJ82" s="18">
        <v>50</v>
      </c>
      <c r="AK82" s="18"/>
      <c r="AL82" s="18"/>
      <c r="AM82" s="18"/>
      <c r="AN82" s="19"/>
      <c r="AO82" s="45"/>
      <c r="AP82" s="17" t="s">
        <v>164</v>
      </c>
      <c r="AQ82" s="18">
        <v>200</v>
      </c>
      <c r="AR82" s="18"/>
      <c r="AS82" s="18"/>
      <c r="AT82" s="18"/>
      <c r="AU82" s="18"/>
      <c r="AV82" s="19"/>
      <c r="AW82" s="45"/>
      <c r="AX82" s="17" t="s">
        <v>164</v>
      </c>
      <c r="AY82" s="18"/>
      <c r="AZ82" s="18"/>
      <c r="BA82" s="18"/>
      <c r="BB82" s="18"/>
      <c r="BC82" s="18"/>
      <c r="BD82" s="19"/>
      <c r="BE82" s="45"/>
      <c r="BF82" s="17" t="s">
        <v>164</v>
      </c>
      <c r="BG82" s="18">
        <v>150</v>
      </c>
      <c r="BH82" s="18"/>
      <c r="BI82" s="18">
        <v>500</v>
      </c>
      <c r="BJ82" s="18"/>
      <c r="BK82" s="18"/>
      <c r="BL82" s="19">
        <f t="shared" si="37"/>
        <v>3125</v>
      </c>
    </row>
    <row r="83" spans="1:64" ht="13.5" thickBot="1" x14ac:dyDescent="0.25">
      <c r="A83" s="48"/>
      <c r="B83" s="22" t="s">
        <v>165</v>
      </c>
      <c r="C83" s="23"/>
      <c r="D83" s="23">
        <v>200</v>
      </c>
      <c r="E83" s="23"/>
      <c r="F83" s="23"/>
      <c r="G83" s="23"/>
      <c r="H83" s="24"/>
      <c r="I83" s="45"/>
      <c r="J83" s="22" t="s">
        <v>165</v>
      </c>
      <c r="K83" s="23"/>
      <c r="L83" s="23"/>
      <c r="M83" s="23"/>
      <c r="N83" s="23"/>
      <c r="O83" s="23">
        <v>1000</v>
      </c>
      <c r="P83" s="24">
        <v>2</v>
      </c>
      <c r="Q83" s="48"/>
      <c r="R83" s="22" t="s">
        <v>165</v>
      </c>
      <c r="S83" s="23">
        <v>500</v>
      </c>
      <c r="T83" s="23"/>
      <c r="U83" s="23"/>
      <c r="V83" s="23"/>
      <c r="W83" s="23"/>
      <c r="X83" s="24">
        <v>20</v>
      </c>
      <c r="Y83" s="45"/>
      <c r="Z83" s="22" t="s">
        <v>165</v>
      </c>
      <c r="AA83" s="23">
        <v>8500</v>
      </c>
      <c r="AB83" s="23"/>
      <c r="AC83" s="23">
        <v>10</v>
      </c>
      <c r="AD83" s="23"/>
      <c r="AE83" s="23">
        <v>10</v>
      </c>
      <c r="AF83" s="24"/>
      <c r="AG83" s="45"/>
      <c r="AH83" s="22" t="s">
        <v>165</v>
      </c>
      <c r="AI83" s="23"/>
      <c r="AJ83" s="23"/>
      <c r="AK83" s="23"/>
      <c r="AL83" s="23">
        <v>15</v>
      </c>
      <c r="AM83" s="23"/>
      <c r="AN83" s="24">
        <v>700</v>
      </c>
      <c r="AO83" s="45"/>
      <c r="AP83" s="22" t="s">
        <v>165</v>
      </c>
      <c r="AQ83" s="23"/>
      <c r="AR83" s="23">
        <v>150</v>
      </c>
      <c r="AS83" s="23"/>
      <c r="AT83" s="23"/>
      <c r="AU83" s="23"/>
      <c r="AV83" s="24"/>
      <c r="AW83" s="45"/>
      <c r="AX83" s="22" t="s">
        <v>165</v>
      </c>
      <c r="AY83" s="23"/>
      <c r="AZ83" s="23"/>
      <c r="BA83" s="23"/>
      <c r="BB83" s="23"/>
      <c r="BC83" s="23"/>
      <c r="BD83" s="24">
        <v>1540</v>
      </c>
      <c r="BE83" s="45"/>
      <c r="BF83" s="22" t="s">
        <v>165</v>
      </c>
      <c r="BG83" s="23"/>
      <c r="BH83" s="23"/>
      <c r="BI83" s="23"/>
      <c r="BJ83" s="23">
        <v>75</v>
      </c>
      <c r="BK83" s="23"/>
      <c r="BL83" s="24">
        <f t="shared" si="37"/>
        <v>12722</v>
      </c>
    </row>
    <row r="84" spans="1:64" ht="13.5" thickTop="1" x14ac:dyDescent="0.2">
      <c r="A84" s="48"/>
      <c r="B84" s="34" t="s">
        <v>166</v>
      </c>
      <c r="C84" s="35"/>
      <c r="D84" s="35"/>
      <c r="E84" s="35"/>
      <c r="F84" s="35">
        <v>10</v>
      </c>
      <c r="G84" s="35">
        <v>200</v>
      </c>
      <c r="H84" s="36"/>
      <c r="I84" s="45"/>
      <c r="J84" s="34" t="s">
        <v>166</v>
      </c>
      <c r="K84" s="35">
        <v>1700</v>
      </c>
      <c r="L84" s="35"/>
      <c r="M84" s="35"/>
      <c r="N84" s="35">
        <v>2960</v>
      </c>
      <c r="O84" s="35"/>
      <c r="P84" s="36">
        <v>5</v>
      </c>
      <c r="Q84" s="48"/>
      <c r="R84" s="34" t="s">
        <v>166</v>
      </c>
      <c r="S84" s="35">
        <v>200</v>
      </c>
      <c r="T84" s="35">
        <v>300</v>
      </c>
      <c r="U84" s="35">
        <v>100</v>
      </c>
      <c r="V84" s="35"/>
      <c r="W84" s="35"/>
      <c r="X84" s="36">
        <v>10</v>
      </c>
      <c r="Y84" s="45"/>
      <c r="Z84" s="34" t="s">
        <v>166</v>
      </c>
      <c r="AA84" s="35">
        <v>50</v>
      </c>
      <c r="AB84" s="35">
        <v>2</v>
      </c>
      <c r="AC84" s="35">
        <v>300</v>
      </c>
      <c r="AD84" s="35"/>
      <c r="AE84" s="35">
        <v>25</v>
      </c>
      <c r="AF84" s="36">
        <v>17</v>
      </c>
      <c r="AG84" s="45"/>
      <c r="AH84" s="34" t="s">
        <v>166</v>
      </c>
      <c r="AI84" s="35"/>
      <c r="AJ84" s="35"/>
      <c r="AK84" s="35"/>
      <c r="AL84" s="35">
        <v>10</v>
      </c>
      <c r="AM84" s="35">
        <v>5</v>
      </c>
      <c r="AN84" s="36">
        <v>10</v>
      </c>
      <c r="AO84" s="45"/>
      <c r="AP84" s="34" t="s">
        <v>166</v>
      </c>
      <c r="AQ84" s="35"/>
      <c r="AR84" s="35">
        <v>1500</v>
      </c>
      <c r="AS84" s="35"/>
      <c r="AT84" s="35"/>
      <c r="AU84" s="35">
        <v>10</v>
      </c>
      <c r="AV84" s="36"/>
      <c r="AW84" s="45"/>
      <c r="AX84" s="34" t="s">
        <v>166</v>
      </c>
      <c r="AY84" s="35">
        <v>2</v>
      </c>
      <c r="AZ84" s="35">
        <v>120</v>
      </c>
      <c r="BA84" s="35">
        <v>50</v>
      </c>
      <c r="BB84" s="35">
        <v>5</v>
      </c>
      <c r="BC84" s="35"/>
      <c r="BD84" s="36"/>
      <c r="BE84" s="45"/>
      <c r="BF84" s="34" t="s">
        <v>166</v>
      </c>
      <c r="BG84" s="35">
        <v>50</v>
      </c>
      <c r="BH84" s="35"/>
      <c r="BI84" s="35"/>
      <c r="BJ84" s="35">
        <v>50</v>
      </c>
      <c r="BK84" s="35"/>
      <c r="BL84" s="36">
        <f t="shared" si="37"/>
        <v>7691</v>
      </c>
    </row>
    <row r="85" spans="1:64" x14ac:dyDescent="0.2">
      <c r="A85" s="48"/>
      <c r="B85" s="17" t="s">
        <v>167</v>
      </c>
      <c r="C85" s="18"/>
      <c r="D85" s="18"/>
      <c r="E85" s="18"/>
      <c r="F85" s="18"/>
      <c r="G85" s="18">
        <v>1500</v>
      </c>
      <c r="H85" s="19"/>
      <c r="I85" s="45"/>
      <c r="J85" s="17" t="s">
        <v>167</v>
      </c>
      <c r="K85" s="18"/>
      <c r="L85" s="18"/>
      <c r="M85" s="18">
        <v>3000</v>
      </c>
      <c r="N85" s="18"/>
      <c r="O85" s="18"/>
      <c r="P85" s="19"/>
      <c r="Q85" s="48"/>
      <c r="R85" s="17" t="s">
        <v>167</v>
      </c>
      <c r="S85" s="18"/>
      <c r="T85" s="18">
        <v>750</v>
      </c>
      <c r="U85" s="18"/>
      <c r="V85" s="18"/>
      <c r="W85" s="18"/>
      <c r="X85" s="19"/>
      <c r="Y85" s="45"/>
      <c r="Z85" s="17" t="s">
        <v>167</v>
      </c>
      <c r="AA85" s="18"/>
      <c r="AB85" s="18"/>
      <c r="AC85" s="18"/>
      <c r="AD85" s="18"/>
      <c r="AE85" s="18"/>
      <c r="AF85" s="19"/>
      <c r="AG85" s="45"/>
      <c r="AH85" s="17" t="s">
        <v>167</v>
      </c>
      <c r="AI85" s="18"/>
      <c r="AJ85" s="18">
        <v>50</v>
      </c>
      <c r="AK85" s="18"/>
      <c r="AL85" s="18"/>
      <c r="AM85" s="18"/>
      <c r="AN85" s="19"/>
      <c r="AO85" s="45"/>
      <c r="AP85" s="17" t="s">
        <v>167</v>
      </c>
      <c r="AQ85" s="18"/>
      <c r="AR85" s="18">
        <v>1000</v>
      </c>
      <c r="AS85" s="18"/>
      <c r="AT85" s="18"/>
      <c r="AU85" s="18"/>
      <c r="AV85" s="19"/>
      <c r="AW85" s="45"/>
      <c r="AX85" s="17" t="s">
        <v>167</v>
      </c>
      <c r="AY85" s="18"/>
      <c r="AZ85" s="18">
        <v>2000</v>
      </c>
      <c r="BA85" s="18"/>
      <c r="BB85" s="18">
        <v>100</v>
      </c>
      <c r="BC85" s="18"/>
      <c r="BD85" s="19"/>
      <c r="BE85" s="45"/>
      <c r="BF85" s="17" t="s">
        <v>167</v>
      </c>
      <c r="BG85" s="18">
        <v>500</v>
      </c>
      <c r="BH85" s="18"/>
      <c r="BI85" s="18"/>
      <c r="BJ85" s="18"/>
      <c r="BK85" s="18"/>
      <c r="BL85" s="19">
        <f t="shared" si="37"/>
        <v>8900</v>
      </c>
    </row>
    <row r="86" spans="1:64" ht="13.5" thickBot="1" x14ac:dyDescent="0.25">
      <c r="A86" s="48"/>
      <c r="B86" s="22" t="s">
        <v>168</v>
      </c>
      <c r="C86" s="23"/>
      <c r="D86" s="23"/>
      <c r="E86" s="23"/>
      <c r="F86" s="23"/>
      <c r="G86" s="23"/>
      <c r="H86" s="24"/>
      <c r="I86" s="45"/>
      <c r="J86" s="22" t="s">
        <v>168</v>
      </c>
      <c r="K86" s="23"/>
      <c r="L86" s="23"/>
      <c r="M86" s="23"/>
      <c r="N86" s="23"/>
      <c r="O86" s="23"/>
      <c r="P86" s="24"/>
      <c r="Q86" s="48"/>
      <c r="R86" s="22" t="s">
        <v>168</v>
      </c>
      <c r="S86" s="23"/>
      <c r="T86" s="23"/>
      <c r="U86" s="23"/>
      <c r="V86" s="23"/>
      <c r="W86" s="23"/>
      <c r="X86" s="24"/>
      <c r="Y86" s="45"/>
      <c r="Z86" s="22" t="s">
        <v>168</v>
      </c>
      <c r="AA86" s="23"/>
      <c r="AB86" s="23"/>
      <c r="AC86" s="23"/>
      <c r="AD86" s="23"/>
      <c r="AE86" s="23"/>
      <c r="AF86" s="24"/>
      <c r="AG86" s="45"/>
      <c r="AH86" s="22" t="s">
        <v>168</v>
      </c>
      <c r="AI86" s="23"/>
      <c r="AJ86" s="23"/>
      <c r="AK86" s="23"/>
      <c r="AL86" s="23"/>
      <c r="AM86" s="23"/>
      <c r="AN86" s="24"/>
      <c r="AO86" s="45"/>
      <c r="AP86" s="22" t="s">
        <v>168</v>
      </c>
      <c r="AQ86" s="23"/>
      <c r="AR86" s="23"/>
      <c r="AS86" s="23"/>
      <c r="AT86" s="23"/>
      <c r="AU86" s="23"/>
      <c r="AV86" s="24"/>
      <c r="AW86" s="45"/>
      <c r="AX86" s="22" t="s">
        <v>168</v>
      </c>
      <c r="AY86" s="23"/>
      <c r="AZ86" s="23"/>
      <c r="BA86" s="23"/>
      <c r="BB86" s="23"/>
      <c r="BC86" s="23"/>
      <c r="BD86" s="24"/>
      <c r="BE86" s="45"/>
      <c r="BF86" s="22" t="s">
        <v>168</v>
      </c>
      <c r="BG86" s="23"/>
      <c r="BH86" s="23"/>
      <c r="BI86" s="23"/>
      <c r="BJ86" s="23"/>
      <c r="BK86" s="23"/>
      <c r="BL86" s="24">
        <f t="shared" si="37"/>
        <v>0</v>
      </c>
    </row>
    <row r="87" spans="1:64" ht="13.5" thickTop="1" x14ac:dyDescent="0.2">
      <c r="A87" s="48"/>
      <c r="B87" s="34"/>
      <c r="C87" s="35"/>
      <c r="D87" s="35"/>
      <c r="E87" s="35"/>
      <c r="F87" s="35"/>
      <c r="G87" s="35"/>
      <c r="H87" s="36"/>
      <c r="I87" s="45"/>
      <c r="J87" s="34"/>
      <c r="K87" s="35"/>
      <c r="L87" s="35"/>
      <c r="M87" s="35"/>
      <c r="N87" s="35"/>
      <c r="O87" s="35"/>
      <c r="P87" s="36"/>
      <c r="Q87" s="48"/>
      <c r="R87" s="34"/>
      <c r="S87" s="35"/>
      <c r="T87" s="35"/>
      <c r="U87" s="35"/>
      <c r="V87" s="35"/>
      <c r="W87" s="35"/>
      <c r="X87" s="36"/>
      <c r="Y87" s="45"/>
      <c r="Z87" s="34"/>
      <c r="AA87" s="35"/>
      <c r="AB87" s="35"/>
      <c r="AC87" s="35"/>
      <c r="AD87" s="35"/>
      <c r="AE87" s="35"/>
      <c r="AF87" s="36"/>
      <c r="AG87" s="45"/>
      <c r="AH87" s="34"/>
      <c r="AI87" s="35"/>
      <c r="AJ87" s="35"/>
      <c r="AK87" s="35"/>
      <c r="AL87" s="35"/>
      <c r="AM87" s="35"/>
      <c r="AN87" s="36"/>
      <c r="AO87" s="45"/>
      <c r="AP87" s="34"/>
      <c r="AQ87" s="35"/>
      <c r="AR87" s="35"/>
      <c r="AS87" s="35"/>
      <c r="AT87" s="35"/>
      <c r="AU87" s="35"/>
      <c r="AV87" s="36"/>
      <c r="AW87" s="45"/>
      <c r="AX87" s="34"/>
      <c r="AY87" s="35"/>
      <c r="AZ87" s="35"/>
      <c r="BA87" s="35"/>
      <c r="BB87" s="35"/>
      <c r="BC87" s="35"/>
      <c r="BD87" s="36"/>
      <c r="BE87" s="45"/>
      <c r="BF87" s="34"/>
      <c r="BG87" s="35"/>
      <c r="BH87" s="35"/>
      <c r="BI87" s="35"/>
      <c r="BJ87" s="35"/>
      <c r="BK87" s="35"/>
      <c r="BL87" s="36"/>
    </row>
    <row r="88" spans="1:64" x14ac:dyDescent="0.2">
      <c r="A88" s="48"/>
      <c r="B88" s="17"/>
      <c r="C88" s="18"/>
      <c r="D88" s="18"/>
      <c r="E88" s="18"/>
      <c r="F88" s="18"/>
      <c r="G88" s="18"/>
      <c r="H88" s="19"/>
      <c r="I88" s="45"/>
      <c r="J88" s="17"/>
      <c r="K88" s="18"/>
      <c r="L88" s="18"/>
      <c r="M88" s="18"/>
      <c r="N88" s="18"/>
      <c r="O88" s="18"/>
      <c r="P88" s="19"/>
      <c r="Q88" s="48"/>
      <c r="R88" s="17"/>
      <c r="S88" s="18"/>
      <c r="T88" s="18"/>
      <c r="U88" s="18"/>
      <c r="V88" s="18"/>
      <c r="W88" s="18"/>
      <c r="X88" s="19"/>
      <c r="Y88" s="45"/>
      <c r="Z88" s="17"/>
      <c r="AA88" s="18"/>
      <c r="AB88" s="18"/>
      <c r="AC88" s="18"/>
      <c r="AD88" s="18"/>
      <c r="AE88" s="18"/>
      <c r="AF88" s="19"/>
      <c r="AG88" s="45"/>
      <c r="AH88" s="17"/>
      <c r="AI88" s="18"/>
      <c r="AJ88" s="18"/>
      <c r="AK88" s="18"/>
      <c r="AL88" s="18"/>
      <c r="AM88" s="18"/>
      <c r="AN88" s="19"/>
      <c r="AO88" s="45"/>
      <c r="AP88" s="17"/>
      <c r="AQ88" s="18"/>
      <c r="AR88" s="18"/>
      <c r="AS88" s="18"/>
      <c r="AT88" s="18"/>
      <c r="AU88" s="18"/>
      <c r="AV88" s="19"/>
      <c r="AW88" s="45"/>
      <c r="AX88" s="17"/>
      <c r="AY88" s="18"/>
      <c r="AZ88" s="18"/>
      <c r="BA88" s="18"/>
      <c r="BB88" s="18"/>
      <c r="BC88" s="18"/>
      <c r="BD88" s="19"/>
      <c r="BE88" s="45"/>
      <c r="BF88" s="17"/>
      <c r="BG88" s="18"/>
      <c r="BH88" s="18"/>
      <c r="BI88" s="18"/>
      <c r="BJ88" s="18"/>
      <c r="BK88" s="18"/>
      <c r="BL88" s="19"/>
    </row>
    <row r="89" spans="1:64" ht="13.5" thickBot="1" x14ac:dyDescent="0.25">
      <c r="A89" s="49"/>
      <c r="B89" s="22"/>
      <c r="C89" s="23"/>
      <c r="D89" s="23"/>
      <c r="E89" s="23"/>
      <c r="F89" s="23"/>
      <c r="G89" s="23"/>
      <c r="H89" s="24"/>
      <c r="I89" s="46"/>
      <c r="J89" s="22"/>
      <c r="K89" s="23"/>
      <c r="L89" s="23"/>
      <c r="M89" s="23"/>
      <c r="N89" s="23"/>
      <c r="O89" s="23"/>
      <c r="P89" s="24"/>
      <c r="Q89" s="49"/>
      <c r="R89" s="22"/>
      <c r="S89" s="23"/>
      <c r="T89" s="23"/>
      <c r="U89" s="23"/>
      <c r="V89" s="23"/>
      <c r="W89" s="23"/>
      <c r="X89" s="24"/>
      <c r="Y89" s="46"/>
      <c r="Z89" s="22"/>
      <c r="AA89" s="23"/>
      <c r="AB89" s="23"/>
      <c r="AC89" s="23"/>
      <c r="AD89" s="23"/>
      <c r="AE89" s="23"/>
      <c r="AF89" s="24"/>
      <c r="AG89" s="46"/>
      <c r="AH89" s="22"/>
      <c r="AI89" s="23"/>
      <c r="AJ89" s="23"/>
      <c r="AK89" s="23"/>
      <c r="AL89" s="23"/>
      <c r="AM89" s="23"/>
      <c r="AN89" s="24"/>
      <c r="AO89" s="46"/>
      <c r="AP89" s="22"/>
      <c r="AQ89" s="23"/>
      <c r="AR89" s="23"/>
      <c r="AS89" s="23"/>
      <c r="AT89" s="23"/>
      <c r="AU89" s="23"/>
      <c r="AV89" s="24"/>
      <c r="AW89" s="46"/>
      <c r="AX89" s="22"/>
      <c r="AY89" s="23"/>
      <c r="AZ89" s="23"/>
      <c r="BA89" s="23"/>
      <c r="BB89" s="23"/>
      <c r="BC89" s="23"/>
      <c r="BD89" s="24"/>
      <c r="BE89" s="46"/>
      <c r="BF89" s="22"/>
      <c r="BG89" s="23"/>
      <c r="BH89" s="23"/>
      <c r="BI89" s="23"/>
      <c r="BJ89" s="23"/>
      <c r="BK89" s="23"/>
      <c r="BL89" s="24"/>
    </row>
    <row r="90" spans="1:64" ht="13.5" thickTop="1" x14ac:dyDescent="0.2"/>
    <row r="99" spans="2:65" x14ac:dyDescent="0.2">
      <c r="B99" s="2" t="s">
        <v>169</v>
      </c>
      <c r="C99" s="33" t="e">
        <f>#REF!</f>
        <v>#REF!</v>
      </c>
      <c r="D99" s="33" t="e">
        <f>#REF!</f>
        <v>#REF!</v>
      </c>
      <c r="E99" s="33" t="e">
        <f>#REF!</f>
        <v>#REF!</v>
      </c>
      <c r="F99" s="33" t="e">
        <f>#REF!</f>
        <v>#REF!</v>
      </c>
      <c r="G99" s="33" t="e">
        <f>#REF!</f>
        <v>#REF!</v>
      </c>
      <c r="H99" s="33" t="e">
        <f>#REF!</f>
        <v>#REF!</v>
      </c>
      <c r="J99" s="2" t="s">
        <v>169</v>
      </c>
      <c r="K99" s="33" t="e">
        <f>#REF!</f>
        <v>#REF!</v>
      </c>
      <c r="L99" s="33" t="e">
        <f>#REF!</f>
        <v>#REF!</v>
      </c>
      <c r="M99" s="33" t="e">
        <f>#REF!</f>
        <v>#REF!</v>
      </c>
      <c r="N99" s="33" t="e">
        <f>#REF!</f>
        <v>#REF!</v>
      </c>
      <c r="O99" s="33" t="e">
        <f>#REF!</f>
        <v>#REF!</v>
      </c>
      <c r="P99" s="33" t="e">
        <f>#REF!</f>
        <v>#REF!</v>
      </c>
      <c r="R99" s="2" t="s">
        <v>169</v>
      </c>
      <c r="S99" s="33" t="e">
        <f>#REF!</f>
        <v>#REF!</v>
      </c>
      <c r="T99" s="33" t="e">
        <f>#REF!</f>
        <v>#REF!</v>
      </c>
      <c r="U99" s="33" t="e">
        <f>#REF!</f>
        <v>#REF!</v>
      </c>
      <c r="V99" s="33" t="e">
        <f>#REF!</f>
        <v>#REF!</v>
      </c>
      <c r="W99" s="33" t="e">
        <f>#REF!</f>
        <v>#REF!</v>
      </c>
      <c r="X99" s="33" t="e">
        <f>#REF!</f>
        <v>#REF!</v>
      </c>
      <c r="Z99" s="2" t="s">
        <v>169</v>
      </c>
      <c r="AA99" s="33" t="e">
        <f>#REF!</f>
        <v>#REF!</v>
      </c>
      <c r="AB99" s="33" t="e">
        <f>#REF!</f>
        <v>#REF!</v>
      </c>
      <c r="AC99" s="33" t="e">
        <f>#REF!</f>
        <v>#REF!</v>
      </c>
      <c r="AD99" s="33" t="e">
        <f>#REF!</f>
        <v>#REF!</v>
      </c>
      <c r="AE99" s="33" t="e">
        <f>#REF!</f>
        <v>#REF!</v>
      </c>
      <c r="AF99" s="33" t="e">
        <f>#REF!</f>
        <v>#REF!</v>
      </c>
      <c r="AH99" s="2" t="s">
        <v>169</v>
      </c>
      <c r="AI99" s="33" t="e">
        <f>#REF!</f>
        <v>#REF!</v>
      </c>
      <c r="AJ99" s="33" t="e">
        <f>#REF!</f>
        <v>#REF!</v>
      </c>
      <c r="AK99" s="33" t="e">
        <f>#REF!</f>
        <v>#REF!</v>
      </c>
      <c r="AL99" s="33" t="e">
        <f>#REF!</f>
        <v>#REF!</v>
      </c>
      <c r="AM99" s="33" t="e">
        <f>#REF!</f>
        <v>#REF!</v>
      </c>
      <c r="AN99" s="33" t="e">
        <f>#REF!</f>
        <v>#REF!</v>
      </c>
      <c r="AP99" s="2" t="s">
        <v>169</v>
      </c>
      <c r="AQ99" s="33" t="e">
        <f>#REF!</f>
        <v>#REF!</v>
      </c>
      <c r="AR99" s="33" t="e">
        <f>#REF!</f>
        <v>#REF!</v>
      </c>
      <c r="AS99" s="33" t="e">
        <f>#REF!</f>
        <v>#REF!</v>
      </c>
      <c r="AT99" s="33" t="e">
        <f>#REF!</f>
        <v>#REF!</v>
      </c>
      <c r="AU99" s="33" t="e">
        <f>#REF!</f>
        <v>#REF!</v>
      </c>
      <c r="AV99" s="33" t="e">
        <f>#REF!</f>
        <v>#REF!</v>
      </c>
      <c r="AX99" s="2" t="s">
        <v>169</v>
      </c>
      <c r="AY99" s="33" t="e">
        <f>#REF!</f>
        <v>#REF!</v>
      </c>
      <c r="AZ99" s="33" t="e">
        <f>#REF!</f>
        <v>#REF!</v>
      </c>
      <c r="BA99" s="33" t="e">
        <f>#REF!</f>
        <v>#REF!</v>
      </c>
      <c r="BB99" s="33" t="e">
        <f>#REF!</f>
        <v>#REF!</v>
      </c>
      <c r="BC99" s="33" t="e">
        <f>#REF!</f>
        <v>#REF!</v>
      </c>
      <c r="BD99" s="33" t="e">
        <f>#REF!</f>
        <v>#REF!</v>
      </c>
      <c r="BF99" s="2" t="s">
        <v>169</v>
      </c>
      <c r="BG99" s="33" t="e">
        <f>#REF!</f>
        <v>#REF!</v>
      </c>
      <c r="BH99" s="33" t="e">
        <f>#REF!</f>
        <v>#REF!</v>
      </c>
      <c r="BI99" s="33" t="e">
        <f>#REF!</f>
        <v>#REF!</v>
      </c>
      <c r="BJ99" s="33" t="e">
        <f>#REF!</f>
        <v>#REF!</v>
      </c>
      <c r="BK99" s="33"/>
      <c r="BL99" s="33" t="e">
        <f t="shared" ref="BL99:BL109" si="38">C99+D99+E99+F99+G99+H99+K99+L99+M99+N99+O99+P99+S99+T99+U99+V99+W99+X99+AA99+AB99+AC99+AD99+AE99+AF99+AI99+AJ99+AK99+AL99+AM99+AN99+AQ99+AR99+AS99+AT99+AU99+AV99+AY99+AZ99+BA99+BB99+BC99+BD99+BG99+BH99+BI99+BJ99</f>
        <v>#REF!</v>
      </c>
    </row>
    <row r="100" spans="2:65" ht="15" x14ac:dyDescent="0.25">
      <c r="B100" s="2" t="s">
        <v>170</v>
      </c>
      <c r="C100" s="33">
        <f t="shared" ref="C100:H100" si="39">C27</f>
        <v>0</v>
      </c>
      <c r="D100" s="33">
        <f t="shared" si="39"/>
        <v>1940</v>
      </c>
      <c r="E100" s="33">
        <f t="shared" si="39"/>
        <v>9900</v>
      </c>
      <c r="F100" s="33">
        <f t="shared" si="39"/>
        <v>140</v>
      </c>
      <c r="G100" s="33">
        <f t="shared" si="39"/>
        <v>8480</v>
      </c>
      <c r="H100" s="33">
        <f t="shared" si="39"/>
        <v>7750</v>
      </c>
      <c r="J100" s="2" t="s">
        <v>170</v>
      </c>
      <c r="K100" s="33">
        <f t="shared" ref="K100:P100" si="40">K27</f>
        <v>2400</v>
      </c>
      <c r="L100" s="33">
        <f t="shared" si="40"/>
        <v>0</v>
      </c>
      <c r="M100" s="33">
        <f t="shared" si="40"/>
        <v>9430</v>
      </c>
      <c r="N100" s="33">
        <f t="shared" si="40"/>
        <v>3003</v>
      </c>
      <c r="O100" s="33">
        <f t="shared" si="40"/>
        <v>1100</v>
      </c>
      <c r="P100" s="33">
        <f t="shared" si="40"/>
        <v>150</v>
      </c>
      <c r="R100" s="2" t="s">
        <v>170</v>
      </c>
      <c r="S100" s="33">
        <f t="shared" ref="S100:X100" si="41">S27</f>
        <v>950</v>
      </c>
      <c r="T100" s="33">
        <f t="shared" si="41"/>
        <v>6540</v>
      </c>
      <c r="U100" s="33">
        <f t="shared" si="41"/>
        <v>600</v>
      </c>
      <c r="V100" s="33">
        <f t="shared" si="41"/>
        <v>2100</v>
      </c>
      <c r="W100" s="33">
        <f t="shared" si="41"/>
        <v>302</v>
      </c>
      <c r="X100" s="33">
        <f t="shared" si="41"/>
        <v>110</v>
      </c>
      <c r="Z100" s="2" t="s">
        <v>170</v>
      </c>
      <c r="AA100" s="33">
        <f t="shared" ref="AA100:AF100" si="42">AA27</f>
        <v>9025</v>
      </c>
      <c r="AB100" s="33">
        <f t="shared" si="42"/>
        <v>8</v>
      </c>
      <c r="AC100" s="33">
        <f t="shared" si="42"/>
        <v>1450</v>
      </c>
      <c r="AD100" s="33">
        <f t="shared" si="42"/>
        <v>350</v>
      </c>
      <c r="AE100" s="33">
        <f t="shared" si="42"/>
        <v>100</v>
      </c>
      <c r="AF100" s="33">
        <f t="shared" si="42"/>
        <v>17</v>
      </c>
      <c r="AH100" s="2" t="s">
        <v>170</v>
      </c>
      <c r="AI100" s="33">
        <f t="shared" ref="AI100:AN100" si="43">AI27</f>
        <v>3800</v>
      </c>
      <c r="AJ100" s="33">
        <f t="shared" si="43"/>
        <v>120</v>
      </c>
      <c r="AK100" s="33">
        <f t="shared" si="43"/>
        <v>935</v>
      </c>
      <c r="AL100" s="33">
        <f t="shared" si="43"/>
        <v>550</v>
      </c>
      <c r="AM100" s="33">
        <f t="shared" si="43"/>
        <v>10</v>
      </c>
      <c r="AN100" s="33">
        <f t="shared" si="43"/>
        <v>1170</v>
      </c>
      <c r="AP100" s="2" t="s">
        <v>170</v>
      </c>
      <c r="AQ100" s="33">
        <f t="shared" ref="AQ100:AV100" si="44">AQ27</f>
        <v>1200</v>
      </c>
      <c r="AR100" s="33">
        <f t="shared" si="44"/>
        <v>10735</v>
      </c>
      <c r="AS100" s="33">
        <f t="shared" si="44"/>
        <v>7015</v>
      </c>
      <c r="AT100" s="33">
        <f t="shared" si="44"/>
        <v>1070</v>
      </c>
      <c r="AU100" s="33">
        <f t="shared" si="44"/>
        <v>310</v>
      </c>
      <c r="AV100" s="33">
        <f t="shared" si="44"/>
        <v>294</v>
      </c>
      <c r="AX100" s="2" t="s">
        <v>170</v>
      </c>
      <c r="AY100" s="33">
        <f t="shared" ref="AY100:BD100" si="45">AY27</f>
        <v>2</v>
      </c>
      <c r="AZ100" s="33">
        <f t="shared" si="45"/>
        <v>28760</v>
      </c>
      <c r="BA100" s="33">
        <f t="shared" si="45"/>
        <v>195</v>
      </c>
      <c r="BB100" s="33">
        <f t="shared" si="45"/>
        <v>524</v>
      </c>
      <c r="BC100" s="33">
        <f t="shared" si="45"/>
        <v>0</v>
      </c>
      <c r="BD100" s="33">
        <f t="shared" si="45"/>
        <v>3110</v>
      </c>
      <c r="BF100" s="2" t="s">
        <v>170</v>
      </c>
      <c r="BG100" s="33">
        <f>BG27</f>
        <v>8895</v>
      </c>
      <c r="BH100" s="33">
        <f>BH27</f>
        <v>9</v>
      </c>
      <c r="BI100" s="33">
        <f>BI27</f>
        <v>500</v>
      </c>
      <c r="BJ100" s="33">
        <f>BJ27</f>
        <v>280</v>
      </c>
      <c r="BK100" s="33"/>
      <c r="BL100" s="33">
        <f>BL27</f>
        <v>135329</v>
      </c>
      <c r="BM100" s="2" t="s">
        <v>171</v>
      </c>
    </row>
    <row r="101" spans="2:65" x14ac:dyDescent="0.2">
      <c r="B101" s="2" t="s">
        <v>172</v>
      </c>
      <c r="C101" s="33">
        <f t="shared" ref="C101:H101" si="46">C9*C10</f>
        <v>0</v>
      </c>
      <c r="D101" s="33">
        <f t="shared" si="46"/>
        <v>0</v>
      </c>
      <c r="E101" s="33">
        <f t="shared" si="46"/>
        <v>6402</v>
      </c>
      <c r="F101" s="33">
        <f t="shared" si="46"/>
        <v>65</v>
      </c>
      <c r="G101" s="33">
        <f t="shared" si="46"/>
        <v>0</v>
      </c>
      <c r="H101" s="33">
        <f t="shared" si="46"/>
        <v>2000</v>
      </c>
      <c r="J101" s="2" t="s">
        <v>172</v>
      </c>
      <c r="K101" s="33">
        <f t="shared" ref="K101:P101" si="47">K9*K10</f>
        <v>0</v>
      </c>
      <c r="L101" s="33">
        <f t="shared" si="47"/>
        <v>0</v>
      </c>
      <c r="M101" s="33">
        <f t="shared" si="47"/>
        <v>3200</v>
      </c>
      <c r="N101" s="33">
        <f t="shared" si="47"/>
        <v>0</v>
      </c>
      <c r="O101" s="33">
        <f t="shared" si="47"/>
        <v>0</v>
      </c>
      <c r="P101" s="33">
        <f t="shared" si="47"/>
        <v>0</v>
      </c>
      <c r="R101" s="2" t="s">
        <v>172</v>
      </c>
      <c r="S101" s="33">
        <f t="shared" ref="S101:X101" si="48">S9*S10</f>
        <v>0</v>
      </c>
      <c r="T101" s="33">
        <f t="shared" si="48"/>
        <v>0</v>
      </c>
      <c r="U101" s="33">
        <f t="shared" si="48"/>
        <v>0</v>
      </c>
      <c r="V101" s="33">
        <f t="shared" si="48"/>
        <v>0</v>
      </c>
      <c r="W101" s="33">
        <f t="shared" si="48"/>
        <v>0</v>
      </c>
      <c r="X101" s="33">
        <f t="shared" si="48"/>
        <v>0</v>
      </c>
      <c r="Z101" s="2" t="s">
        <v>172</v>
      </c>
      <c r="AA101" s="33">
        <f t="shared" ref="AA101:AF101" si="49">AA9*AA10</f>
        <v>0</v>
      </c>
      <c r="AB101" s="33">
        <f t="shared" si="49"/>
        <v>0</v>
      </c>
      <c r="AC101" s="33">
        <f t="shared" si="49"/>
        <v>250</v>
      </c>
      <c r="AD101" s="33">
        <f t="shared" si="49"/>
        <v>0</v>
      </c>
      <c r="AE101" s="33">
        <f t="shared" si="49"/>
        <v>0</v>
      </c>
      <c r="AF101" s="33">
        <f t="shared" si="49"/>
        <v>0</v>
      </c>
      <c r="AH101" s="2" t="s">
        <v>172</v>
      </c>
      <c r="AI101" s="33">
        <f t="shared" ref="AI101:AN101" si="50">AI9*AI10</f>
        <v>1155</v>
      </c>
      <c r="AJ101" s="33">
        <f t="shared" si="50"/>
        <v>0</v>
      </c>
      <c r="AK101" s="33">
        <f t="shared" si="50"/>
        <v>0</v>
      </c>
      <c r="AL101" s="33">
        <f t="shared" si="50"/>
        <v>0</v>
      </c>
      <c r="AM101" s="33">
        <f t="shared" si="50"/>
        <v>0</v>
      </c>
      <c r="AN101" s="33">
        <f t="shared" si="50"/>
        <v>0</v>
      </c>
      <c r="AP101" s="2" t="s">
        <v>172</v>
      </c>
      <c r="AQ101" s="33">
        <f t="shared" ref="AQ101:AV101" si="51">AQ9*AQ10</f>
        <v>0</v>
      </c>
      <c r="AR101" s="33">
        <f t="shared" si="51"/>
        <v>8184</v>
      </c>
      <c r="AS101" s="33">
        <f t="shared" si="51"/>
        <v>0</v>
      </c>
      <c r="AT101" s="33">
        <f t="shared" si="51"/>
        <v>800</v>
      </c>
      <c r="AU101" s="33">
        <f t="shared" si="51"/>
        <v>0</v>
      </c>
      <c r="AV101" s="33">
        <f t="shared" si="51"/>
        <v>140</v>
      </c>
      <c r="AX101" s="2" t="s">
        <v>172</v>
      </c>
      <c r="AY101" s="33">
        <f t="shared" ref="AY101:BD101" si="52">AY9*AY10</f>
        <v>0</v>
      </c>
      <c r="AZ101" s="33">
        <f t="shared" si="52"/>
        <v>0</v>
      </c>
      <c r="BA101" s="33">
        <f t="shared" si="52"/>
        <v>0</v>
      </c>
      <c r="BB101" s="33">
        <f t="shared" si="52"/>
        <v>0</v>
      </c>
      <c r="BC101" s="33">
        <f t="shared" si="52"/>
        <v>0</v>
      </c>
      <c r="BD101" s="33">
        <f t="shared" si="52"/>
        <v>0</v>
      </c>
      <c r="BF101" s="2" t="s">
        <v>172</v>
      </c>
      <c r="BG101" s="33">
        <f>BG9*BG10</f>
        <v>6400</v>
      </c>
      <c r="BH101" s="33">
        <f>BH9*BH10</f>
        <v>0</v>
      </c>
      <c r="BI101" s="33">
        <f>BI9*BI10</f>
        <v>0</v>
      </c>
      <c r="BJ101" s="33">
        <f>BJ9*BJ10</f>
        <v>0</v>
      </c>
      <c r="BK101" s="33"/>
      <c r="BL101" s="33">
        <f t="shared" si="38"/>
        <v>28596</v>
      </c>
      <c r="BM101" s="37">
        <f>BL101/BL$9</f>
        <v>0.34746051032806802</v>
      </c>
    </row>
    <row r="102" spans="2:65" x14ac:dyDescent="0.2">
      <c r="B102" s="2" t="s">
        <v>173</v>
      </c>
      <c r="C102" s="33">
        <f t="shared" ref="C102:H102" si="53">C9*C11</f>
        <v>0</v>
      </c>
      <c r="D102" s="33">
        <f t="shared" si="53"/>
        <v>0</v>
      </c>
      <c r="E102" s="33">
        <f t="shared" si="53"/>
        <v>3298.0000000000005</v>
      </c>
      <c r="F102" s="33">
        <f t="shared" si="53"/>
        <v>0</v>
      </c>
      <c r="G102" s="33">
        <f t="shared" si="53"/>
        <v>0</v>
      </c>
      <c r="H102" s="33">
        <f t="shared" si="53"/>
        <v>2000</v>
      </c>
      <c r="J102" s="2" t="s">
        <v>173</v>
      </c>
      <c r="K102" s="33">
        <f t="shared" ref="K102:P102" si="54">K9*K11</f>
        <v>0</v>
      </c>
      <c r="L102" s="33">
        <f t="shared" si="54"/>
        <v>0</v>
      </c>
      <c r="M102" s="33">
        <f t="shared" si="54"/>
        <v>4800</v>
      </c>
      <c r="N102" s="33">
        <f t="shared" si="54"/>
        <v>0</v>
      </c>
      <c r="O102" s="33">
        <f t="shared" si="54"/>
        <v>0</v>
      </c>
      <c r="P102" s="33">
        <f t="shared" si="54"/>
        <v>0</v>
      </c>
      <c r="R102" s="2" t="s">
        <v>173</v>
      </c>
      <c r="S102" s="33">
        <f t="shared" ref="S102:X102" si="55">S9*S11</f>
        <v>0</v>
      </c>
      <c r="T102" s="33">
        <f t="shared" si="55"/>
        <v>0</v>
      </c>
      <c r="U102" s="33">
        <f t="shared" si="55"/>
        <v>0</v>
      </c>
      <c r="V102" s="33">
        <f t="shared" si="55"/>
        <v>0</v>
      </c>
      <c r="W102" s="33">
        <f t="shared" si="55"/>
        <v>0</v>
      </c>
      <c r="X102" s="33">
        <f t="shared" si="55"/>
        <v>0</v>
      </c>
      <c r="Z102" s="2" t="s">
        <v>173</v>
      </c>
      <c r="AA102" s="33">
        <f t="shared" ref="AA102:AF102" si="56">AA9*AA11</f>
        <v>0</v>
      </c>
      <c r="AB102" s="33">
        <f t="shared" si="56"/>
        <v>0</v>
      </c>
      <c r="AC102" s="33">
        <f t="shared" si="56"/>
        <v>0</v>
      </c>
      <c r="AD102" s="33">
        <f t="shared" si="56"/>
        <v>0</v>
      </c>
      <c r="AE102" s="33">
        <f t="shared" si="56"/>
        <v>0</v>
      </c>
      <c r="AF102" s="33">
        <f t="shared" si="56"/>
        <v>0</v>
      </c>
      <c r="AH102" s="2" t="s">
        <v>173</v>
      </c>
      <c r="AI102" s="33">
        <f t="shared" ref="AI102:AN102" si="57">AI9*AI11</f>
        <v>2345</v>
      </c>
      <c r="AJ102" s="33">
        <f t="shared" si="57"/>
        <v>0</v>
      </c>
      <c r="AK102" s="33">
        <f t="shared" si="57"/>
        <v>0</v>
      </c>
      <c r="AL102" s="33">
        <f t="shared" si="57"/>
        <v>0</v>
      </c>
      <c r="AM102" s="33">
        <f t="shared" si="57"/>
        <v>0</v>
      </c>
      <c r="AN102" s="33">
        <f t="shared" si="57"/>
        <v>0</v>
      </c>
      <c r="AP102" s="2" t="s">
        <v>173</v>
      </c>
      <c r="AQ102" s="33">
        <f t="shared" ref="AQ102:AV102" si="58">AQ9*AQ11</f>
        <v>0</v>
      </c>
      <c r="AR102" s="33">
        <f t="shared" si="58"/>
        <v>616.00000000000011</v>
      </c>
      <c r="AS102" s="33">
        <f t="shared" si="58"/>
        <v>0</v>
      </c>
      <c r="AT102" s="33">
        <f t="shared" si="58"/>
        <v>0</v>
      </c>
      <c r="AU102" s="33">
        <f t="shared" si="58"/>
        <v>0</v>
      </c>
      <c r="AV102" s="33">
        <f t="shared" si="58"/>
        <v>0</v>
      </c>
      <c r="AX102" s="2" t="s">
        <v>173</v>
      </c>
      <c r="AY102" s="33">
        <f t="shared" ref="AY102:BD102" si="59">AY9*AY11</f>
        <v>0</v>
      </c>
      <c r="AZ102" s="33">
        <f t="shared" si="59"/>
        <v>0</v>
      </c>
      <c r="BA102" s="33">
        <f t="shared" si="59"/>
        <v>0</v>
      </c>
      <c r="BB102" s="33">
        <f t="shared" si="59"/>
        <v>0</v>
      </c>
      <c r="BC102" s="33">
        <f t="shared" si="59"/>
        <v>0</v>
      </c>
      <c r="BD102" s="33">
        <f t="shared" si="59"/>
        <v>0</v>
      </c>
      <c r="BF102" s="2" t="s">
        <v>173</v>
      </c>
      <c r="BG102" s="33">
        <f>BG9*BG11</f>
        <v>1600</v>
      </c>
      <c r="BH102" s="33">
        <f>BH9*BH11</f>
        <v>0</v>
      </c>
      <c r="BI102" s="33">
        <f>BI9*BI11</f>
        <v>0</v>
      </c>
      <c r="BJ102" s="33">
        <f>BJ9*BJ11</f>
        <v>0</v>
      </c>
      <c r="BK102" s="33"/>
      <c r="BL102" s="33">
        <f t="shared" si="38"/>
        <v>14659</v>
      </c>
      <c r="BM102" s="37">
        <f>BL102/BL$9</f>
        <v>0.17811664641555286</v>
      </c>
    </row>
    <row r="103" spans="2:65" x14ac:dyDescent="0.2">
      <c r="B103" s="2" t="s">
        <v>174</v>
      </c>
      <c r="C103" s="33">
        <f t="shared" ref="C103:H103" si="60">C9*C12</f>
        <v>0</v>
      </c>
      <c r="D103" s="33">
        <f t="shared" si="60"/>
        <v>312.5</v>
      </c>
      <c r="E103" s="33">
        <f t="shared" si="60"/>
        <v>9700</v>
      </c>
      <c r="F103" s="33">
        <f t="shared" si="60"/>
        <v>0</v>
      </c>
      <c r="G103" s="33">
        <f t="shared" si="60"/>
        <v>0</v>
      </c>
      <c r="H103" s="33">
        <f t="shared" si="60"/>
        <v>0</v>
      </c>
      <c r="J103" s="2" t="s">
        <v>174</v>
      </c>
      <c r="K103" s="33">
        <f t="shared" ref="K103:P103" si="61">K9*K12</f>
        <v>0</v>
      </c>
      <c r="L103" s="33">
        <f t="shared" si="61"/>
        <v>0</v>
      </c>
      <c r="M103" s="33">
        <f t="shared" si="61"/>
        <v>800</v>
      </c>
      <c r="N103" s="33">
        <f t="shared" si="61"/>
        <v>0</v>
      </c>
      <c r="O103" s="33">
        <f t="shared" si="61"/>
        <v>0</v>
      </c>
      <c r="P103" s="33">
        <f t="shared" si="61"/>
        <v>0</v>
      </c>
      <c r="R103" s="2" t="s">
        <v>174</v>
      </c>
      <c r="S103" s="33">
        <f t="shared" ref="S103:X103" si="62">S9*S12</f>
        <v>0</v>
      </c>
      <c r="T103" s="33">
        <f t="shared" si="62"/>
        <v>1984</v>
      </c>
      <c r="U103" s="33">
        <f t="shared" si="62"/>
        <v>0</v>
      </c>
      <c r="V103" s="33">
        <f t="shared" si="62"/>
        <v>0</v>
      </c>
      <c r="W103" s="33">
        <f t="shared" si="62"/>
        <v>0</v>
      </c>
      <c r="X103" s="33">
        <f t="shared" si="62"/>
        <v>0</v>
      </c>
      <c r="Z103" s="2" t="s">
        <v>174</v>
      </c>
      <c r="AA103" s="33">
        <f t="shared" ref="AA103:AF103" si="63">AA9*AA12</f>
        <v>0</v>
      </c>
      <c r="AB103" s="33">
        <f t="shared" si="63"/>
        <v>0</v>
      </c>
      <c r="AC103" s="33">
        <f t="shared" si="63"/>
        <v>0</v>
      </c>
      <c r="AD103" s="33">
        <f t="shared" si="63"/>
        <v>0</v>
      </c>
      <c r="AE103" s="33">
        <f t="shared" si="63"/>
        <v>0</v>
      </c>
      <c r="AF103" s="33">
        <f t="shared" si="63"/>
        <v>0</v>
      </c>
      <c r="AH103" s="2" t="s">
        <v>174</v>
      </c>
      <c r="AI103" s="33">
        <f t="shared" ref="AI103:AN103" si="64">AI9*AI12</f>
        <v>2800</v>
      </c>
      <c r="AJ103" s="33">
        <f t="shared" si="64"/>
        <v>0</v>
      </c>
      <c r="AK103" s="33">
        <f t="shared" si="64"/>
        <v>0</v>
      </c>
      <c r="AL103" s="33">
        <f t="shared" si="64"/>
        <v>0</v>
      </c>
      <c r="AM103" s="33">
        <f t="shared" si="64"/>
        <v>0</v>
      </c>
      <c r="AN103" s="33">
        <f t="shared" si="64"/>
        <v>0</v>
      </c>
      <c r="AP103" s="2" t="s">
        <v>174</v>
      </c>
      <c r="AQ103" s="33">
        <f t="shared" ref="AQ103:AV103" si="65">AQ9*AQ12</f>
        <v>0</v>
      </c>
      <c r="AR103" s="33">
        <f t="shared" si="65"/>
        <v>6600</v>
      </c>
      <c r="AS103" s="33">
        <f t="shared" si="65"/>
        <v>0</v>
      </c>
      <c r="AT103" s="33">
        <f t="shared" si="65"/>
        <v>0</v>
      </c>
      <c r="AU103" s="33">
        <f t="shared" si="65"/>
        <v>0</v>
      </c>
      <c r="AV103" s="33">
        <f t="shared" si="65"/>
        <v>0</v>
      </c>
      <c r="AX103" s="2" t="s">
        <v>174</v>
      </c>
      <c r="AY103" s="33">
        <f t="shared" ref="AY103:BD103" si="66">AY9*AY12</f>
        <v>0</v>
      </c>
      <c r="AZ103" s="33">
        <f t="shared" si="66"/>
        <v>0</v>
      </c>
      <c r="BA103" s="33">
        <f t="shared" si="66"/>
        <v>0</v>
      </c>
      <c r="BB103" s="33">
        <f t="shared" si="66"/>
        <v>0</v>
      </c>
      <c r="BC103" s="33">
        <f t="shared" si="66"/>
        <v>0</v>
      </c>
      <c r="BD103" s="33">
        <f t="shared" si="66"/>
        <v>0</v>
      </c>
      <c r="BF103" s="2" t="s">
        <v>174</v>
      </c>
      <c r="BG103" s="33">
        <f>BG9*BG12</f>
        <v>0</v>
      </c>
      <c r="BH103" s="33">
        <f>BH9*BH12</f>
        <v>0</v>
      </c>
      <c r="BI103" s="33">
        <f>BI9*BI12</f>
        <v>0</v>
      </c>
      <c r="BJ103" s="33">
        <f>BJ9*BJ12</f>
        <v>0</v>
      </c>
      <c r="BK103" s="33"/>
      <c r="BL103" s="33">
        <f t="shared" si="38"/>
        <v>22196.5</v>
      </c>
      <c r="BM103" s="37">
        <f>BL103/BL$9</f>
        <v>0.26970230862697447</v>
      </c>
    </row>
    <row r="104" spans="2:65" x14ac:dyDescent="0.2">
      <c r="B104" s="2" t="s">
        <v>175</v>
      </c>
      <c r="C104" s="33">
        <f t="shared" ref="C104:H104" si="67">C100*C28</f>
        <v>0</v>
      </c>
      <c r="D104" s="33">
        <f t="shared" si="67"/>
        <v>1280.4000000000001</v>
      </c>
      <c r="E104" s="33">
        <f t="shared" si="67"/>
        <v>9900</v>
      </c>
      <c r="F104" s="33">
        <f t="shared" si="67"/>
        <v>126</v>
      </c>
      <c r="G104" s="33">
        <f t="shared" si="67"/>
        <v>4240</v>
      </c>
      <c r="H104" s="33">
        <f t="shared" si="67"/>
        <v>5425</v>
      </c>
      <c r="J104" s="2" t="s">
        <v>175</v>
      </c>
      <c r="K104" s="33">
        <f t="shared" ref="K104:P104" si="68">K100*K28</f>
        <v>720</v>
      </c>
      <c r="L104" s="33">
        <f t="shared" si="68"/>
        <v>0</v>
      </c>
      <c r="M104" s="33">
        <f t="shared" si="68"/>
        <v>2829</v>
      </c>
      <c r="N104" s="33">
        <f t="shared" si="68"/>
        <v>0</v>
      </c>
      <c r="O104" s="33">
        <f t="shared" si="68"/>
        <v>1100</v>
      </c>
      <c r="P104" s="33">
        <f t="shared" si="68"/>
        <v>112.5</v>
      </c>
      <c r="R104" s="2" t="s">
        <v>175</v>
      </c>
      <c r="S104" s="33">
        <f t="shared" ref="S104:X104" si="69">S100*S28</f>
        <v>855</v>
      </c>
      <c r="T104" s="33">
        <f t="shared" si="69"/>
        <v>981</v>
      </c>
      <c r="U104" s="33">
        <f t="shared" si="69"/>
        <v>0</v>
      </c>
      <c r="V104" s="33">
        <f t="shared" si="69"/>
        <v>0</v>
      </c>
      <c r="W104" s="33">
        <f t="shared" si="69"/>
        <v>151</v>
      </c>
      <c r="X104" s="33">
        <f t="shared" si="69"/>
        <v>99</v>
      </c>
      <c r="Z104" s="2" t="s">
        <v>175</v>
      </c>
      <c r="AA104" s="33">
        <f t="shared" ref="AA104:AF104" si="70">AA100*AA28</f>
        <v>5415</v>
      </c>
      <c r="AB104" s="33">
        <f t="shared" si="70"/>
        <v>0</v>
      </c>
      <c r="AC104" s="33">
        <f t="shared" si="70"/>
        <v>362.5</v>
      </c>
      <c r="AD104" s="33">
        <f t="shared" si="70"/>
        <v>140</v>
      </c>
      <c r="AE104" s="33">
        <f t="shared" si="70"/>
        <v>60</v>
      </c>
      <c r="AF104" s="33">
        <f t="shared" si="70"/>
        <v>0</v>
      </c>
      <c r="AH104" s="2" t="s">
        <v>175</v>
      </c>
      <c r="AI104" s="33">
        <f t="shared" ref="AI104:AN104" si="71">AI100*AI28</f>
        <v>3800</v>
      </c>
      <c r="AJ104" s="33">
        <f t="shared" si="71"/>
        <v>114</v>
      </c>
      <c r="AK104" s="33">
        <f t="shared" si="71"/>
        <v>467.5</v>
      </c>
      <c r="AL104" s="33">
        <f t="shared" si="71"/>
        <v>0</v>
      </c>
      <c r="AM104" s="33">
        <f t="shared" si="71"/>
        <v>0</v>
      </c>
      <c r="AN104" s="33">
        <f t="shared" si="71"/>
        <v>117</v>
      </c>
      <c r="AP104" s="2" t="s">
        <v>175</v>
      </c>
      <c r="AQ104" s="33">
        <f t="shared" ref="AQ104:AV104" si="72">AQ100*AQ28</f>
        <v>240</v>
      </c>
      <c r="AR104" s="33">
        <f t="shared" si="72"/>
        <v>2683.75</v>
      </c>
      <c r="AS104" s="33">
        <f t="shared" si="72"/>
        <v>0</v>
      </c>
      <c r="AT104" s="33">
        <f t="shared" si="72"/>
        <v>0</v>
      </c>
      <c r="AU104" s="33">
        <f t="shared" si="72"/>
        <v>0</v>
      </c>
      <c r="AV104" s="33">
        <f t="shared" si="72"/>
        <v>220.5</v>
      </c>
      <c r="AX104" s="2" t="s">
        <v>175</v>
      </c>
      <c r="AY104" s="33">
        <f t="shared" ref="AY104:BD104" si="73">AY100*AY28</f>
        <v>0</v>
      </c>
      <c r="AZ104" s="33">
        <f t="shared" si="73"/>
        <v>862.8</v>
      </c>
      <c r="BA104" s="33">
        <f t="shared" si="73"/>
        <v>39</v>
      </c>
      <c r="BB104" s="33">
        <f t="shared" si="73"/>
        <v>262</v>
      </c>
      <c r="BC104" s="33">
        <f t="shared" si="73"/>
        <v>0</v>
      </c>
      <c r="BD104" s="33">
        <f t="shared" si="73"/>
        <v>2332.5</v>
      </c>
      <c r="BF104" s="2" t="s">
        <v>175</v>
      </c>
      <c r="BG104" s="33">
        <f>BG100*BG28</f>
        <v>1779</v>
      </c>
      <c r="BH104" s="33">
        <f>BH100*BH28</f>
        <v>0</v>
      </c>
      <c r="BI104" s="33">
        <f>BI100*BI28</f>
        <v>500</v>
      </c>
      <c r="BJ104" s="33">
        <f>BJ100*BJ28</f>
        <v>196</v>
      </c>
      <c r="BK104" s="33"/>
      <c r="BL104" s="33">
        <f t="shared" si="38"/>
        <v>47410.450000000004</v>
      </c>
      <c r="BM104" s="37">
        <f t="shared" ref="BM104:BM109" si="74">BL104/BL$100</f>
        <v>0.35033473978230834</v>
      </c>
    </row>
    <row r="105" spans="2:65" x14ac:dyDescent="0.2">
      <c r="B105" s="2" t="s">
        <v>176</v>
      </c>
      <c r="C105" s="33">
        <f t="shared" ref="C105:H105" si="75">C100*C29</f>
        <v>0</v>
      </c>
      <c r="D105" s="33">
        <f t="shared" si="75"/>
        <v>0</v>
      </c>
      <c r="E105" s="33">
        <f t="shared" si="75"/>
        <v>0</v>
      </c>
      <c r="F105" s="33">
        <f t="shared" si="75"/>
        <v>0</v>
      </c>
      <c r="G105" s="33">
        <f t="shared" si="75"/>
        <v>0</v>
      </c>
      <c r="H105" s="33">
        <f t="shared" si="75"/>
        <v>0</v>
      </c>
      <c r="J105" s="2" t="s">
        <v>176</v>
      </c>
      <c r="K105" s="33">
        <f t="shared" ref="K105:P105" si="76">K100*K29</f>
        <v>0</v>
      </c>
      <c r="L105" s="33">
        <f t="shared" si="76"/>
        <v>0</v>
      </c>
      <c r="M105" s="33">
        <f t="shared" si="76"/>
        <v>0</v>
      </c>
      <c r="N105" s="33">
        <f t="shared" si="76"/>
        <v>0</v>
      </c>
      <c r="O105" s="33">
        <f t="shared" si="76"/>
        <v>0</v>
      </c>
      <c r="P105" s="33">
        <f t="shared" si="76"/>
        <v>0</v>
      </c>
      <c r="R105" s="2" t="s">
        <v>176</v>
      </c>
      <c r="S105" s="33">
        <f t="shared" ref="S105:X105" si="77">S100*S29</f>
        <v>47.5</v>
      </c>
      <c r="T105" s="33">
        <f t="shared" si="77"/>
        <v>0</v>
      </c>
      <c r="U105" s="33">
        <f t="shared" si="77"/>
        <v>0</v>
      </c>
      <c r="V105" s="33">
        <f t="shared" si="77"/>
        <v>0</v>
      </c>
      <c r="W105" s="33">
        <f t="shared" si="77"/>
        <v>0</v>
      </c>
      <c r="X105" s="33">
        <f t="shared" si="77"/>
        <v>0</v>
      </c>
      <c r="Z105" s="2" t="s">
        <v>176</v>
      </c>
      <c r="AA105" s="33">
        <f t="shared" ref="AA105:AF105" si="78">AA100*AA29</f>
        <v>451.25</v>
      </c>
      <c r="AB105" s="33">
        <f t="shared" si="78"/>
        <v>0</v>
      </c>
      <c r="AC105" s="33">
        <f t="shared" si="78"/>
        <v>0</v>
      </c>
      <c r="AD105" s="33">
        <f t="shared" si="78"/>
        <v>0</v>
      </c>
      <c r="AE105" s="33">
        <f t="shared" si="78"/>
        <v>20</v>
      </c>
      <c r="AF105" s="33">
        <f t="shared" si="78"/>
        <v>0</v>
      </c>
      <c r="AH105" s="2" t="s">
        <v>176</v>
      </c>
      <c r="AI105" s="33">
        <f t="shared" ref="AI105:AN105" si="79">AI100*AI29</f>
        <v>0</v>
      </c>
      <c r="AJ105" s="33">
        <f t="shared" si="79"/>
        <v>0</v>
      </c>
      <c r="AK105" s="33">
        <f t="shared" si="79"/>
        <v>0</v>
      </c>
      <c r="AL105" s="33">
        <f t="shared" si="79"/>
        <v>0</v>
      </c>
      <c r="AM105" s="33">
        <f t="shared" si="79"/>
        <v>0</v>
      </c>
      <c r="AN105" s="33">
        <f t="shared" si="79"/>
        <v>0</v>
      </c>
      <c r="AP105" s="2" t="s">
        <v>176</v>
      </c>
      <c r="AQ105" s="33">
        <f t="shared" ref="AQ105:AV105" si="80">AQ100*AQ29</f>
        <v>0</v>
      </c>
      <c r="AR105" s="33">
        <f t="shared" si="80"/>
        <v>0</v>
      </c>
      <c r="AS105" s="33">
        <f t="shared" si="80"/>
        <v>0</v>
      </c>
      <c r="AT105" s="33">
        <f t="shared" si="80"/>
        <v>0</v>
      </c>
      <c r="AU105" s="33">
        <f t="shared" si="80"/>
        <v>0</v>
      </c>
      <c r="AV105" s="33">
        <f t="shared" si="80"/>
        <v>0</v>
      </c>
      <c r="AX105" s="2" t="s">
        <v>176</v>
      </c>
      <c r="AY105" s="33">
        <f t="shared" ref="AY105:BD105" si="81">AY100*AY29</f>
        <v>0</v>
      </c>
      <c r="AZ105" s="33">
        <f t="shared" si="81"/>
        <v>0</v>
      </c>
      <c r="BA105" s="33">
        <f t="shared" si="81"/>
        <v>0</v>
      </c>
      <c r="BB105" s="33">
        <f t="shared" si="81"/>
        <v>0</v>
      </c>
      <c r="BC105" s="33">
        <f t="shared" si="81"/>
        <v>0</v>
      </c>
      <c r="BD105" s="33">
        <f t="shared" si="81"/>
        <v>622</v>
      </c>
      <c r="BF105" s="2" t="s">
        <v>176</v>
      </c>
      <c r="BG105" s="33">
        <f>BG100*BG29</f>
        <v>0</v>
      </c>
      <c r="BH105" s="33">
        <f>BH100*BH29</f>
        <v>0</v>
      </c>
      <c r="BI105" s="33">
        <f>BI100*BI29</f>
        <v>0</v>
      </c>
      <c r="BJ105" s="33">
        <f>BJ100*BJ29</f>
        <v>42</v>
      </c>
      <c r="BK105" s="33"/>
      <c r="BL105" s="33">
        <f t="shared" si="38"/>
        <v>1182.75</v>
      </c>
      <c r="BM105" s="37">
        <f t="shared" si="74"/>
        <v>8.7398118658971839E-3</v>
      </c>
    </row>
    <row r="106" spans="2:65" x14ac:dyDescent="0.2">
      <c r="B106" s="2" t="s">
        <v>177</v>
      </c>
      <c r="C106" s="33">
        <f t="shared" ref="C106:H106" si="82">C100*C30</f>
        <v>0</v>
      </c>
      <c r="D106" s="33">
        <f t="shared" si="82"/>
        <v>659.6</v>
      </c>
      <c r="E106" s="33">
        <f t="shared" si="82"/>
        <v>0</v>
      </c>
      <c r="F106" s="33">
        <f t="shared" si="82"/>
        <v>14</v>
      </c>
      <c r="G106" s="33">
        <f t="shared" si="82"/>
        <v>4240</v>
      </c>
      <c r="H106" s="33">
        <f t="shared" si="82"/>
        <v>2325</v>
      </c>
      <c r="J106" s="2" t="s">
        <v>177</v>
      </c>
      <c r="K106" s="33">
        <f t="shared" ref="K106:P106" si="83">K100*K30</f>
        <v>1680</v>
      </c>
      <c r="L106" s="33">
        <f t="shared" si="83"/>
        <v>0</v>
      </c>
      <c r="M106" s="33">
        <f t="shared" si="83"/>
        <v>6601</v>
      </c>
      <c r="N106" s="33">
        <f t="shared" si="83"/>
        <v>3003</v>
      </c>
      <c r="O106" s="33">
        <f t="shared" si="83"/>
        <v>0</v>
      </c>
      <c r="P106" s="33">
        <f t="shared" si="83"/>
        <v>37.5</v>
      </c>
      <c r="R106" s="2" t="s">
        <v>177</v>
      </c>
      <c r="S106" s="33">
        <f t="shared" ref="S106:X106" si="84">S100*S30</f>
        <v>47.5</v>
      </c>
      <c r="T106" s="33">
        <f t="shared" si="84"/>
        <v>5559</v>
      </c>
      <c r="U106" s="33">
        <f t="shared" si="84"/>
        <v>600</v>
      </c>
      <c r="V106" s="33">
        <f t="shared" si="84"/>
        <v>0</v>
      </c>
      <c r="W106" s="33">
        <f t="shared" si="84"/>
        <v>151</v>
      </c>
      <c r="X106" s="33">
        <f t="shared" si="84"/>
        <v>11</v>
      </c>
      <c r="Z106" s="2" t="s">
        <v>177</v>
      </c>
      <c r="AA106" s="33">
        <f t="shared" ref="AA106:AF106" si="85">AA100*AA30</f>
        <v>3158.75</v>
      </c>
      <c r="AB106" s="33">
        <f t="shared" si="85"/>
        <v>8</v>
      </c>
      <c r="AC106" s="33">
        <f t="shared" si="85"/>
        <v>1087.5</v>
      </c>
      <c r="AD106" s="33">
        <f t="shared" si="85"/>
        <v>210</v>
      </c>
      <c r="AE106" s="33">
        <f t="shared" si="85"/>
        <v>20</v>
      </c>
      <c r="AF106" s="33">
        <f t="shared" si="85"/>
        <v>0</v>
      </c>
      <c r="AH106" s="2" t="s">
        <v>177</v>
      </c>
      <c r="AI106" s="33">
        <f t="shared" ref="AI106:AN106" si="86">AI100*AI30</f>
        <v>0</v>
      </c>
      <c r="AJ106" s="33">
        <f t="shared" si="86"/>
        <v>6</v>
      </c>
      <c r="AK106" s="33">
        <f t="shared" si="86"/>
        <v>467.5</v>
      </c>
      <c r="AL106" s="33">
        <f t="shared" si="86"/>
        <v>0</v>
      </c>
      <c r="AM106" s="33">
        <f t="shared" si="86"/>
        <v>0</v>
      </c>
      <c r="AN106" s="33">
        <f t="shared" si="86"/>
        <v>1053</v>
      </c>
      <c r="AP106" s="2" t="s">
        <v>177</v>
      </c>
      <c r="AQ106" s="33">
        <f t="shared" ref="AQ106:AV106" si="87">AQ100*AQ30</f>
        <v>960</v>
      </c>
      <c r="AR106" s="33">
        <f t="shared" si="87"/>
        <v>8051.25</v>
      </c>
      <c r="AS106" s="33">
        <f t="shared" si="87"/>
        <v>0</v>
      </c>
      <c r="AT106" s="33">
        <f t="shared" si="87"/>
        <v>1070</v>
      </c>
      <c r="AU106" s="33">
        <f t="shared" si="87"/>
        <v>310</v>
      </c>
      <c r="AV106" s="33">
        <f t="shared" si="87"/>
        <v>73.5</v>
      </c>
      <c r="AX106" s="2" t="s">
        <v>177</v>
      </c>
      <c r="AY106" s="33">
        <f t="shared" ref="AY106:BD106" si="88">AY100*AY30</f>
        <v>0</v>
      </c>
      <c r="AZ106" s="33">
        <f t="shared" si="88"/>
        <v>27897.200000000001</v>
      </c>
      <c r="BA106" s="33">
        <f t="shared" si="88"/>
        <v>156</v>
      </c>
      <c r="BB106" s="33">
        <f t="shared" si="88"/>
        <v>262</v>
      </c>
      <c r="BC106" s="33">
        <f t="shared" si="88"/>
        <v>0</v>
      </c>
      <c r="BD106" s="33">
        <f t="shared" si="88"/>
        <v>155.5</v>
      </c>
      <c r="BF106" s="2" t="s">
        <v>177</v>
      </c>
      <c r="BG106" s="33">
        <f>BG100*BG30</f>
        <v>6671.25</v>
      </c>
      <c r="BH106" s="33">
        <f>BH100*BH30</f>
        <v>9</v>
      </c>
      <c r="BI106" s="33">
        <f>BI100*BI30</f>
        <v>0</v>
      </c>
      <c r="BJ106" s="33">
        <f>BJ100*BJ30</f>
        <v>42</v>
      </c>
      <c r="BK106" s="33"/>
      <c r="BL106" s="33">
        <f t="shared" si="38"/>
        <v>76597.05</v>
      </c>
      <c r="BM106" s="37">
        <f t="shared" si="74"/>
        <v>0.56600617753770444</v>
      </c>
    </row>
    <row r="107" spans="2:65" x14ac:dyDescent="0.2">
      <c r="B107" s="2" t="s">
        <v>178</v>
      </c>
      <c r="C107" s="33">
        <f t="shared" ref="C107:H107" si="89">C100*C31</f>
        <v>0</v>
      </c>
      <c r="D107" s="33">
        <f t="shared" si="89"/>
        <v>0</v>
      </c>
      <c r="E107" s="33">
        <f t="shared" si="89"/>
        <v>0</v>
      </c>
      <c r="F107" s="33">
        <f t="shared" si="89"/>
        <v>0</v>
      </c>
      <c r="G107" s="33">
        <f t="shared" si="89"/>
        <v>0</v>
      </c>
      <c r="H107" s="33">
        <f t="shared" si="89"/>
        <v>0</v>
      </c>
      <c r="J107" s="2" t="s">
        <v>178</v>
      </c>
      <c r="K107" s="33">
        <f t="shared" ref="K107:P107" si="90">K100*K31</f>
        <v>0</v>
      </c>
      <c r="L107" s="33">
        <f t="shared" si="90"/>
        <v>0</v>
      </c>
      <c r="M107" s="33">
        <f t="shared" si="90"/>
        <v>0</v>
      </c>
      <c r="N107" s="33">
        <f t="shared" si="90"/>
        <v>0</v>
      </c>
      <c r="O107" s="33">
        <f t="shared" si="90"/>
        <v>0</v>
      </c>
      <c r="P107" s="33">
        <f t="shared" si="90"/>
        <v>0</v>
      </c>
      <c r="R107" s="2" t="s">
        <v>178</v>
      </c>
      <c r="S107" s="33">
        <f t="shared" ref="S107:X107" si="91">S100*S31</f>
        <v>0</v>
      </c>
      <c r="T107" s="33">
        <f t="shared" si="91"/>
        <v>0</v>
      </c>
      <c r="U107" s="33">
        <f t="shared" si="91"/>
        <v>0</v>
      </c>
      <c r="V107" s="33">
        <f t="shared" si="91"/>
        <v>0</v>
      </c>
      <c r="W107" s="33">
        <f t="shared" si="91"/>
        <v>0</v>
      </c>
      <c r="X107" s="33">
        <f t="shared" si="91"/>
        <v>0</v>
      </c>
      <c r="Z107" s="2" t="s">
        <v>178</v>
      </c>
      <c r="AA107" s="33">
        <f t="shared" ref="AA107:AF107" si="92">AA100*AA31</f>
        <v>0</v>
      </c>
      <c r="AB107" s="33">
        <f t="shared" si="92"/>
        <v>0</v>
      </c>
      <c r="AC107" s="33">
        <f t="shared" si="92"/>
        <v>0</v>
      </c>
      <c r="AD107" s="33">
        <f t="shared" si="92"/>
        <v>0</v>
      </c>
      <c r="AE107" s="33">
        <f t="shared" si="92"/>
        <v>0</v>
      </c>
      <c r="AF107" s="33">
        <f t="shared" si="92"/>
        <v>0</v>
      </c>
      <c r="AH107" s="2" t="s">
        <v>178</v>
      </c>
      <c r="AI107" s="33">
        <f t="shared" ref="AI107:AN107" si="93">AI100*AI31</f>
        <v>0</v>
      </c>
      <c r="AJ107" s="33">
        <f t="shared" si="93"/>
        <v>0</v>
      </c>
      <c r="AK107" s="33">
        <f t="shared" si="93"/>
        <v>0</v>
      </c>
      <c r="AL107" s="33">
        <f t="shared" si="93"/>
        <v>0</v>
      </c>
      <c r="AM107" s="33">
        <f t="shared" si="93"/>
        <v>0</v>
      </c>
      <c r="AN107" s="33">
        <f t="shared" si="93"/>
        <v>0</v>
      </c>
      <c r="AP107" s="2" t="s">
        <v>178</v>
      </c>
      <c r="AQ107" s="33">
        <f t="shared" ref="AQ107:AV107" si="94">AQ100*AQ31</f>
        <v>0</v>
      </c>
      <c r="AR107" s="33">
        <f t="shared" si="94"/>
        <v>0</v>
      </c>
      <c r="AS107" s="33">
        <f t="shared" si="94"/>
        <v>0</v>
      </c>
      <c r="AT107" s="33">
        <f t="shared" si="94"/>
        <v>0</v>
      </c>
      <c r="AU107" s="33">
        <f t="shared" si="94"/>
        <v>0</v>
      </c>
      <c r="AV107" s="33">
        <f t="shared" si="94"/>
        <v>0</v>
      </c>
      <c r="AX107" s="2" t="s">
        <v>178</v>
      </c>
      <c r="AY107" s="33">
        <f t="shared" ref="AY107:BD107" si="95">AY100*AY31</f>
        <v>0</v>
      </c>
      <c r="AZ107" s="33">
        <f t="shared" si="95"/>
        <v>0</v>
      </c>
      <c r="BA107" s="33">
        <f t="shared" si="95"/>
        <v>0</v>
      </c>
      <c r="BB107" s="33">
        <f t="shared" si="95"/>
        <v>0</v>
      </c>
      <c r="BC107" s="33">
        <f t="shared" si="95"/>
        <v>0</v>
      </c>
      <c r="BD107" s="33">
        <f t="shared" si="95"/>
        <v>0</v>
      </c>
      <c r="BF107" s="2" t="s">
        <v>178</v>
      </c>
      <c r="BG107" s="33">
        <f>BG100*BG31</f>
        <v>444.75</v>
      </c>
      <c r="BH107" s="33">
        <f>BH100*BH31</f>
        <v>0</v>
      </c>
      <c r="BI107" s="33">
        <f>BI100*BI31</f>
        <v>0</v>
      </c>
      <c r="BJ107" s="33">
        <f>BJ100*BJ31</f>
        <v>0</v>
      </c>
      <c r="BK107" s="33"/>
      <c r="BL107" s="33">
        <f t="shared" si="38"/>
        <v>444.75</v>
      </c>
      <c r="BM107" s="37">
        <f t="shared" si="74"/>
        <v>3.2864352799473876E-3</v>
      </c>
    </row>
    <row r="108" spans="2:65" x14ac:dyDescent="0.2">
      <c r="B108" s="2" t="s">
        <v>133</v>
      </c>
      <c r="C108" s="33">
        <f t="shared" ref="C108:H108" si="96">C100*C39</f>
        <v>0</v>
      </c>
      <c r="D108" s="33">
        <f t="shared" si="96"/>
        <v>970</v>
      </c>
      <c r="E108" s="33">
        <f t="shared" si="96"/>
        <v>0</v>
      </c>
      <c r="F108" s="33">
        <f t="shared" si="96"/>
        <v>112</v>
      </c>
      <c r="G108" s="33">
        <f t="shared" si="96"/>
        <v>7632</v>
      </c>
      <c r="H108" s="33">
        <f t="shared" si="96"/>
        <v>0</v>
      </c>
      <c r="J108" s="2" t="s">
        <v>133</v>
      </c>
      <c r="K108" s="33">
        <f t="shared" ref="K108:P108" si="97">K100*K39</f>
        <v>0</v>
      </c>
      <c r="L108" s="33">
        <f t="shared" si="97"/>
        <v>0</v>
      </c>
      <c r="M108" s="33">
        <f t="shared" si="97"/>
        <v>5658</v>
      </c>
      <c r="N108" s="33">
        <f t="shared" si="97"/>
        <v>0</v>
      </c>
      <c r="O108" s="33">
        <f t="shared" si="97"/>
        <v>1100</v>
      </c>
      <c r="P108" s="33">
        <f t="shared" si="97"/>
        <v>75</v>
      </c>
      <c r="R108" s="2" t="s">
        <v>133</v>
      </c>
      <c r="S108" s="33">
        <f t="shared" ref="S108:X108" si="98">S100*S39</f>
        <v>95</v>
      </c>
      <c r="T108" s="33">
        <f t="shared" si="98"/>
        <v>981</v>
      </c>
      <c r="U108" s="33">
        <f t="shared" si="98"/>
        <v>600</v>
      </c>
      <c r="V108" s="33">
        <f t="shared" si="98"/>
        <v>0</v>
      </c>
      <c r="W108" s="33">
        <f t="shared" si="98"/>
        <v>0</v>
      </c>
      <c r="X108" s="33">
        <f t="shared" si="98"/>
        <v>110</v>
      </c>
      <c r="Z108" s="2" t="s">
        <v>133</v>
      </c>
      <c r="AA108" s="33">
        <f t="shared" ref="AA108:AF108" si="99">AA100*AA39</f>
        <v>902.5</v>
      </c>
      <c r="AB108" s="33">
        <f t="shared" si="99"/>
        <v>8</v>
      </c>
      <c r="AC108" s="33">
        <f t="shared" si="99"/>
        <v>1305</v>
      </c>
      <c r="AD108" s="33">
        <f t="shared" si="99"/>
        <v>70</v>
      </c>
      <c r="AE108" s="33">
        <f t="shared" si="99"/>
        <v>80</v>
      </c>
      <c r="AF108" s="33">
        <f t="shared" si="99"/>
        <v>0</v>
      </c>
      <c r="AH108" s="2" t="s">
        <v>133</v>
      </c>
      <c r="AI108" s="33">
        <f t="shared" ref="AI108:AN108" si="100">AI100*AI39</f>
        <v>0</v>
      </c>
      <c r="AJ108" s="33">
        <f t="shared" si="100"/>
        <v>0</v>
      </c>
      <c r="AK108" s="33">
        <f t="shared" si="100"/>
        <v>0</v>
      </c>
      <c r="AL108" s="33">
        <f t="shared" si="100"/>
        <v>0</v>
      </c>
      <c r="AM108" s="33">
        <f t="shared" si="100"/>
        <v>0</v>
      </c>
      <c r="AN108" s="33">
        <f t="shared" si="100"/>
        <v>1053</v>
      </c>
      <c r="AP108" s="2" t="s">
        <v>133</v>
      </c>
      <c r="AQ108" s="33">
        <f t="shared" ref="AQ108:AV108" si="101">AQ100*AQ39</f>
        <v>0</v>
      </c>
      <c r="AR108" s="33">
        <f t="shared" si="101"/>
        <v>7514.4999999999991</v>
      </c>
      <c r="AS108" s="33">
        <f t="shared" si="101"/>
        <v>0</v>
      </c>
      <c r="AT108" s="33">
        <f t="shared" si="101"/>
        <v>1070</v>
      </c>
      <c r="AU108" s="33">
        <f t="shared" si="101"/>
        <v>0</v>
      </c>
      <c r="AV108" s="33">
        <f t="shared" si="101"/>
        <v>73.5</v>
      </c>
      <c r="AX108" s="2" t="s">
        <v>133</v>
      </c>
      <c r="AY108" s="33">
        <f t="shared" ref="AY108:BD108" si="102">AY100*AY39</f>
        <v>0</v>
      </c>
      <c r="AZ108" s="33">
        <f t="shared" si="102"/>
        <v>28184.799999999999</v>
      </c>
      <c r="BA108" s="33">
        <f t="shared" si="102"/>
        <v>97.5</v>
      </c>
      <c r="BB108" s="33">
        <f t="shared" si="102"/>
        <v>52.400000000000006</v>
      </c>
      <c r="BC108" s="33">
        <f t="shared" si="102"/>
        <v>0</v>
      </c>
      <c r="BD108" s="33">
        <f t="shared" si="102"/>
        <v>466.5</v>
      </c>
      <c r="BF108" s="2" t="s">
        <v>133</v>
      </c>
      <c r="BG108" s="33">
        <f>BG100*BG39</f>
        <v>8450.25</v>
      </c>
      <c r="BH108" s="33">
        <f>BH100*BH39</f>
        <v>9</v>
      </c>
      <c r="BI108" s="33">
        <f>BI100*BI39</f>
        <v>0</v>
      </c>
      <c r="BJ108" s="33">
        <f>BJ100*BJ39</f>
        <v>0</v>
      </c>
      <c r="BK108" s="33"/>
      <c r="BL108" s="33">
        <f t="shared" si="38"/>
        <v>66669.950000000012</v>
      </c>
      <c r="BM108" s="37">
        <f t="shared" si="74"/>
        <v>0.49265087305751176</v>
      </c>
    </row>
    <row r="109" spans="2:65" x14ac:dyDescent="0.2">
      <c r="B109" s="2" t="s">
        <v>134</v>
      </c>
      <c r="C109" s="33">
        <f t="shared" ref="C109:H109" si="103">C100*C40</f>
        <v>0</v>
      </c>
      <c r="D109" s="33">
        <f t="shared" si="103"/>
        <v>970</v>
      </c>
      <c r="E109" s="33">
        <f t="shared" si="103"/>
        <v>0</v>
      </c>
      <c r="F109" s="33">
        <f t="shared" si="103"/>
        <v>28</v>
      </c>
      <c r="G109" s="33">
        <f t="shared" si="103"/>
        <v>848</v>
      </c>
      <c r="H109" s="33">
        <f t="shared" si="103"/>
        <v>0</v>
      </c>
      <c r="J109" s="2" t="s">
        <v>134</v>
      </c>
      <c r="K109" s="33">
        <f t="shared" ref="K109:P109" si="104">K100*K40</f>
        <v>0</v>
      </c>
      <c r="L109" s="33">
        <f t="shared" si="104"/>
        <v>0</v>
      </c>
      <c r="M109" s="33">
        <f t="shared" si="104"/>
        <v>3772</v>
      </c>
      <c r="N109" s="33">
        <f t="shared" si="104"/>
        <v>0</v>
      </c>
      <c r="O109" s="33">
        <f t="shared" si="104"/>
        <v>0</v>
      </c>
      <c r="P109" s="33">
        <f t="shared" si="104"/>
        <v>75</v>
      </c>
      <c r="R109" s="2" t="s">
        <v>134</v>
      </c>
      <c r="S109" s="33">
        <f t="shared" ref="S109:X109" si="105">S100*S40</f>
        <v>855</v>
      </c>
      <c r="T109" s="33">
        <f t="shared" si="105"/>
        <v>5559</v>
      </c>
      <c r="U109" s="33">
        <f t="shared" si="105"/>
        <v>0</v>
      </c>
      <c r="V109" s="33">
        <f t="shared" si="105"/>
        <v>0</v>
      </c>
      <c r="W109" s="33">
        <f t="shared" si="105"/>
        <v>302</v>
      </c>
      <c r="X109" s="33">
        <f t="shared" si="105"/>
        <v>0</v>
      </c>
      <c r="Z109" s="2" t="s">
        <v>134</v>
      </c>
      <c r="AA109" s="33">
        <f t="shared" ref="AA109:AF109" si="106">AA100*AA40</f>
        <v>8122.5</v>
      </c>
      <c r="AB109" s="33">
        <f t="shared" si="106"/>
        <v>0</v>
      </c>
      <c r="AC109" s="33">
        <f t="shared" si="106"/>
        <v>145</v>
      </c>
      <c r="AD109" s="33">
        <f t="shared" si="106"/>
        <v>280</v>
      </c>
      <c r="AE109" s="33">
        <f t="shared" si="106"/>
        <v>20</v>
      </c>
      <c r="AF109" s="33">
        <f t="shared" si="106"/>
        <v>0</v>
      </c>
      <c r="AH109" s="2" t="s">
        <v>134</v>
      </c>
      <c r="AI109" s="33">
        <f t="shared" ref="AI109:AN109" si="107">AI100*AI40</f>
        <v>0</v>
      </c>
      <c r="AJ109" s="33">
        <f t="shared" si="107"/>
        <v>120</v>
      </c>
      <c r="AK109" s="33">
        <f t="shared" si="107"/>
        <v>0</v>
      </c>
      <c r="AL109" s="33">
        <f t="shared" si="107"/>
        <v>0</v>
      </c>
      <c r="AM109" s="33">
        <f t="shared" si="107"/>
        <v>0</v>
      </c>
      <c r="AN109" s="33">
        <f t="shared" si="107"/>
        <v>117</v>
      </c>
      <c r="AP109" s="2" t="s">
        <v>134</v>
      </c>
      <c r="AQ109" s="33">
        <f t="shared" ref="AQ109:AV109" si="108">AQ100*AQ40</f>
        <v>0</v>
      </c>
      <c r="AR109" s="33">
        <f t="shared" si="108"/>
        <v>3220.5</v>
      </c>
      <c r="AS109" s="33">
        <f t="shared" si="108"/>
        <v>0</v>
      </c>
      <c r="AT109" s="33">
        <f t="shared" si="108"/>
        <v>0</v>
      </c>
      <c r="AU109" s="33">
        <f t="shared" si="108"/>
        <v>0</v>
      </c>
      <c r="AV109" s="33">
        <f t="shared" si="108"/>
        <v>220.5</v>
      </c>
      <c r="AX109" s="2" t="s">
        <v>134</v>
      </c>
      <c r="AY109" s="33">
        <f t="shared" ref="AY109:BD109" si="109">AY100*AY40</f>
        <v>0</v>
      </c>
      <c r="AZ109" s="33">
        <f t="shared" si="109"/>
        <v>575.20000000000005</v>
      </c>
      <c r="BA109" s="33">
        <f t="shared" si="109"/>
        <v>97.5</v>
      </c>
      <c r="BB109" s="33">
        <f t="shared" si="109"/>
        <v>471.6</v>
      </c>
      <c r="BC109" s="33">
        <f t="shared" si="109"/>
        <v>0</v>
      </c>
      <c r="BD109" s="33">
        <f t="shared" si="109"/>
        <v>2643.5</v>
      </c>
      <c r="BF109" s="2" t="s">
        <v>134</v>
      </c>
      <c r="BG109" s="33">
        <f>BG100*BG40</f>
        <v>444.75</v>
      </c>
      <c r="BH109" s="33">
        <f>BH100*BH40</f>
        <v>0</v>
      </c>
      <c r="BI109" s="33">
        <f>BI100*BI40</f>
        <v>500</v>
      </c>
      <c r="BJ109" s="33">
        <f>BJ100*BJ40</f>
        <v>0</v>
      </c>
      <c r="BK109" s="33"/>
      <c r="BL109" s="33">
        <f t="shared" si="38"/>
        <v>29387.05</v>
      </c>
      <c r="BM109" s="37">
        <f t="shared" si="74"/>
        <v>0.21715264281861241</v>
      </c>
    </row>
  </sheetData>
  <mergeCells count="56">
    <mergeCell ref="AW5:AW13"/>
    <mergeCell ref="BE5:BE13"/>
    <mergeCell ref="A14:A21"/>
    <mergeCell ref="I14:I21"/>
    <mergeCell ref="Q14:Q21"/>
    <mergeCell ref="Y14:Y21"/>
    <mergeCell ref="AG14:AG21"/>
    <mergeCell ref="AO14:AO21"/>
    <mergeCell ref="AW14:AW21"/>
    <mergeCell ref="BE14:BE21"/>
    <mergeCell ref="A5:A13"/>
    <mergeCell ref="I5:I13"/>
    <mergeCell ref="Q5:Q13"/>
    <mergeCell ref="Y5:Y13"/>
    <mergeCell ref="AG5:AG13"/>
    <mergeCell ref="AO5:AO13"/>
    <mergeCell ref="AW22:AW26"/>
    <mergeCell ref="BE22:BE26"/>
    <mergeCell ref="A28:A31"/>
    <mergeCell ref="I28:I31"/>
    <mergeCell ref="Q28:Q31"/>
    <mergeCell ref="Y28:Y31"/>
    <mergeCell ref="AG28:AG31"/>
    <mergeCell ref="AO28:AO31"/>
    <mergeCell ref="AW28:AW31"/>
    <mergeCell ref="BE28:BE31"/>
    <mergeCell ref="A22:A26"/>
    <mergeCell ref="I22:I26"/>
    <mergeCell ref="Q22:Q26"/>
    <mergeCell ref="Y22:Y26"/>
    <mergeCell ref="AG22:AG26"/>
    <mergeCell ref="AO22:AO26"/>
    <mergeCell ref="AW32:AW38"/>
    <mergeCell ref="BE32:BE38"/>
    <mergeCell ref="A39:A40"/>
    <mergeCell ref="I39:I40"/>
    <mergeCell ref="Q39:Q40"/>
    <mergeCell ref="Y39:Y40"/>
    <mergeCell ref="AG39:AG40"/>
    <mergeCell ref="AO39:AO40"/>
    <mergeCell ref="AW39:AW40"/>
    <mergeCell ref="BE39:BE40"/>
    <mergeCell ref="A32:A38"/>
    <mergeCell ref="I32:I38"/>
    <mergeCell ref="Q32:Q38"/>
    <mergeCell ref="Y32:Y38"/>
    <mergeCell ref="AG32:AG38"/>
    <mergeCell ref="AO32:AO38"/>
    <mergeCell ref="AW54:AW89"/>
    <mergeCell ref="BE54:BE89"/>
    <mergeCell ref="A54:A89"/>
    <mergeCell ref="I54:I89"/>
    <mergeCell ref="Q54:Q89"/>
    <mergeCell ref="Y54:Y89"/>
    <mergeCell ref="AG54:AG89"/>
    <mergeCell ref="AO54:AO89"/>
  </mergeCells>
  <printOptions horizontalCentered="1"/>
  <pageMargins left="0.5" right="0.5" top="1" bottom="1" header="0.5" footer="0.5"/>
  <pageSetup orientation="portrait" horizontalDpi="300" verticalDpi="300" r:id="rId1"/>
  <headerFooter alignWithMargins="0">
    <oddHeader>&amp;C&amp;"Arial,Bold"&amp;14 1997 South Carolina Irrigation Survey
&amp;10State Irrigation totals are on pages 15 and 16&amp;14
&amp;"Arial,Italic"&amp;10(Counties in italics did not report information in 1997)</oddHeader>
    <oddFooter>&amp;LClemson University
Cooperative Extension Service
Clemson, SC  29634-0310&amp;RPage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09"/>
  <sheetViews>
    <sheetView workbookViewId="0">
      <selection activeCell="BL89" sqref="A1:BL89"/>
    </sheetView>
  </sheetViews>
  <sheetFormatPr defaultColWidth="8.85546875" defaultRowHeight="12.75" x14ac:dyDescent="0.2"/>
  <cols>
    <col min="1" max="1" width="8.85546875" style="2"/>
    <col min="2" max="2" width="20.7109375" style="2" customWidth="1"/>
    <col min="3" max="8" width="11.28515625" style="2" customWidth="1"/>
    <col min="9" max="9" width="8.85546875" style="2"/>
    <col min="10" max="10" width="20.7109375" style="2" customWidth="1"/>
    <col min="11" max="16" width="11.28515625" style="2" customWidth="1"/>
    <col min="17" max="17" width="8.85546875" style="2"/>
    <col min="18" max="18" width="20.7109375" style="2" customWidth="1"/>
    <col min="19" max="24" width="11.28515625" style="2" customWidth="1"/>
    <col min="25" max="25" width="8.85546875" style="2"/>
    <col min="26" max="26" width="20.7109375" style="2" customWidth="1"/>
    <col min="27" max="32" width="11.28515625" style="2" customWidth="1"/>
    <col min="33" max="33" width="8.85546875" style="2"/>
    <col min="34" max="34" width="20.7109375" style="2" customWidth="1"/>
    <col min="35" max="40" width="11.28515625" style="2" customWidth="1"/>
    <col min="41" max="41" width="8.85546875" style="2"/>
    <col min="42" max="42" width="20.7109375" style="2" customWidth="1"/>
    <col min="43" max="48" width="11.28515625" style="2" customWidth="1"/>
    <col min="49" max="49" width="8.85546875" style="2"/>
    <col min="50" max="50" width="20.7109375" style="2" customWidth="1"/>
    <col min="51" max="56" width="11.28515625" style="2" customWidth="1"/>
    <col min="57" max="57" width="8.85546875" style="2"/>
    <col min="58" max="58" width="20.7109375" style="2" customWidth="1"/>
    <col min="59" max="62" width="11.28515625" style="2" customWidth="1"/>
    <col min="63" max="63" width="9.28515625" style="2" customWidth="1"/>
    <col min="64" max="64" width="12.7109375" style="2" customWidth="1"/>
    <col min="65" max="65" width="9.28515625" style="2" bestFit="1" customWidth="1"/>
    <col min="66" max="16384" width="8.85546875" style="2"/>
  </cols>
  <sheetData>
    <row r="1" spans="1:64" x14ac:dyDescent="0.2">
      <c r="A1" s="1"/>
      <c r="I1" s="1"/>
      <c r="Q1" s="1"/>
      <c r="Y1" s="1"/>
      <c r="AG1" s="1"/>
      <c r="AO1" s="1"/>
      <c r="AW1" s="1"/>
      <c r="BE1" s="1"/>
    </row>
    <row r="2" spans="1:64" ht="13.5" thickBot="1" x14ac:dyDescent="0.25"/>
    <row r="3" spans="1:64" s="8" customFormat="1" ht="13.5" thickTop="1" x14ac:dyDescent="0.2">
      <c r="A3" s="3">
        <v>1998</v>
      </c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3">
        <v>1998</v>
      </c>
      <c r="J3" s="4" t="s">
        <v>0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6" t="s">
        <v>12</v>
      </c>
      <c r="Q3" s="3">
        <v>1998</v>
      </c>
      <c r="R3" s="4" t="s">
        <v>0</v>
      </c>
      <c r="S3" s="5" t="s">
        <v>13</v>
      </c>
      <c r="T3" s="5" t="s">
        <v>14</v>
      </c>
      <c r="U3" s="5" t="s">
        <v>15</v>
      </c>
      <c r="V3" s="5" t="s">
        <v>16</v>
      </c>
      <c r="W3" s="5" t="s">
        <v>17</v>
      </c>
      <c r="X3" s="6" t="s">
        <v>18</v>
      </c>
      <c r="Y3" s="3">
        <v>1998</v>
      </c>
      <c r="Z3" s="4" t="s">
        <v>0</v>
      </c>
      <c r="AA3" s="5" t="s">
        <v>19</v>
      </c>
      <c r="AB3" s="5" t="s">
        <v>20</v>
      </c>
      <c r="AC3" s="5" t="s">
        <v>21</v>
      </c>
      <c r="AD3" s="7" t="s">
        <v>22</v>
      </c>
      <c r="AE3" s="5" t="s">
        <v>23</v>
      </c>
      <c r="AF3" s="6" t="s">
        <v>24</v>
      </c>
      <c r="AG3" s="3">
        <v>1998</v>
      </c>
      <c r="AH3" s="4" t="s">
        <v>0</v>
      </c>
      <c r="AI3" s="5" t="s">
        <v>25</v>
      </c>
      <c r="AJ3" s="7" t="s">
        <v>26</v>
      </c>
      <c r="AK3" s="5" t="s">
        <v>27</v>
      </c>
      <c r="AL3" s="5" t="s">
        <v>28</v>
      </c>
      <c r="AM3" s="5" t="s">
        <v>29</v>
      </c>
      <c r="AN3" s="6" t="s">
        <v>30</v>
      </c>
      <c r="AO3" s="3">
        <v>1998</v>
      </c>
      <c r="AP3" s="4" t="s">
        <v>0</v>
      </c>
      <c r="AQ3" s="5" t="s">
        <v>31</v>
      </c>
      <c r="AR3" s="7" t="s">
        <v>32</v>
      </c>
      <c r="AS3" s="5" t="s">
        <v>33</v>
      </c>
      <c r="AT3" s="5" t="s">
        <v>34</v>
      </c>
      <c r="AU3" s="5" t="s">
        <v>35</v>
      </c>
      <c r="AV3" s="6" t="s">
        <v>36</v>
      </c>
      <c r="AW3" s="3">
        <v>1998</v>
      </c>
      <c r="AX3" s="4" t="s">
        <v>0</v>
      </c>
      <c r="AY3" s="5" t="s">
        <v>37</v>
      </c>
      <c r="AZ3" s="5" t="s">
        <v>38</v>
      </c>
      <c r="BA3" s="5" t="s">
        <v>39</v>
      </c>
      <c r="BB3" s="5" t="s">
        <v>40</v>
      </c>
      <c r="BC3" s="5" t="s">
        <v>41</v>
      </c>
      <c r="BD3" s="6" t="s">
        <v>42</v>
      </c>
      <c r="BE3" s="3">
        <v>1998</v>
      </c>
      <c r="BF3" s="4" t="s">
        <v>0</v>
      </c>
      <c r="BG3" s="5" t="s">
        <v>43</v>
      </c>
      <c r="BH3" s="5" t="s">
        <v>44</v>
      </c>
      <c r="BI3" s="5" t="s">
        <v>45</v>
      </c>
      <c r="BJ3" s="5" t="s">
        <v>46</v>
      </c>
      <c r="BK3" s="5"/>
      <c r="BL3" s="6">
        <v>1998</v>
      </c>
    </row>
    <row r="4" spans="1:64" s="8" customFormat="1" ht="25.5" customHeight="1" thickBot="1" x14ac:dyDescent="0.25">
      <c r="A4" s="9"/>
      <c r="B4" s="10" t="s">
        <v>47</v>
      </c>
      <c r="C4" s="11" t="s">
        <v>48</v>
      </c>
      <c r="D4" s="11" t="s">
        <v>49</v>
      </c>
      <c r="E4" s="11" t="s">
        <v>186</v>
      </c>
      <c r="F4" s="11" t="s">
        <v>51</v>
      </c>
      <c r="G4" s="11" t="s">
        <v>52</v>
      </c>
      <c r="H4" s="12" t="s">
        <v>53</v>
      </c>
      <c r="I4" s="9"/>
      <c r="J4" s="10" t="s">
        <v>47</v>
      </c>
      <c r="K4" s="11" t="s">
        <v>54</v>
      </c>
      <c r="L4" s="11" t="s">
        <v>55</v>
      </c>
      <c r="M4" s="11" t="s">
        <v>56</v>
      </c>
      <c r="N4" s="11" t="s">
        <v>57</v>
      </c>
      <c r="O4" s="11" t="s">
        <v>58</v>
      </c>
      <c r="P4" s="12" t="s">
        <v>59</v>
      </c>
      <c r="Q4" s="9"/>
      <c r="R4" s="10" t="s">
        <v>47</v>
      </c>
      <c r="S4" s="11" t="s">
        <v>185</v>
      </c>
      <c r="T4" s="11" t="s">
        <v>90</v>
      </c>
      <c r="U4" s="11" t="s">
        <v>62</v>
      </c>
      <c r="V4" s="11" t="s">
        <v>63</v>
      </c>
      <c r="W4" s="11" t="s">
        <v>64</v>
      </c>
      <c r="X4" s="12" t="s">
        <v>65</v>
      </c>
      <c r="Y4" s="9"/>
      <c r="Z4" s="10" t="s">
        <v>47</v>
      </c>
      <c r="AA4" s="11" t="s">
        <v>184</v>
      </c>
      <c r="AB4" s="11" t="s">
        <v>67</v>
      </c>
      <c r="AC4" s="11" t="s">
        <v>68</v>
      </c>
      <c r="AD4" s="13" t="s">
        <v>69</v>
      </c>
      <c r="AE4" s="11" t="s">
        <v>70</v>
      </c>
      <c r="AF4" s="12" t="s">
        <v>74</v>
      </c>
      <c r="AG4" s="9"/>
      <c r="AH4" s="10" t="s">
        <v>47</v>
      </c>
      <c r="AI4" s="11" t="s">
        <v>50</v>
      </c>
      <c r="AJ4" s="13" t="s">
        <v>72</v>
      </c>
      <c r="AK4" s="11" t="s">
        <v>73</v>
      </c>
      <c r="AL4" s="11" t="s">
        <v>183</v>
      </c>
      <c r="AM4" s="11" t="s">
        <v>75</v>
      </c>
      <c r="AN4" s="12" t="s">
        <v>182</v>
      </c>
      <c r="AO4" s="9"/>
      <c r="AP4" s="10" t="s">
        <v>47</v>
      </c>
      <c r="AQ4" s="11" t="s">
        <v>77</v>
      </c>
      <c r="AR4" s="13" t="s">
        <v>78</v>
      </c>
      <c r="AS4" s="11" t="s">
        <v>79</v>
      </c>
      <c r="AT4" s="11" t="s">
        <v>181</v>
      </c>
      <c r="AU4" s="11" t="s">
        <v>80</v>
      </c>
      <c r="AV4" s="12" t="s">
        <v>81</v>
      </c>
      <c r="AW4" s="9"/>
      <c r="AX4" s="10" t="s">
        <v>47</v>
      </c>
      <c r="AY4" s="11" t="s">
        <v>82</v>
      </c>
      <c r="AZ4" s="11" t="s">
        <v>83</v>
      </c>
      <c r="BA4" s="11" t="s">
        <v>84</v>
      </c>
      <c r="BB4" s="11" t="s">
        <v>85</v>
      </c>
      <c r="BC4" s="11" t="s">
        <v>86</v>
      </c>
      <c r="BD4" s="12" t="s">
        <v>180</v>
      </c>
      <c r="BE4" s="9"/>
      <c r="BF4" s="10" t="s">
        <v>47</v>
      </c>
      <c r="BG4" s="11" t="s">
        <v>179</v>
      </c>
      <c r="BH4" s="11" t="s">
        <v>89</v>
      </c>
      <c r="BI4" s="11" t="s">
        <v>90</v>
      </c>
      <c r="BJ4" s="11" t="s">
        <v>91</v>
      </c>
      <c r="BK4" s="11"/>
      <c r="BL4" s="12" t="s">
        <v>92</v>
      </c>
    </row>
    <row r="5" spans="1:64" ht="13.5" thickTop="1" x14ac:dyDescent="0.2">
      <c r="A5" s="44" t="s">
        <v>93</v>
      </c>
      <c r="B5" s="14" t="s">
        <v>94</v>
      </c>
      <c r="C5" s="15"/>
      <c r="D5" s="15"/>
      <c r="E5" s="15"/>
      <c r="F5" s="15"/>
      <c r="G5" s="15"/>
      <c r="H5" s="16">
        <v>25</v>
      </c>
      <c r="I5" s="44" t="s">
        <v>93</v>
      </c>
      <c r="J5" s="14" t="s">
        <v>94</v>
      </c>
      <c r="K5" s="15"/>
      <c r="L5" s="15"/>
      <c r="M5" s="15"/>
      <c r="N5" s="15"/>
      <c r="O5" s="15"/>
      <c r="P5" s="16"/>
      <c r="Q5" s="44" t="s">
        <v>93</v>
      </c>
      <c r="R5" s="14" t="s">
        <v>94</v>
      </c>
      <c r="S5" s="15"/>
      <c r="T5" s="15"/>
      <c r="U5" s="15"/>
      <c r="V5" s="15"/>
      <c r="W5" s="15"/>
      <c r="X5" s="16"/>
      <c r="Y5" s="44" t="s">
        <v>93</v>
      </c>
      <c r="Z5" s="14" t="s">
        <v>94</v>
      </c>
      <c r="AA5" s="15"/>
      <c r="AB5" s="15"/>
      <c r="AC5" s="15"/>
      <c r="AD5" s="15"/>
      <c r="AE5" s="15">
        <v>35</v>
      </c>
      <c r="AF5" s="16"/>
      <c r="AG5" s="44" t="s">
        <v>93</v>
      </c>
      <c r="AH5" s="14" t="s">
        <v>94</v>
      </c>
      <c r="AI5" s="15"/>
      <c r="AJ5" s="15"/>
      <c r="AK5" s="15"/>
      <c r="AL5" s="15"/>
      <c r="AM5" s="15"/>
      <c r="AN5" s="16"/>
      <c r="AO5" s="44" t="s">
        <v>93</v>
      </c>
      <c r="AP5" s="14" t="s">
        <v>94</v>
      </c>
      <c r="AQ5" s="15"/>
      <c r="AR5" s="15"/>
      <c r="AS5" s="15"/>
      <c r="AT5" s="15"/>
      <c r="AU5" s="15"/>
      <c r="AV5" s="16"/>
      <c r="AW5" s="44" t="s">
        <v>93</v>
      </c>
      <c r="AX5" s="14" t="s">
        <v>94</v>
      </c>
      <c r="AY5" s="15"/>
      <c r="AZ5" s="15"/>
      <c r="BA5" s="15"/>
      <c r="BB5" s="15"/>
      <c r="BC5" s="15"/>
      <c r="BD5" s="16"/>
      <c r="BE5" s="44" t="s">
        <v>93</v>
      </c>
      <c r="BF5" s="14" t="s">
        <v>94</v>
      </c>
      <c r="BG5" s="15"/>
      <c r="BH5" s="15"/>
      <c r="BI5" s="15"/>
      <c r="BJ5" s="15"/>
      <c r="BK5" s="15"/>
      <c r="BL5" s="16">
        <f>C5+D5+E5+F5+G5+H5+K5+L5+M5+N5+O5+P5+S5+T5+U5+V5+W5+X5+AA5+AB5+AC5+AD5+AE5+AF5+AI5+AJ5+AK5+AL5+AM5+AN5+AQ5+AR5+AS5+AT5+AU5+AV5+AY5+AZ5+BA5+BB5+BC5+BD5+BG5+BH5+BI5+BJ5</f>
        <v>60</v>
      </c>
    </row>
    <row r="6" spans="1:64" x14ac:dyDescent="0.2">
      <c r="A6" s="45"/>
      <c r="B6" s="17" t="s">
        <v>95</v>
      </c>
      <c r="C6" s="18"/>
      <c r="D6" s="18">
        <v>475</v>
      </c>
      <c r="E6" s="18">
        <v>500</v>
      </c>
      <c r="F6" s="18"/>
      <c r="G6" s="18">
        <v>1000</v>
      </c>
      <c r="H6" s="19">
        <v>55</v>
      </c>
      <c r="I6" s="45"/>
      <c r="J6" s="17" t="s">
        <v>95</v>
      </c>
      <c r="K6" s="18"/>
      <c r="L6" s="18"/>
      <c r="M6" s="18">
        <v>1000</v>
      </c>
      <c r="N6" s="18"/>
      <c r="O6" s="18">
        <v>800</v>
      </c>
      <c r="P6" s="19">
        <v>150</v>
      </c>
      <c r="Q6" s="45"/>
      <c r="R6" s="17" t="s">
        <v>95</v>
      </c>
      <c r="S6" s="18">
        <v>0</v>
      </c>
      <c r="T6" s="18">
        <v>200</v>
      </c>
      <c r="U6" s="18">
        <v>125</v>
      </c>
      <c r="V6" s="18">
        <v>600</v>
      </c>
      <c r="W6" s="18">
        <v>100</v>
      </c>
      <c r="X6" s="19">
        <v>15</v>
      </c>
      <c r="Y6" s="45"/>
      <c r="Z6" s="17" t="s">
        <v>95</v>
      </c>
      <c r="AA6" s="18">
        <v>6000</v>
      </c>
      <c r="AB6" s="18"/>
      <c r="AC6" s="18">
        <v>1000</v>
      </c>
      <c r="AD6" s="18">
        <v>200</v>
      </c>
      <c r="AE6" s="18"/>
      <c r="AF6" s="19"/>
      <c r="AG6" s="45"/>
      <c r="AH6" s="17" t="s">
        <v>95</v>
      </c>
      <c r="AI6" s="18">
        <v>276</v>
      </c>
      <c r="AJ6" s="18">
        <v>100</v>
      </c>
      <c r="AK6" s="18">
        <v>100</v>
      </c>
      <c r="AL6" s="18">
        <v>400</v>
      </c>
      <c r="AM6" s="18"/>
      <c r="AN6" s="19">
        <v>300</v>
      </c>
      <c r="AO6" s="45"/>
      <c r="AP6" s="17" t="s">
        <v>95</v>
      </c>
      <c r="AQ6" s="18">
        <v>200</v>
      </c>
      <c r="AR6" s="18">
        <v>1600</v>
      </c>
      <c r="AS6" s="18">
        <v>4418</v>
      </c>
      <c r="AT6" s="18">
        <v>200</v>
      </c>
      <c r="AU6" s="18">
        <v>5</v>
      </c>
      <c r="AV6" s="19">
        <v>175</v>
      </c>
      <c r="AW6" s="45"/>
      <c r="AX6" s="17" t="s">
        <v>95</v>
      </c>
      <c r="AY6" s="18"/>
      <c r="AZ6" s="18">
        <v>3500</v>
      </c>
      <c r="BA6" s="18"/>
      <c r="BB6" s="18">
        <v>10</v>
      </c>
      <c r="BC6" s="18">
        <v>3500</v>
      </c>
      <c r="BD6" s="19">
        <v>2000</v>
      </c>
      <c r="BE6" s="45"/>
      <c r="BF6" s="17" t="s">
        <v>95</v>
      </c>
      <c r="BG6" s="18">
        <v>1000</v>
      </c>
      <c r="BH6" s="18">
        <v>35</v>
      </c>
      <c r="BI6" s="18">
        <v>150</v>
      </c>
      <c r="BJ6" s="18">
        <v>110</v>
      </c>
      <c r="BK6" s="18"/>
      <c r="BL6" s="19">
        <f>C6+D6+E6+F6+G6+H6+K6+L6+M6+N6+O6+P6+S6+T6+U6+V6+W6+X6+AA6+AB6+AC6+AD6+AE6+AF6+AI6+AJ6+AK6+AL6+AM6+AN6+AQ6+AR6+AS6+AT6+AU6+AV6+AY6+AZ6+BA6+BB6+BC6+BD6+BG6+BH6+BI6+BJ6</f>
        <v>30299</v>
      </c>
    </row>
    <row r="7" spans="1:64" x14ac:dyDescent="0.2">
      <c r="A7" s="45"/>
      <c r="B7" s="17" t="s">
        <v>96</v>
      </c>
      <c r="C7" s="18"/>
      <c r="D7" s="18"/>
      <c r="E7" s="18"/>
      <c r="F7" s="18">
        <v>22</v>
      </c>
      <c r="G7" s="18">
        <v>400</v>
      </c>
      <c r="H7" s="19">
        <v>0</v>
      </c>
      <c r="I7" s="45"/>
      <c r="J7" s="17" t="s">
        <v>96</v>
      </c>
      <c r="K7" s="18"/>
      <c r="L7" s="18"/>
      <c r="M7" s="18">
        <v>10</v>
      </c>
      <c r="N7" s="18"/>
      <c r="O7" s="18"/>
      <c r="P7" s="19"/>
      <c r="Q7" s="45"/>
      <c r="R7" s="17" t="s">
        <v>96</v>
      </c>
      <c r="S7" s="18">
        <v>300</v>
      </c>
      <c r="T7" s="18"/>
      <c r="U7" s="18"/>
      <c r="V7" s="18"/>
      <c r="W7" s="18"/>
      <c r="X7" s="19"/>
      <c r="Y7" s="45"/>
      <c r="Z7" s="17" t="s">
        <v>96</v>
      </c>
      <c r="AA7" s="18">
        <v>0</v>
      </c>
      <c r="AB7" s="18">
        <v>8</v>
      </c>
      <c r="AC7" s="18">
        <v>80</v>
      </c>
      <c r="AD7" s="18">
        <v>100</v>
      </c>
      <c r="AE7" s="18"/>
      <c r="AF7" s="19">
        <v>6</v>
      </c>
      <c r="AG7" s="45"/>
      <c r="AH7" s="17" t="s">
        <v>96</v>
      </c>
      <c r="AI7" s="18"/>
      <c r="AJ7" s="18">
        <v>10</v>
      </c>
      <c r="AK7" s="18">
        <v>35</v>
      </c>
      <c r="AL7" s="18"/>
      <c r="AM7" s="18"/>
      <c r="AN7" s="19">
        <v>200</v>
      </c>
      <c r="AO7" s="45"/>
      <c r="AP7" s="17" t="s">
        <v>96</v>
      </c>
      <c r="AQ7" s="18"/>
      <c r="AR7" s="18"/>
      <c r="AS7" s="18">
        <v>2696</v>
      </c>
      <c r="AT7" s="18"/>
      <c r="AU7" s="18">
        <v>400</v>
      </c>
      <c r="AV7" s="19">
        <v>4</v>
      </c>
      <c r="AW7" s="45"/>
      <c r="AX7" s="17" t="s">
        <v>96</v>
      </c>
      <c r="AY7" s="18"/>
      <c r="AZ7" s="18"/>
      <c r="BA7" s="18">
        <v>65</v>
      </c>
      <c r="BB7" s="18"/>
      <c r="BC7" s="18">
        <v>200</v>
      </c>
      <c r="BD7" s="19">
        <v>160</v>
      </c>
      <c r="BE7" s="45"/>
      <c r="BF7" s="17" t="s">
        <v>96</v>
      </c>
      <c r="BG7" s="18"/>
      <c r="BH7" s="18">
        <v>40</v>
      </c>
      <c r="BI7" s="18"/>
      <c r="BJ7" s="18">
        <v>80</v>
      </c>
      <c r="BK7" s="18"/>
      <c r="BL7" s="19">
        <f>C7+D7+E7+F7+G7+H7+K7+L7+M7+N7+O7+P7+S7+T7+U7+V7+W7+X7+AA7+AB7+AC7+AD7+AE7+AF7+AI7+AJ7+AK7+AL7+AM7+AN7+AQ7+AR7+AS7+AT7+AU7+AV7+AY7+AZ7+BA7+BB7+BC7+BD7+BG7+BH7+BI7+BJ7</f>
        <v>4816</v>
      </c>
    </row>
    <row r="8" spans="1:64" x14ac:dyDescent="0.2">
      <c r="A8" s="45"/>
      <c r="B8" s="17" t="s">
        <v>97</v>
      </c>
      <c r="C8" s="18"/>
      <c r="D8" s="18">
        <v>200</v>
      </c>
      <c r="E8" s="18">
        <v>100</v>
      </c>
      <c r="F8" s="18">
        <v>32</v>
      </c>
      <c r="G8" s="18">
        <v>50</v>
      </c>
      <c r="H8" s="19">
        <v>15</v>
      </c>
      <c r="I8" s="45"/>
      <c r="J8" s="17" t="s">
        <v>97</v>
      </c>
      <c r="K8" s="18"/>
      <c r="L8" s="18"/>
      <c r="M8" s="18"/>
      <c r="N8" s="18"/>
      <c r="O8" s="18"/>
      <c r="P8" s="19">
        <v>50</v>
      </c>
      <c r="Q8" s="45"/>
      <c r="R8" s="17" t="s">
        <v>97</v>
      </c>
      <c r="S8" s="18"/>
      <c r="T8" s="18"/>
      <c r="U8" s="18"/>
      <c r="V8" s="18"/>
      <c r="W8" s="18"/>
      <c r="X8" s="19">
        <v>30</v>
      </c>
      <c r="Y8" s="45"/>
      <c r="Z8" s="17" t="s">
        <v>97</v>
      </c>
      <c r="AA8" s="18">
        <v>0</v>
      </c>
      <c r="AB8" s="18"/>
      <c r="AC8" s="18">
        <v>250</v>
      </c>
      <c r="AD8" s="18">
        <v>50</v>
      </c>
      <c r="AE8" s="18"/>
      <c r="AF8" s="19">
        <v>15</v>
      </c>
      <c r="AG8" s="45"/>
      <c r="AH8" s="17" t="s">
        <v>97</v>
      </c>
      <c r="AI8" s="18"/>
      <c r="AJ8" s="18"/>
      <c r="AK8" s="18"/>
      <c r="AL8" s="18"/>
      <c r="AM8" s="18"/>
      <c r="AN8" s="19">
        <v>25</v>
      </c>
      <c r="AO8" s="45"/>
      <c r="AP8" s="17" t="s">
        <v>97</v>
      </c>
      <c r="AQ8" s="18"/>
      <c r="AR8" s="18">
        <v>300</v>
      </c>
      <c r="AS8" s="18"/>
      <c r="AT8" s="18"/>
      <c r="AU8" s="18"/>
      <c r="AV8" s="19"/>
      <c r="AW8" s="45"/>
      <c r="AX8" s="17" t="s">
        <v>97</v>
      </c>
      <c r="AY8" s="18"/>
      <c r="AZ8" s="18"/>
      <c r="BA8" s="18">
        <v>20</v>
      </c>
      <c r="BB8" s="18">
        <v>10</v>
      </c>
      <c r="BC8" s="18"/>
      <c r="BD8" s="19"/>
      <c r="BE8" s="45"/>
      <c r="BF8" s="17" t="s">
        <v>97</v>
      </c>
      <c r="BG8" s="18"/>
      <c r="BH8" s="18"/>
      <c r="BI8" s="18"/>
      <c r="BJ8" s="18">
        <v>20</v>
      </c>
      <c r="BK8" s="18"/>
      <c r="BL8" s="19">
        <f>C8+D8+E8+F8+G8+H8+K8+L8+M8+N8+O8+P8+S8+T8+U8+V8+W8+X8+AA8+AB8+AC8+AD8+AE8+AF8+AI8+AJ8+AK8+AL8+AM8+AN8+AQ8+AR8+AS8+AT8+AU8+AV8+AY8+AZ8+BA8+BB8+BC8+BD8+BG8+BH8+BI8+BJ8</f>
        <v>1167</v>
      </c>
    </row>
    <row r="9" spans="1:64" x14ac:dyDescent="0.2">
      <c r="A9" s="45"/>
      <c r="B9" s="17" t="s">
        <v>98</v>
      </c>
      <c r="C9" s="18"/>
      <c r="D9" s="18">
        <v>1250</v>
      </c>
      <c r="E9" s="18">
        <v>10500</v>
      </c>
      <c r="F9" s="18">
        <v>30</v>
      </c>
      <c r="G9" s="18">
        <v>6000</v>
      </c>
      <c r="H9" s="19">
        <v>3100</v>
      </c>
      <c r="I9" s="45"/>
      <c r="J9" s="17" t="s">
        <v>98</v>
      </c>
      <c r="K9" s="18">
        <v>350</v>
      </c>
      <c r="L9" s="18"/>
      <c r="M9" s="18">
        <v>8500</v>
      </c>
      <c r="N9" s="18"/>
      <c r="O9" s="18"/>
      <c r="P9" s="19"/>
      <c r="Q9" s="45"/>
      <c r="R9" s="17" t="s">
        <v>98</v>
      </c>
      <c r="S9" s="18"/>
      <c r="T9" s="18">
        <v>400</v>
      </c>
      <c r="U9" s="18">
        <v>50</v>
      </c>
      <c r="V9" s="18">
        <v>1600</v>
      </c>
      <c r="W9" s="18">
        <v>200</v>
      </c>
      <c r="X9" s="19">
        <v>65</v>
      </c>
      <c r="Y9" s="45"/>
      <c r="Z9" s="17" t="s">
        <v>98</v>
      </c>
      <c r="AA9" s="18"/>
      <c r="AB9" s="18"/>
      <c r="AC9" s="18">
        <v>250</v>
      </c>
      <c r="AD9" s="18"/>
      <c r="AE9" s="18">
        <v>30</v>
      </c>
      <c r="AF9" s="19"/>
      <c r="AG9" s="45"/>
      <c r="AH9" s="17" t="s">
        <v>98</v>
      </c>
      <c r="AI9" s="18">
        <v>2680</v>
      </c>
      <c r="AJ9" s="18"/>
      <c r="AK9" s="18">
        <v>950</v>
      </c>
      <c r="AL9" s="18">
        <v>1000</v>
      </c>
      <c r="AM9" s="18"/>
      <c r="AN9" s="19"/>
      <c r="AO9" s="45"/>
      <c r="AP9" s="17" t="s">
        <v>98</v>
      </c>
      <c r="AQ9" s="18">
        <v>1135</v>
      </c>
      <c r="AR9" s="18">
        <v>8800</v>
      </c>
      <c r="AS9" s="18">
        <v>300</v>
      </c>
      <c r="AT9" s="18">
        <v>800</v>
      </c>
      <c r="AU9" s="18"/>
      <c r="AV9" s="19">
        <v>140</v>
      </c>
      <c r="AW9" s="45"/>
      <c r="AX9" s="17" t="s">
        <v>98</v>
      </c>
      <c r="AY9" s="18"/>
      <c r="AZ9" s="18">
        <v>24230</v>
      </c>
      <c r="BA9" s="18"/>
      <c r="BB9" s="18">
        <v>500</v>
      </c>
      <c r="BC9" s="18">
        <v>400</v>
      </c>
      <c r="BD9" s="19"/>
      <c r="BE9" s="45"/>
      <c r="BF9" s="17" t="s">
        <v>98</v>
      </c>
      <c r="BG9" s="18">
        <v>4500</v>
      </c>
      <c r="BH9" s="18"/>
      <c r="BI9" s="18"/>
      <c r="BJ9" s="18"/>
      <c r="BK9" s="18"/>
      <c r="BL9" s="19">
        <f>C9+D9+E9+F9+G9+H9+K9+L9+M9+N9+O9+P9+S9+T9+U9+V9+W9+X9+AA9+AB9+AC9+AD9+AE9+AF9+AI9+AJ9+AK9+AL9+AM9+AN9+AQ9+AR9+AS9+AT9+AU9+AV9+AY9+AZ9+BA9+BB9+BC9+BD9+BG9+BH9+BI9+BJ9</f>
        <v>77760</v>
      </c>
    </row>
    <row r="10" spans="1:64" x14ac:dyDescent="0.2">
      <c r="A10" s="45"/>
      <c r="B10" s="17" t="s">
        <v>99</v>
      </c>
      <c r="C10" s="20"/>
      <c r="D10" s="20"/>
      <c r="E10" s="20">
        <v>0.66</v>
      </c>
      <c r="F10" s="20">
        <v>1</v>
      </c>
      <c r="G10" s="20">
        <v>0.5</v>
      </c>
      <c r="H10" s="21">
        <v>0.85</v>
      </c>
      <c r="I10" s="45"/>
      <c r="J10" s="17" t="s">
        <v>99</v>
      </c>
      <c r="K10" s="20"/>
      <c r="L10" s="20"/>
      <c r="M10" s="20">
        <v>0.4</v>
      </c>
      <c r="N10" s="20"/>
      <c r="O10" s="20"/>
      <c r="P10" s="21"/>
      <c r="Q10" s="45"/>
      <c r="R10" s="17" t="s">
        <v>99</v>
      </c>
      <c r="S10" s="20"/>
      <c r="T10" s="20">
        <v>1</v>
      </c>
      <c r="U10" s="20"/>
      <c r="V10" s="20"/>
      <c r="W10" s="20"/>
      <c r="X10" s="21"/>
      <c r="Y10" s="45"/>
      <c r="Z10" s="17" t="s">
        <v>99</v>
      </c>
      <c r="AA10" s="20"/>
      <c r="AB10" s="20"/>
      <c r="AC10" s="20">
        <v>1</v>
      </c>
      <c r="AD10" s="20"/>
      <c r="AE10" s="20"/>
      <c r="AF10" s="21"/>
      <c r="AG10" s="45"/>
      <c r="AH10" s="17" t="s">
        <v>99</v>
      </c>
      <c r="AI10" s="20">
        <v>0.33</v>
      </c>
      <c r="AJ10" s="20"/>
      <c r="AK10" s="20"/>
      <c r="AL10" s="20">
        <v>1</v>
      </c>
      <c r="AM10" s="20"/>
      <c r="AN10" s="21"/>
      <c r="AO10" s="45"/>
      <c r="AP10" s="17" t="s">
        <v>99</v>
      </c>
      <c r="AQ10" s="20"/>
      <c r="AR10" s="20">
        <v>0.93</v>
      </c>
      <c r="AS10" s="20"/>
      <c r="AT10" s="20">
        <v>1</v>
      </c>
      <c r="AU10" s="20"/>
      <c r="AV10" s="21">
        <v>1</v>
      </c>
      <c r="AW10" s="45"/>
      <c r="AX10" s="17" t="s">
        <v>99</v>
      </c>
      <c r="AY10" s="20"/>
      <c r="AZ10" s="20"/>
      <c r="BA10" s="20"/>
      <c r="BB10" s="20"/>
      <c r="BC10" s="20"/>
      <c r="BD10" s="21"/>
      <c r="BE10" s="45"/>
      <c r="BF10" s="17" t="s">
        <v>99</v>
      </c>
      <c r="BG10" s="20">
        <v>1</v>
      </c>
      <c r="BH10" s="20"/>
      <c r="BI10" s="20"/>
      <c r="BJ10" s="20"/>
      <c r="BK10" s="20"/>
      <c r="BL10" s="21">
        <f>BM101</f>
        <v>0.41349537037037037</v>
      </c>
    </row>
    <row r="11" spans="1:64" x14ac:dyDescent="0.2">
      <c r="A11" s="45"/>
      <c r="B11" s="17" t="s">
        <v>100</v>
      </c>
      <c r="C11" s="20"/>
      <c r="D11" s="20"/>
      <c r="E11" s="20">
        <v>0.34</v>
      </c>
      <c r="F11" s="20"/>
      <c r="G11" s="20">
        <v>0.5</v>
      </c>
      <c r="H11" s="21">
        <v>0.1</v>
      </c>
      <c r="I11" s="45"/>
      <c r="J11" s="17" t="s">
        <v>100</v>
      </c>
      <c r="K11" s="20"/>
      <c r="L11" s="20"/>
      <c r="M11" s="20">
        <v>0.6</v>
      </c>
      <c r="N11" s="20"/>
      <c r="O11" s="20"/>
      <c r="P11" s="21"/>
      <c r="Q11" s="45"/>
      <c r="R11" s="17" t="s">
        <v>100</v>
      </c>
      <c r="S11" s="20"/>
      <c r="T11" s="20"/>
      <c r="U11" s="20"/>
      <c r="V11" s="20"/>
      <c r="W11" s="20"/>
      <c r="X11" s="21"/>
      <c r="Y11" s="45"/>
      <c r="Z11" s="17" t="s">
        <v>100</v>
      </c>
      <c r="AA11" s="20"/>
      <c r="AB11" s="20"/>
      <c r="AC11" s="20"/>
      <c r="AD11" s="20"/>
      <c r="AE11" s="20"/>
      <c r="AF11" s="21"/>
      <c r="AG11" s="45"/>
      <c r="AH11" s="17" t="s">
        <v>100</v>
      </c>
      <c r="AI11" s="20">
        <v>0.67</v>
      </c>
      <c r="AJ11" s="20"/>
      <c r="AK11" s="20"/>
      <c r="AL11" s="20"/>
      <c r="AM11" s="20"/>
      <c r="AN11" s="21"/>
      <c r="AO11" s="45"/>
      <c r="AP11" s="17" t="s">
        <v>100</v>
      </c>
      <c r="AQ11" s="20"/>
      <c r="AR11" s="20">
        <v>7.0000000000000007E-2</v>
      </c>
      <c r="AS11" s="20"/>
      <c r="AT11" s="20"/>
      <c r="AU11" s="20"/>
      <c r="AV11" s="21"/>
      <c r="AW11" s="45"/>
      <c r="AX11" s="17" t="s">
        <v>100</v>
      </c>
      <c r="AY11" s="20"/>
      <c r="AZ11" s="20"/>
      <c r="BA11" s="20"/>
      <c r="BB11" s="20"/>
      <c r="BC11" s="20"/>
      <c r="BD11" s="21"/>
      <c r="BE11" s="45"/>
      <c r="BF11" s="17" t="s">
        <v>100</v>
      </c>
      <c r="BG11" s="20"/>
      <c r="BH11" s="20"/>
      <c r="BI11" s="20"/>
      <c r="BJ11" s="20"/>
      <c r="BK11" s="20"/>
      <c r="BL11" s="21">
        <f>BM102</f>
        <v>0.18507716049382716</v>
      </c>
    </row>
    <row r="12" spans="1:64" x14ac:dyDescent="0.2">
      <c r="A12" s="45"/>
      <c r="B12" s="17" t="s">
        <v>101</v>
      </c>
      <c r="C12" s="20"/>
      <c r="D12" s="20">
        <v>0.25</v>
      </c>
      <c r="E12" s="20">
        <v>1</v>
      </c>
      <c r="F12" s="20">
        <v>0</v>
      </c>
      <c r="G12" s="20">
        <v>0.25</v>
      </c>
      <c r="H12" s="21">
        <v>0.05</v>
      </c>
      <c r="I12" s="45"/>
      <c r="J12" s="17" t="s">
        <v>101</v>
      </c>
      <c r="K12" s="20"/>
      <c r="L12" s="20"/>
      <c r="M12" s="20">
        <v>0.1</v>
      </c>
      <c r="N12" s="20"/>
      <c r="O12" s="20"/>
      <c r="P12" s="21"/>
      <c r="Q12" s="45"/>
      <c r="R12" s="17" t="s">
        <v>101</v>
      </c>
      <c r="S12" s="20"/>
      <c r="T12" s="20"/>
      <c r="U12" s="20"/>
      <c r="V12" s="20"/>
      <c r="W12" s="20"/>
      <c r="X12" s="21"/>
      <c r="Y12" s="45"/>
      <c r="Z12" s="17" t="s">
        <v>101</v>
      </c>
      <c r="AA12" s="20"/>
      <c r="AB12" s="20"/>
      <c r="AC12" s="20"/>
      <c r="AD12" s="20"/>
      <c r="AE12" s="20"/>
      <c r="AF12" s="21"/>
      <c r="AG12" s="45"/>
      <c r="AH12" s="17" t="s">
        <v>101</v>
      </c>
      <c r="AI12" s="20">
        <v>0.8</v>
      </c>
      <c r="AJ12" s="20"/>
      <c r="AK12" s="20"/>
      <c r="AL12" s="20">
        <v>0.2</v>
      </c>
      <c r="AM12" s="20"/>
      <c r="AN12" s="21"/>
      <c r="AO12" s="45"/>
      <c r="AP12" s="17" t="s">
        <v>101</v>
      </c>
      <c r="AQ12" s="20"/>
      <c r="AR12" s="20">
        <v>0.75</v>
      </c>
      <c r="AS12" s="20"/>
      <c r="AT12" s="20"/>
      <c r="AU12" s="20"/>
      <c r="AV12" s="21"/>
      <c r="AW12" s="45"/>
      <c r="AX12" s="17" t="s">
        <v>101</v>
      </c>
      <c r="AY12" s="20"/>
      <c r="AZ12" s="20"/>
      <c r="BA12" s="20"/>
      <c r="BB12" s="20"/>
      <c r="BC12" s="20"/>
      <c r="BD12" s="21"/>
      <c r="BE12" s="45"/>
      <c r="BF12" s="17" t="s">
        <v>101</v>
      </c>
      <c r="BG12" s="20">
        <v>0.1</v>
      </c>
      <c r="BH12" s="20"/>
      <c r="BI12" s="20"/>
      <c r="BJ12" s="20"/>
      <c r="BK12" s="20"/>
      <c r="BL12" s="21">
        <f>BM103</f>
        <v>0.29207175925925927</v>
      </c>
    </row>
    <row r="13" spans="1:64" ht="13.5" thickBot="1" x14ac:dyDescent="0.25">
      <c r="A13" s="46"/>
      <c r="B13" s="22" t="s">
        <v>102</v>
      </c>
      <c r="C13" s="23">
        <f t="shared" ref="C13:H13" si="0">SUM(C5:C9)</f>
        <v>0</v>
      </c>
      <c r="D13" s="23">
        <f t="shared" si="0"/>
        <v>1925</v>
      </c>
      <c r="E13" s="23">
        <f t="shared" si="0"/>
        <v>11100</v>
      </c>
      <c r="F13" s="23">
        <f t="shared" si="0"/>
        <v>84</v>
      </c>
      <c r="G13" s="23">
        <f t="shared" si="0"/>
        <v>7450</v>
      </c>
      <c r="H13" s="24">
        <f t="shared" si="0"/>
        <v>3195</v>
      </c>
      <c r="I13" s="46"/>
      <c r="J13" s="22" t="s">
        <v>102</v>
      </c>
      <c r="K13" s="23">
        <f t="shared" ref="K13:P13" si="1">SUM(K5:K9)</f>
        <v>350</v>
      </c>
      <c r="L13" s="23">
        <f t="shared" si="1"/>
        <v>0</v>
      </c>
      <c r="M13" s="23">
        <f t="shared" si="1"/>
        <v>9510</v>
      </c>
      <c r="N13" s="23">
        <f t="shared" si="1"/>
        <v>0</v>
      </c>
      <c r="O13" s="23">
        <f t="shared" si="1"/>
        <v>800</v>
      </c>
      <c r="P13" s="24">
        <f t="shared" si="1"/>
        <v>200</v>
      </c>
      <c r="Q13" s="46"/>
      <c r="R13" s="22" t="s">
        <v>102</v>
      </c>
      <c r="S13" s="23">
        <f t="shared" ref="S13:X13" si="2">SUM(S5:S9)</f>
        <v>300</v>
      </c>
      <c r="T13" s="23">
        <f t="shared" si="2"/>
        <v>600</v>
      </c>
      <c r="U13" s="23">
        <f t="shared" si="2"/>
        <v>175</v>
      </c>
      <c r="V13" s="23">
        <f t="shared" si="2"/>
        <v>2200</v>
      </c>
      <c r="W13" s="23">
        <f t="shared" si="2"/>
        <v>300</v>
      </c>
      <c r="X13" s="24">
        <f t="shared" si="2"/>
        <v>110</v>
      </c>
      <c r="Y13" s="46"/>
      <c r="Z13" s="22" t="s">
        <v>102</v>
      </c>
      <c r="AA13" s="23">
        <f t="shared" ref="AA13:AF13" si="3">SUM(AA5:AA9)</f>
        <v>6000</v>
      </c>
      <c r="AB13" s="23">
        <f t="shared" si="3"/>
        <v>8</v>
      </c>
      <c r="AC13" s="23">
        <f t="shared" si="3"/>
        <v>1580</v>
      </c>
      <c r="AD13" s="23">
        <f t="shared" si="3"/>
        <v>350</v>
      </c>
      <c r="AE13" s="23">
        <f t="shared" si="3"/>
        <v>65</v>
      </c>
      <c r="AF13" s="24">
        <f t="shared" si="3"/>
        <v>21</v>
      </c>
      <c r="AG13" s="46"/>
      <c r="AH13" s="22" t="s">
        <v>102</v>
      </c>
      <c r="AI13" s="23">
        <f t="shared" ref="AI13:AN13" si="4">SUM(AI5:AI9)</f>
        <v>2956</v>
      </c>
      <c r="AJ13" s="23">
        <f t="shared" si="4"/>
        <v>110</v>
      </c>
      <c r="AK13" s="23">
        <f t="shared" si="4"/>
        <v>1085</v>
      </c>
      <c r="AL13" s="23">
        <f t="shared" si="4"/>
        <v>1400</v>
      </c>
      <c r="AM13" s="23">
        <f t="shared" si="4"/>
        <v>0</v>
      </c>
      <c r="AN13" s="24">
        <f t="shared" si="4"/>
        <v>525</v>
      </c>
      <c r="AO13" s="46"/>
      <c r="AP13" s="22" t="s">
        <v>102</v>
      </c>
      <c r="AQ13" s="23">
        <f t="shared" ref="AQ13:AV13" si="5">SUM(AQ5:AQ9)</f>
        <v>1335</v>
      </c>
      <c r="AR13" s="23">
        <f t="shared" si="5"/>
        <v>10700</v>
      </c>
      <c r="AS13" s="23">
        <f t="shared" si="5"/>
        <v>7414</v>
      </c>
      <c r="AT13" s="23">
        <f t="shared" si="5"/>
        <v>1000</v>
      </c>
      <c r="AU13" s="23">
        <f t="shared" si="5"/>
        <v>405</v>
      </c>
      <c r="AV13" s="24">
        <f t="shared" si="5"/>
        <v>319</v>
      </c>
      <c r="AW13" s="46"/>
      <c r="AX13" s="22" t="s">
        <v>102</v>
      </c>
      <c r="AY13" s="23">
        <f t="shared" ref="AY13:BD13" si="6">SUM(AY5:AY9)</f>
        <v>0</v>
      </c>
      <c r="AZ13" s="23">
        <f t="shared" si="6"/>
        <v>27730</v>
      </c>
      <c r="BA13" s="23">
        <f t="shared" si="6"/>
        <v>85</v>
      </c>
      <c r="BB13" s="23">
        <f t="shared" si="6"/>
        <v>520</v>
      </c>
      <c r="BC13" s="23">
        <f t="shared" si="6"/>
        <v>4100</v>
      </c>
      <c r="BD13" s="24">
        <f t="shared" si="6"/>
        <v>2160</v>
      </c>
      <c r="BE13" s="46"/>
      <c r="BF13" s="22" t="s">
        <v>102</v>
      </c>
      <c r="BG13" s="23">
        <f>SUM(BG5:BG9)</f>
        <v>5500</v>
      </c>
      <c r="BH13" s="23">
        <f>SUM(BH5:BH9)</f>
        <v>75</v>
      </c>
      <c r="BI13" s="23">
        <f>SUM(BI5:BI9)</f>
        <v>150</v>
      </c>
      <c r="BJ13" s="23">
        <f>SUM(BJ5:BJ9)</f>
        <v>210</v>
      </c>
      <c r="BK13" s="23"/>
      <c r="BL13" s="24">
        <f>SUM(BL5:BL9)</f>
        <v>114102</v>
      </c>
    </row>
    <row r="14" spans="1:64" ht="13.5" thickTop="1" x14ac:dyDescent="0.2">
      <c r="A14" s="44" t="s">
        <v>103</v>
      </c>
      <c r="B14" s="14" t="s">
        <v>104</v>
      </c>
      <c r="C14" s="15"/>
      <c r="D14" s="15"/>
      <c r="E14" s="15"/>
      <c r="F14" s="15"/>
      <c r="G14" s="15"/>
      <c r="H14" s="16"/>
      <c r="I14" s="44" t="s">
        <v>103</v>
      </c>
      <c r="J14" s="14" t="s">
        <v>104</v>
      </c>
      <c r="K14" s="15"/>
      <c r="L14" s="15"/>
      <c r="M14" s="15"/>
      <c r="N14" s="15"/>
      <c r="O14" s="15"/>
      <c r="P14" s="16"/>
      <c r="Q14" s="44" t="s">
        <v>103</v>
      </c>
      <c r="R14" s="14" t="s">
        <v>104</v>
      </c>
      <c r="S14" s="15"/>
      <c r="T14" s="15">
        <v>300</v>
      </c>
      <c r="U14" s="15"/>
      <c r="V14" s="15"/>
      <c r="W14" s="15"/>
      <c r="X14" s="16"/>
      <c r="Y14" s="44" t="s">
        <v>103</v>
      </c>
      <c r="Z14" s="14" t="s">
        <v>104</v>
      </c>
      <c r="AA14" s="15"/>
      <c r="AB14" s="15"/>
      <c r="AC14" s="15"/>
      <c r="AD14" s="15"/>
      <c r="AE14" s="15"/>
      <c r="AF14" s="16"/>
      <c r="AG14" s="44" t="s">
        <v>103</v>
      </c>
      <c r="AH14" s="14" t="s">
        <v>104</v>
      </c>
      <c r="AI14" s="15"/>
      <c r="AJ14" s="15"/>
      <c r="AK14" s="15"/>
      <c r="AL14" s="15"/>
      <c r="AM14" s="15"/>
      <c r="AN14" s="16"/>
      <c r="AO14" s="44" t="s">
        <v>103</v>
      </c>
      <c r="AP14" s="14" t="s">
        <v>104</v>
      </c>
      <c r="AQ14" s="15"/>
      <c r="AR14" s="15"/>
      <c r="AS14" s="15"/>
      <c r="AT14" s="15"/>
      <c r="AU14" s="15"/>
      <c r="AV14" s="16"/>
      <c r="AW14" s="44" t="s">
        <v>103</v>
      </c>
      <c r="AX14" s="14" t="s">
        <v>104</v>
      </c>
      <c r="AY14" s="15"/>
      <c r="AZ14" s="15">
        <v>1000</v>
      </c>
      <c r="BA14" s="15"/>
      <c r="BB14" s="15"/>
      <c r="BC14" s="15"/>
      <c r="BD14" s="16"/>
      <c r="BE14" s="44" t="s">
        <v>103</v>
      </c>
      <c r="BF14" s="14" t="s">
        <v>104</v>
      </c>
      <c r="BG14" s="15"/>
      <c r="BH14" s="15"/>
      <c r="BI14" s="15"/>
      <c r="BJ14" s="15"/>
      <c r="BK14" s="15"/>
      <c r="BL14" s="16">
        <f>C14+D14+E14+F14+G14+H14+K14+L14+M14+N14+O14+P14+S14+T14+U14+V14+W14+X14+AA14+AB14+AC14+AD14+AE14+AF14+AI14+AJ14+AK14+AL14+AM14+AN14+AQ14+AR14+AS14+AT14+AU14+AV14+AY14+AZ14+BA14+BB14+BC14+BD14+BG14+BH14+BI14+BJ14</f>
        <v>1300</v>
      </c>
    </row>
    <row r="15" spans="1:64" x14ac:dyDescent="0.2">
      <c r="A15" s="45"/>
      <c r="B15" s="17" t="s">
        <v>105</v>
      </c>
      <c r="C15" s="18"/>
      <c r="D15" s="18"/>
      <c r="E15" s="18"/>
      <c r="F15" s="18"/>
      <c r="G15" s="18"/>
      <c r="H15" s="19"/>
      <c r="I15" s="45"/>
      <c r="J15" s="17" t="s">
        <v>105</v>
      </c>
      <c r="K15" s="18"/>
      <c r="L15" s="18"/>
      <c r="M15" s="18"/>
      <c r="N15" s="18"/>
      <c r="O15" s="18"/>
      <c r="P15" s="19"/>
      <c r="Q15" s="45"/>
      <c r="R15" s="17" t="s">
        <v>105</v>
      </c>
      <c r="S15" s="18"/>
      <c r="T15" s="18"/>
      <c r="U15" s="18"/>
      <c r="V15" s="18"/>
      <c r="W15" s="18"/>
      <c r="X15" s="19"/>
      <c r="Y15" s="45"/>
      <c r="Z15" s="17" t="s">
        <v>105</v>
      </c>
      <c r="AA15" s="18"/>
      <c r="AB15" s="18"/>
      <c r="AC15" s="18"/>
      <c r="AD15" s="18"/>
      <c r="AE15" s="18"/>
      <c r="AF15" s="19"/>
      <c r="AG15" s="45"/>
      <c r="AH15" s="17" t="s">
        <v>105</v>
      </c>
      <c r="AI15" s="18"/>
      <c r="AJ15" s="18"/>
      <c r="AK15" s="18"/>
      <c r="AL15" s="18"/>
      <c r="AM15" s="18"/>
      <c r="AN15" s="19"/>
      <c r="AO15" s="45"/>
      <c r="AP15" s="17" t="s">
        <v>105</v>
      </c>
      <c r="AQ15" s="18"/>
      <c r="AR15" s="18"/>
      <c r="AS15" s="18"/>
      <c r="AT15" s="18"/>
      <c r="AU15" s="18"/>
      <c r="AV15" s="19"/>
      <c r="AW15" s="45"/>
      <c r="AX15" s="17" t="s">
        <v>105</v>
      </c>
      <c r="AY15" s="18"/>
      <c r="AZ15" s="18"/>
      <c r="BA15" s="18"/>
      <c r="BB15" s="18"/>
      <c r="BC15" s="18"/>
      <c r="BD15" s="19"/>
      <c r="BE15" s="45"/>
      <c r="BF15" s="17" t="s">
        <v>105</v>
      </c>
      <c r="BG15" s="18"/>
      <c r="BH15" s="18"/>
      <c r="BI15" s="18"/>
      <c r="BJ15" s="18"/>
      <c r="BK15" s="18"/>
      <c r="BL15" s="19">
        <f>C15+D15+E15+F15+G15+H15+K15+L15+M15+N15+O15+P15+S15+T15+U15+V15+W15+X15+AA15+AB15+AC15+AD15+AE15+AF15+AI15+AJ15+AK15+AL15+AM15+AN15+AQ15+AR15+AS15+AT15+AU15+AV15+AY15+AZ15+BA15+BB15+BC15+BD15+BG15+BH15+BI15+BJ15</f>
        <v>0</v>
      </c>
    </row>
    <row r="16" spans="1:64" x14ac:dyDescent="0.2">
      <c r="A16" s="45"/>
      <c r="B16" s="17" t="s">
        <v>106</v>
      </c>
      <c r="C16" s="18"/>
      <c r="D16" s="18"/>
      <c r="E16" s="18"/>
      <c r="F16" s="18"/>
      <c r="G16" s="18"/>
      <c r="H16" s="19"/>
      <c r="I16" s="45"/>
      <c r="J16" s="17" t="s">
        <v>106</v>
      </c>
      <c r="K16" s="18"/>
      <c r="L16" s="18"/>
      <c r="M16" s="18"/>
      <c r="N16" s="18"/>
      <c r="O16" s="18"/>
      <c r="P16" s="19"/>
      <c r="Q16" s="45"/>
      <c r="R16" s="17" t="s">
        <v>106</v>
      </c>
      <c r="S16" s="18"/>
      <c r="T16" s="18"/>
      <c r="U16" s="18"/>
      <c r="V16" s="18"/>
      <c r="W16" s="18"/>
      <c r="X16" s="19"/>
      <c r="Y16" s="45"/>
      <c r="Z16" s="17" t="s">
        <v>106</v>
      </c>
      <c r="AA16" s="18"/>
      <c r="AB16" s="18"/>
      <c r="AC16" s="18"/>
      <c r="AD16" s="18"/>
      <c r="AE16" s="18"/>
      <c r="AF16" s="19"/>
      <c r="AG16" s="45"/>
      <c r="AH16" s="17" t="s">
        <v>106</v>
      </c>
      <c r="AI16" s="18"/>
      <c r="AJ16" s="18"/>
      <c r="AK16" s="18"/>
      <c r="AL16" s="18"/>
      <c r="AM16" s="18"/>
      <c r="AN16" s="19"/>
      <c r="AO16" s="45"/>
      <c r="AP16" s="17" t="s">
        <v>106</v>
      </c>
      <c r="AQ16" s="18"/>
      <c r="AR16" s="18"/>
      <c r="AS16" s="18"/>
      <c r="AT16" s="18"/>
      <c r="AU16" s="18"/>
      <c r="AV16" s="19"/>
      <c r="AW16" s="45"/>
      <c r="AX16" s="17" t="s">
        <v>106</v>
      </c>
      <c r="AY16" s="18"/>
      <c r="AZ16" s="18"/>
      <c r="BA16" s="18"/>
      <c r="BB16" s="18"/>
      <c r="BC16" s="18"/>
      <c r="BD16" s="19"/>
      <c r="BE16" s="45"/>
      <c r="BF16" s="17" t="s">
        <v>106</v>
      </c>
      <c r="BG16" s="18"/>
      <c r="BH16" s="18"/>
      <c r="BI16" s="18"/>
      <c r="BJ16" s="18"/>
      <c r="BK16" s="18"/>
      <c r="BL16" s="19">
        <f>C16+D16+E16+F16+G16+H16+K16+L16+M16+N16+O16+P16+S16+T16+U16+V16+W16+X16+AA16+AB16+AC16+AD16+AE16+AF16+AI16+AJ16+AK16+AL16+AM16+AN16+AQ16+AR16+AS16+AT16+AU16+AV16+AY16+AZ16+BA16+BB16+BC16+BD16+BG16+BH16+BI16+BJ16</f>
        <v>0</v>
      </c>
    </row>
    <row r="17" spans="1:64" x14ac:dyDescent="0.2">
      <c r="A17" s="45"/>
      <c r="B17" s="17" t="s">
        <v>107</v>
      </c>
      <c r="C17" s="20"/>
      <c r="D17" s="20"/>
      <c r="E17" s="20"/>
      <c r="F17" s="20"/>
      <c r="G17" s="20"/>
      <c r="H17" s="21"/>
      <c r="I17" s="45"/>
      <c r="J17" s="17" t="s">
        <v>107</v>
      </c>
      <c r="K17" s="20"/>
      <c r="L17" s="20"/>
      <c r="M17" s="20"/>
      <c r="N17" s="20"/>
      <c r="O17" s="20"/>
      <c r="P17" s="21"/>
      <c r="Q17" s="45"/>
      <c r="R17" s="17" t="s">
        <v>107</v>
      </c>
      <c r="S17" s="20"/>
      <c r="T17" s="20"/>
      <c r="U17" s="20"/>
      <c r="V17" s="20"/>
      <c r="W17" s="20"/>
      <c r="X17" s="21"/>
      <c r="Y17" s="45"/>
      <c r="Z17" s="17" t="s">
        <v>107</v>
      </c>
      <c r="AA17" s="20"/>
      <c r="AB17" s="20"/>
      <c r="AC17" s="20"/>
      <c r="AD17" s="20"/>
      <c r="AE17" s="20"/>
      <c r="AF17" s="21"/>
      <c r="AG17" s="45"/>
      <c r="AH17" s="17" t="s">
        <v>107</v>
      </c>
      <c r="AI17" s="20"/>
      <c r="AJ17" s="20"/>
      <c r="AK17" s="20"/>
      <c r="AL17" s="20"/>
      <c r="AM17" s="20"/>
      <c r="AN17" s="21"/>
      <c r="AO17" s="45"/>
      <c r="AP17" s="17" t="s">
        <v>107</v>
      </c>
      <c r="AQ17" s="20"/>
      <c r="AR17" s="20"/>
      <c r="AS17" s="20"/>
      <c r="AT17" s="20"/>
      <c r="AU17" s="20"/>
      <c r="AV17" s="21"/>
      <c r="AW17" s="45"/>
      <c r="AX17" s="17" t="s">
        <v>107</v>
      </c>
      <c r="AY17" s="20"/>
      <c r="AZ17" s="20"/>
      <c r="BA17" s="20"/>
      <c r="BB17" s="20"/>
      <c r="BC17" s="20"/>
      <c r="BD17" s="21"/>
      <c r="BE17" s="45"/>
      <c r="BF17" s="17" t="s">
        <v>107</v>
      </c>
      <c r="BG17" s="20"/>
      <c r="BH17" s="20"/>
      <c r="BI17" s="20"/>
      <c r="BJ17" s="20"/>
      <c r="BK17" s="20"/>
      <c r="BL17" s="21">
        <v>0</v>
      </c>
    </row>
    <row r="18" spans="1:64" x14ac:dyDescent="0.2">
      <c r="A18" s="45"/>
      <c r="B18" s="17" t="s">
        <v>108</v>
      </c>
      <c r="C18" s="18"/>
      <c r="D18" s="18"/>
      <c r="E18" s="18">
        <v>200</v>
      </c>
      <c r="F18" s="18"/>
      <c r="G18" s="18">
        <v>100</v>
      </c>
      <c r="H18" s="19"/>
      <c r="I18" s="45"/>
      <c r="J18" s="17" t="s">
        <v>108</v>
      </c>
      <c r="K18" s="18"/>
      <c r="L18" s="18"/>
      <c r="M18" s="18"/>
      <c r="N18" s="18"/>
      <c r="O18" s="18"/>
      <c r="P18" s="19"/>
      <c r="Q18" s="45"/>
      <c r="R18" s="17" t="s">
        <v>108</v>
      </c>
      <c r="S18" s="18"/>
      <c r="T18" s="18"/>
      <c r="U18" s="18"/>
      <c r="V18" s="18"/>
      <c r="W18" s="18"/>
      <c r="X18" s="19">
        <v>15</v>
      </c>
      <c r="Y18" s="45"/>
      <c r="Z18" s="17" t="s">
        <v>108</v>
      </c>
      <c r="AA18" s="18"/>
      <c r="AB18" s="18"/>
      <c r="AC18" s="18"/>
      <c r="AD18" s="18"/>
      <c r="AE18" s="18"/>
      <c r="AF18" s="19"/>
      <c r="AG18" s="45"/>
      <c r="AH18" s="17" t="s">
        <v>108</v>
      </c>
      <c r="AI18" s="18"/>
      <c r="AJ18" s="18"/>
      <c r="AK18" s="18"/>
      <c r="AL18" s="18"/>
      <c r="AM18" s="18"/>
      <c r="AN18" s="19"/>
      <c r="AO18" s="45"/>
      <c r="AP18" s="17" t="s">
        <v>108</v>
      </c>
      <c r="AQ18" s="18"/>
      <c r="AR18" s="18"/>
      <c r="AS18" s="18"/>
      <c r="AT18" s="18">
        <v>150</v>
      </c>
      <c r="AU18" s="18"/>
      <c r="AV18" s="19"/>
      <c r="AW18" s="45"/>
      <c r="AX18" s="17" t="s">
        <v>108</v>
      </c>
      <c r="AY18" s="18"/>
      <c r="AZ18" s="18"/>
      <c r="BA18" s="18"/>
      <c r="BB18" s="18"/>
      <c r="BC18" s="18"/>
      <c r="BD18" s="19"/>
      <c r="BE18" s="45"/>
      <c r="BF18" s="17" t="s">
        <v>108</v>
      </c>
      <c r="BG18" s="18"/>
      <c r="BH18" s="18"/>
      <c r="BI18" s="18"/>
      <c r="BJ18" s="18"/>
      <c r="BK18" s="18"/>
      <c r="BL18" s="19">
        <f>C18+D18+E18+F18+G18+H18+K18+L18+M18+N18+O18+P18+S18+T18+U18+V18+W18+X18+AA18+AB18+AC18+AD18+AE18+AF18+AI18+AJ18+AK18+AL18+AM18+AN18+AQ18+AR18+AS18+AT18+AU18+AV18+AY18+AZ18+BA18+BB18+BC18+BD18+BG18+BH18+BI18+BJ18</f>
        <v>465</v>
      </c>
    </row>
    <row r="19" spans="1:64" x14ac:dyDescent="0.2">
      <c r="A19" s="45"/>
      <c r="B19" s="17" t="s">
        <v>109</v>
      </c>
      <c r="C19" s="18"/>
      <c r="D19" s="18"/>
      <c r="E19" s="18"/>
      <c r="F19" s="18"/>
      <c r="G19" s="18">
        <v>300</v>
      </c>
      <c r="H19" s="19"/>
      <c r="I19" s="45"/>
      <c r="J19" s="17" t="s">
        <v>109</v>
      </c>
      <c r="K19" s="18"/>
      <c r="L19" s="18"/>
      <c r="M19" s="18"/>
      <c r="N19" s="18"/>
      <c r="O19" s="18"/>
      <c r="P19" s="19"/>
      <c r="Q19" s="45"/>
      <c r="R19" s="17" t="s">
        <v>109</v>
      </c>
      <c r="S19" s="18"/>
      <c r="T19" s="18">
        <v>2000</v>
      </c>
      <c r="U19" s="18"/>
      <c r="V19" s="18"/>
      <c r="W19" s="18"/>
      <c r="X19" s="19"/>
      <c r="Y19" s="45"/>
      <c r="Z19" s="17" t="s">
        <v>109</v>
      </c>
      <c r="AA19" s="18"/>
      <c r="AB19" s="18"/>
      <c r="AC19" s="18"/>
      <c r="AD19" s="18"/>
      <c r="AE19" s="18"/>
      <c r="AF19" s="19"/>
      <c r="AG19" s="45"/>
      <c r="AH19" s="17" t="s">
        <v>109</v>
      </c>
      <c r="AI19" s="18"/>
      <c r="AJ19" s="18"/>
      <c r="AK19" s="18"/>
      <c r="AL19" s="18"/>
      <c r="AM19" s="18"/>
      <c r="AN19" s="19"/>
      <c r="AO19" s="45"/>
      <c r="AP19" s="17" t="s">
        <v>109</v>
      </c>
      <c r="AQ19" s="18"/>
      <c r="AR19" s="18"/>
      <c r="AS19" s="18">
        <v>3059</v>
      </c>
      <c r="AT19" s="18"/>
      <c r="AU19" s="18"/>
      <c r="AV19" s="19"/>
      <c r="AW19" s="45"/>
      <c r="AX19" s="17" t="s">
        <v>109</v>
      </c>
      <c r="AY19" s="18"/>
      <c r="AZ19" s="18"/>
      <c r="BA19" s="18"/>
      <c r="BB19" s="18"/>
      <c r="BC19" s="18"/>
      <c r="BD19" s="19"/>
      <c r="BE19" s="45"/>
      <c r="BF19" s="17" t="s">
        <v>109</v>
      </c>
      <c r="BG19" s="18"/>
      <c r="BH19" s="18"/>
      <c r="BI19" s="18"/>
      <c r="BJ19" s="18"/>
      <c r="BK19" s="18"/>
      <c r="BL19" s="19">
        <f>C19+D19+E19+F19+G19+H19+K19+L19+M19+N19+O19+P19+S19+T19+U19+V19+W19+X19+AA19+AB19+AC19+AD19+AE19+AF19+AI19+AJ19+AK19+AL19+AM19+AN19+AQ19+AR19+AS19+AT19+AU19+AV19+AY19+AZ19+BA19+BB19+BC19+BD19+BG19+BH19+BI19+BJ19</f>
        <v>5359</v>
      </c>
    </row>
    <row r="20" spans="1:64" x14ac:dyDescent="0.2">
      <c r="A20" s="45"/>
      <c r="B20" s="17" t="s">
        <v>110</v>
      </c>
      <c r="C20" s="20"/>
      <c r="D20" s="20"/>
      <c r="E20" s="20"/>
      <c r="F20" s="20"/>
      <c r="G20" s="20"/>
      <c r="H20" s="21"/>
      <c r="I20" s="45"/>
      <c r="J20" s="17" t="s">
        <v>110</v>
      </c>
      <c r="K20" s="20"/>
      <c r="L20" s="20"/>
      <c r="M20" s="20"/>
      <c r="N20" s="20"/>
      <c r="O20" s="20"/>
      <c r="P20" s="21"/>
      <c r="Q20" s="45"/>
      <c r="R20" s="17" t="s">
        <v>110</v>
      </c>
      <c r="S20" s="20"/>
      <c r="T20" s="20"/>
      <c r="U20" s="20"/>
      <c r="V20" s="20"/>
      <c r="W20" s="20"/>
      <c r="X20" s="21"/>
      <c r="Y20" s="45"/>
      <c r="Z20" s="17" t="s">
        <v>110</v>
      </c>
      <c r="AA20" s="20"/>
      <c r="AB20" s="20"/>
      <c r="AC20" s="20"/>
      <c r="AD20" s="20"/>
      <c r="AE20" s="20"/>
      <c r="AF20" s="21"/>
      <c r="AG20" s="45"/>
      <c r="AH20" s="17" t="s">
        <v>110</v>
      </c>
      <c r="AI20" s="20"/>
      <c r="AJ20" s="20"/>
      <c r="AK20" s="20"/>
      <c r="AL20" s="20"/>
      <c r="AM20" s="20"/>
      <c r="AN20" s="21"/>
      <c r="AO20" s="45"/>
      <c r="AP20" s="17" t="s">
        <v>110</v>
      </c>
      <c r="AQ20" s="20"/>
      <c r="AR20" s="20"/>
      <c r="AS20" s="20"/>
      <c r="AT20" s="20"/>
      <c r="AU20" s="20"/>
      <c r="AV20" s="21"/>
      <c r="AW20" s="45"/>
      <c r="AX20" s="17" t="s">
        <v>110</v>
      </c>
      <c r="AY20" s="20"/>
      <c r="AZ20" s="20"/>
      <c r="BA20" s="20"/>
      <c r="BB20" s="20"/>
      <c r="BC20" s="20"/>
      <c r="BD20" s="21"/>
      <c r="BE20" s="45"/>
      <c r="BF20" s="17" t="s">
        <v>110</v>
      </c>
      <c r="BG20" s="20"/>
      <c r="BH20" s="20"/>
      <c r="BI20" s="20"/>
      <c r="BJ20" s="20"/>
      <c r="BK20" s="20"/>
      <c r="BL20" s="21">
        <v>0</v>
      </c>
    </row>
    <row r="21" spans="1:64" ht="13.5" thickBot="1" x14ac:dyDescent="0.25">
      <c r="A21" s="46"/>
      <c r="B21" s="22" t="s">
        <v>111</v>
      </c>
      <c r="C21" s="23">
        <f t="shared" ref="C21:H21" si="7">SUM(C14:C16)+C18+C19</f>
        <v>0</v>
      </c>
      <c r="D21" s="23">
        <f t="shared" si="7"/>
        <v>0</v>
      </c>
      <c r="E21" s="23">
        <f t="shared" si="7"/>
        <v>200</v>
      </c>
      <c r="F21" s="23">
        <f t="shared" si="7"/>
        <v>0</v>
      </c>
      <c r="G21" s="23">
        <f t="shared" si="7"/>
        <v>400</v>
      </c>
      <c r="H21" s="24">
        <f t="shared" si="7"/>
        <v>0</v>
      </c>
      <c r="I21" s="46"/>
      <c r="J21" s="22" t="s">
        <v>111</v>
      </c>
      <c r="K21" s="23">
        <f t="shared" ref="K21:P21" si="8">SUM(K14:K16)+K18+K19</f>
        <v>0</v>
      </c>
      <c r="L21" s="23">
        <f t="shared" si="8"/>
        <v>0</v>
      </c>
      <c r="M21" s="23">
        <f t="shared" si="8"/>
        <v>0</v>
      </c>
      <c r="N21" s="23">
        <f t="shared" si="8"/>
        <v>0</v>
      </c>
      <c r="O21" s="23">
        <f t="shared" si="8"/>
        <v>0</v>
      </c>
      <c r="P21" s="24">
        <f t="shared" si="8"/>
        <v>0</v>
      </c>
      <c r="Q21" s="46"/>
      <c r="R21" s="22" t="s">
        <v>111</v>
      </c>
      <c r="S21" s="23">
        <f t="shared" ref="S21:X21" si="9">SUM(S14:S16)+S18+S19</f>
        <v>0</v>
      </c>
      <c r="T21" s="23">
        <f t="shared" si="9"/>
        <v>2300</v>
      </c>
      <c r="U21" s="23">
        <f t="shared" si="9"/>
        <v>0</v>
      </c>
      <c r="V21" s="23">
        <f t="shared" si="9"/>
        <v>0</v>
      </c>
      <c r="W21" s="23">
        <f t="shared" si="9"/>
        <v>0</v>
      </c>
      <c r="X21" s="24">
        <f t="shared" si="9"/>
        <v>15</v>
      </c>
      <c r="Y21" s="46"/>
      <c r="Z21" s="22" t="s">
        <v>111</v>
      </c>
      <c r="AA21" s="23">
        <f t="shared" ref="AA21:AF21" si="10">SUM(AA14:AA16)+AA18+AA19</f>
        <v>0</v>
      </c>
      <c r="AB21" s="23">
        <f t="shared" si="10"/>
        <v>0</v>
      </c>
      <c r="AC21" s="23">
        <f t="shared" si="10"/>
        <v>0</v>
      </c>
      <c r="AD21" s="23">
        <f t="shared" si="10"/>
        <v>0</v>
      </c>
      <c r="AE21" s="23">
        <f t="shared" si="10"/>
        <v>0</v>
      </c>
      <c r="AF21" s="24">
        <f t="shared" si="10"/>
        <v>0</v>
      </c>
      <c r="AG21" s="46"/>
      <c r="AH21" s="22" t="s">
        <v>111</v>
      </c>
      <c r="AI21" s="23">
        <f t="shared" ref="AI21:AN21" si="11">SUM(AI14:AI16)+AI18+AI19</f>
        <v>0</v>
      </c>
      <c r="AJ21" s="23">
        <f t="shared" si="11"/>
        <v>0</v>
      </c>
      <c r="AK21" s="23">
        <f t="shared" si="11"/>
        <v>0</v>
      </c>
      <c r="AL21" s="23">
        <f t="shared" si="11"/>
        <v>0</v>
      </c>
      <c r="AM21" s="23">
        <f t="shared" si="11"/>
        <v>0</v>
      </c>
      <c r="AN21" s="24">
        <f t="shared" si="11"/>
        <v>0</v>
      </c>
      <c r="AO21" s="46"/>
      <c r="AP21" s="22" t="s">
        <v>111</v>
      </c>
      <c r="AQ21" s="23">
        <f t="shared" ref="AQ21:AV21" si="12">SUM(AQ14:AQ16)+AQ18+AQ19</f>
        <v>0</v>
      </c>
      <c r="AR21" s="23">
        <f t="shared" si="12"/>
        <v>0</v>
      </c>
      <c r="AS21" s="23">
        <f t="shared" si="12"/>
        <v>3059</v>
      </c>
      <c r="AT21" s="23">
        <f t="shared" si="12"/>
        <v>150</v>
      </c>
      <c r="AU21" s="23">
        <f t="shared" si="12"/>
        <v>0</v>
      </c>
      <c r="AV21" s="24">
        <f t="shared" si="12"/>
        <v>0</v>
      </c>
      <c r="AW21" s="46"/>
      <c r="AX21" s="22" t="s">
        <v>111</v>
      </c>
      <c r="AY21" s="23">
        <f t="shared" ref="AY21:BD21" si="13">SUM(AY14:AY16)+AY18+AY19</f>
        <v>0</v>
      </c>
      <c r="AZ21" s="23">
        <f t="shared" si="13"/>
        <v>1000</v>
      </c>
      <c r="BA21" s="23">
        <f t="shared" si="13"/>
        <v>0</v>
      </c>
      <c r="BB21" s="23">
        <f t="shared" si="13"/>
        <v>0</v>
      </c>
      <c r="BC21" s="23">
        <f t="shared" si="13"/>
        <v>0</v>
      </c>
      <c r="BD21" s="24">
        <f t="shared" si="13"/>
        <v>0</v>
      </c>
      <c r="BE21" s="46"/>
      <c r="BF21" s="22" t="s">
        <v>111</v>
      </c>
      <c r="BG21" s="23">
        <f>SUM(BG14:BG16)+BG18+BG19</f>
        <v>0</v>
      </c>
      <c r="BH21" s="23">
        <f>SUM(BH14:BH16)+BH18+BH19</f>
        <v>0</v>
      </c>
      <c r="BI21" s="23">
        <f>SUM(BI14:BI16)+BI18+BI19</f>
        <v>0</v>
      </c>
      <c r="BJ21" s="23">
        <f>SUM(BJ14:BJ16)+BJ18+BJ19</f>
        <v>0</v>
      </c>
      <c r="BK21" s="23"/>
      <c r="BL21" s="24">
        <f>SUM(BL14:BL16)+BL18+BL19</f>
        <v>7124</v>
      </c>
    </row>
    <row r="22" spans="1:64" ht="13.5" thickTop="1" x14ac:dyDescent="0.2">
      <c r="A22" s="52" t="s">
        <v>112</v>
      </c>
      <c r="B22" s="14" t="s">
        <v>113</v>
      </c>
      <c r="C22" s="15">
        <v>0</v>
      </c>
      <c r="D22" s="15"/>
      <c r="E22" s="15"/>
      <c r="F22" s="15"/>
      <c r="G22" s="15">
        <v>5</v>
      </c>
      <c r="H22" s="16"/>
      <c r="I22" s="52" t="s">
        <v>112</v>
      </c>
      <c r="J22" s="14" t="s">
        <v>113</v>
      </c>
      <c r="K22" s="15"/>
      <c r="L22" s="15"/>
      <c r="M22" s="15"/>
      <c r="N22" s="15"/>
      <c r="O22" s="15"/>
      <c r="P22" s="16"/>
      <c r="Q22" s="52" t="s">
        <v>112</v>
      </c>
      <c r="R22" s="14" t="s">
        <v>113</v>
      </c>
      <c r="S22" s="15">
        <v>300</v>
      </c>
      <c r="T22" s="15"/>
      <c r="U22" s="15"/>
      <c r="V22" s="15"/>
      <c r="W22" s="15"/>
      <c r="X22" s="16"/>
      <c r="Y22" s="52" t="s">
        <v>112</v>
      </c>
      <c r="Z22" s="14" t="s">
        <v>113</v>
      </c>
      <c r="AA22" s="15"/>
      <c r="AB22" s="15"/>
      <c r="AC22" s="15"/>
      <c r="AD22" s="15"/>
      <c r="AE22" s="15"/>
      <c r="AF22" s="16"/>
      <c r="AG22" s="52" t="s">
        <v>112</v>
      </c>
      <c r="AH22" s="14" t="s">
        <v>113</v>
      </c>
      <c r="AI22" s="15"/>
      <c r="AJ22" s="15"/>
      <c r="AK22" s="15"/>
      <c r="AL22" s="15">
        <v>2</v>
      </c>
      <c r="AM22" s="15"/>
      <c r="AN22" s="16"/>
      <c r="AO22" s="52" t="s">
        <v>112</v>
      </c>
      <c r="AP22" s="14" t="s">
        <v>113</v>
      </c>
      <c r="AQ22" s="15"/>
      <c r="AR22" s="15"/>
      <c r="AS22" s="15"/>
      <c r="AT22" s="15"/>
      <c r="AU22" s="15"/>
      <c r="AV22" s="16"/>
      <c r="AW22" s="52" t="s">
        <v>112</v>
      </c>
      <c r="AX22" s="14" t="s">
        <v>113</v>
      </c>
      <c r="AY22" s="15"/>
      <c r="AZ22" s="15"/>
      <c r="BA22" s="15"/>
      <c r="BB22" s="15"/>
      <c r="BC22" s="15">
        <v>250</v>
      </c>
      <c r="BD22" s="16"/>
      <c r="BE22" s="52" t="s">
        <v>112</v>
      </c>
      <c r="BF22" s="14" t="s">
        <v>113</v>
      </c>
      <c r="BG22" s="15"/>
      <c r="BH22" s="15"/>
      <c r="BI22" s="15"/>
      <c r="BJ22" s="15"/>
      <c r="BK22" s="15"/>
      <c r="BL22" s="16">
        <f>C22+D22+E22+F22+G22+H22+K22+L22+M22+N22+O22+P22+S22+T22+U22+V22+W22+X22+AA22+AB22+AC22+AD22+AE22+AF22+AI22+AJ22+AK22+AL22+AM22+AN22+AQ22+AR22+AS22+AT22+AU22+AV22+AY22+AZ22+BA22+BB22+BC22+BD22+BG22+BH22+BI22+BJ22</f>
        <v>557</v>
      </c>
    </row>
    <row r="23" spans="1:64" x14ac:dyDescent="0.2">
      <c r="A23" s="53"/>
      <c r="B23" s="17" t="s">
        <v>114</v>
      </c>
      <c r="C23" s="18">
        <v>0</v>
      </c>
      <c r="D23" s="18">
        <v>50</v>
      </c>
      <c r="E23" s="18">
        <v>750</v>
      </c>
      <c r="F23" s="18">
        <v>0</v>
      </c>
      <c r="G23" s="18">
        <v>3000</v>
      </c>
      <c r="H23" s="19">
        <v>1000</v>
      </c>
      <c r="I23" s="53"/>
      <c r="J23" s="17" t="s">
        <v>114</v>
      </c>
      <c r="K23" s="18">
        <v>1400</v>
      </c>
      <c r="L23" s="18"/>
      <c r="M23" s="18">
        <v>600</v>
      </c>
      <c r="N23" s="18">
        <v>2800</v>
      </c>
      <c r="O23" s="18">
        <v>300</v>
      </c>
      <c r="P23" s="19">
        <v>10</v>
      </c>
      <c r="Q23" s="53"/>
      <c r="R23" s="17" t="s">
        <v>114</v>
      </c>
      <c r="S23" s="18">
        <v>150</v>
      </c>
      <c r="T23" s="18">
        <v>0</v>
      </c>
      <c r="U23" s="18">
        <v>80</v>
      </c>
      <c r="V23" s="18"/>
      <c r="W23" s="18"/>
      <c r="X23" s="19"/>
      <c r="Y23" s="53"/>
      <c r="Z23" s="17" t="s">
        <v>114</v>
      </c>
      <c r="AA23" s="18"/>
      <c r="AB23" s="18"/>
      <c r="AC23" s="18">
        <v>50</v>
      </c>
      <c r="AD23" s="18"/>
      <c r="AE23" s="18">
        <v>39</v>
      </c>
      <c r="AF23" s="19"/>
      <c r="AG23" s="53"/>
      <c r="AH23" s="17" t="s">
        <v>114</v>
      </c>
      <c r="AI23" s="18"/>
      <c r="AJ23" s="18">
        <v>10</v>
      </c>
      <c r="AK23" s="18"/>
      <c r="AL23" s="18">
        <v>2</v>
      </c>
      <c r="AM23" s="18"/>
      <c r="AN23" s="19">
        <v>700</v>
      </c>
      <c r="AO23" s="53"/>
      <c r="AP23" s="17" t="s">
        <v>114</v>
      </c>
      <c r="AQ23" s="18"/>
      <c r="AR23" s="18">
        <v>35</v>
      </c>
      <c r="AS23" s="18">
        <v>24</v>
      </c>
      <c r="AT23" s="18"/>
      <c r="AU23" s="18"/>
      <c r="AV23" s="19">
        <v>4</v>
      </c>
      <c r="AW23" s="53"/>
      <c r="AX23" s="17" t="s">
        <v>114</v>
      </c>
      <c r="AY23" s="18">
        <v>2</v>
      </c>
      <c r="AZ23" s="18">
        <v>270</v>
      </c>
      <c r="BA23" s="18">
        <v>140</v>
      </c>
      <c r="BB23" s="18">
        <v>4</v>
      </c>
      <c r="BC23" s="18">
        <v>100</v>
      </c>
      <c r="BD23" s="19">
        <v>70</v>
      </c>
      <c r="BE23" s="53"/>
      <c r="BF23" s="17" t="s">
        <v>114</v>
      </c>
      <c r="BG23" s="18">
        <v>5</v>
      </c>
      <c r="BH23" s="18">
        <v>40</v>
      </c>
      <c r="BI23" s="18"/>
      <c r="BJ23" s="18">
        <v>60</v>
      </c>
      <c r="BK23" s="18"/>
      <c r="BL23" s="19">
        <f>C23+D23+E23+F23+G23+H23+K23+L23+M23+N23+O23+P23+S23+T23+U23+V23+W23+X23+AA23+AB23+AC23+AD23+AE23+AF23+AI23+AJ23+AK23+AL23+AM23+AN23+AQ23+AR23+AS23+AT23+AU23+AV23+AY23+AZ23+BA23+BB23+BC23+BD23+BG23+BH23+BI23+BJ23</f>
        <v>11695</v>
      </c>
    </row>
    <row r="24" spans="1:64" x14ac:dyDescent="0.2">
      <c r="A24" s="53"/>
      <c r="B24" s="17" t="s">
        <v>115</v>
      </c>
      <c r="C24" s="18">
        <v>0</v>
      </c>
      <c r="D24" s="18"/>
      <c r="E24" s="18"/>
      <c r="F24" s="18"/>
      <c r="G24" s="18">
        <v>5</v>
      </c>
      <c r="H24" s="19">
        <v>10</v>
      </c>
      <c r="I24" s="53"/>
      <c r="J24" s="17" t="s">
        <v>115</v>
      </c>
      <c r="K24" s="18"/>
      <c r="L24" s="18"/>
      <c r="M24" s="18">
        <v>40</v>
      </c>
      <c r="N24" s="18">
        <v>5</v>
      </c>
      <c r="O24" s="18"/>
      <c r="P24" s="19"/>
      <c r="Q24" s="53"/>
      <c r="R24" s="17" t="s">
        <v>115</v>
      </c>
      <c r="S24" s="18"/>
      <c r="T24" s="18">
        <v>18</v>
      </c>
      <c r="U24" s="18">
        <v>750</v>
      </c>
      <c r="V24" s="18">
        <v>50</v>
      </c>
      <c r="W24" s="18">
        <v>4</v>
      </c>
      <c r="X24" s="19"/>
      <c r="Y24" s="53"/>
      <c r="Z24" s="17" t="s">
        <v>115</v>
      </c>
      <c r="AA24" s="18"/>
      <c r="AB24" s="18"/>
      <c r="AC24" s="18">
        <v>225</v>
      </c>
      <c r="AD24" s="18"/>
      <c r="AE24" s="18"/>
      <c r="AF24" s="19"/>
      <c r="AG24" s="53"/>
      <c r="AH24" s="17" t="s">
        <v>115</v>
      </c>
      <c r="AI24" s="18">
        <v>150</v>
      </c>
      <c r="AJ24" s="18"/>
      <c r="AK24" s="18"/>
      <c r="AL24" s="18">
        <v>2</v>
      </c>
      <c r="AM24" s="18"/>
      <c r="AN24" s="19"/>
      <c r="AO24" s="53"/>
      <c r="AP24" s="17" t="s">
        <v>115</v>
      </c>
      <c r="AQ24" s="18"/>
      <c r="AR24" s="18"/>
      <c r="AS24" s="18"/>
      <c r="AT24" s="18">
        <v>10</v>
      </c>
      <c r="AU24" s="18"/>
      <c r="AV24" s="19"/>
      <c r="AW24" s="53"/>
      <c r="AX24" s="17" t="s">
        <v>115</v>
      </c>
      <c r="AY24" s="18"/>
      <c r="AZ24" s="18">
        <v>40</v>
      </c>
      <c r="BA24" s="18"/>
      <c r="BB24" s="18"/>
      <c r="BC24" s="18"/>
      <c r="BD24" s="19">
        <v>150</v>
      </c>
      <c r="BE24" s="53"/>
      <c r="BF24" s="17" t="s">
        <v>115</v>
      </c>
      <c r="BG24" s="18">
        <v>5</v>
      </c>
      <c r="BH24" s="18"/>
      <c r="BI24" s="18"/>
      <c r="BJ24" s="18"/>
      <c r="BK24" s="18"/>
      <c r="BL24" s="19">
        <f>C24+D24+E24+F24+G24+H24+K24+L24+M24+N24+O24+P24+S24+T24+U24+V24+W24+X24+AA24+AB24+AC24+AD24+AE24+AF24+AI24+AJ24+AK24+AL24+AM24+AN24+AQ24+AR24+AS24+AT24+AU24+AV24+AY24+AZ24+BA24+BB24+BC24+BD24+BG24+BH24+BI24+BJ24</f>
        <v>1464</v>
      </c>
    </row>
    <row r="25" spans="1:64" x14ac:dyDescent="0.2">
      <c r="A25" s="53"/>
      <c r="B25" s="17" t="s">
        <v>116</v>
      </c>
      <c r="C25" s="18"/>
      <c r="D25" s="18"/>
      <c r="E25" s="18"/>
      <c r="F25" s="18"/>
      <c r="G25" s="18"/>
      <c r="H25" s="19"/>
      <c r="I25" s="53"/>
      <c r="J25" s="17" t="s">
        <v>116</v>
      </c>
      <c r="K25" s="18"/>
      <c r="L25" s="18"/>
      <c r="M25" s="18"/>
      <c r="N25" s="18"/>
      <c r="O25" s="18"/>
      <c r="P25" s="19"/>
      <c r="Q25" s="53"/>
      <c r="R25" s="17" t="s">
        <v>116</v>
      </c>
      <c r="S25" s="18"/>
      <c r="T25" s="18"/>
      <c r="U25" s="18"/>
      <c r="V25" s="18"/>
      <c r="W25" s="18"/>
      <c r="X25" s="19"/>
      <c r="Y25" s="53"/>
      <c r="Z25" s="17" t="s">
        <v>116</v>
      </c>
      <c r="AA25" s="18"/>
      <c r="AB25" s="18"/>
      <c r="AC25" s="18"/>
      <c r="AD25" s="18"/>
      <c r="AE25" s="18"/>
      <c r="AF25" s="19"/>
      <c r="AG25" s="53"/>
      <c r="AH25" s="17" t="s">
        <v>116</v>
      </c>
      <c r="AI25" s="18"/>
      <c r="AJ25" s="18"/>
      <c r="AK25" s="18"/>
      <c r="AL25" s="18"/>
      <c r="AM25" s="18"/>
      <c r="AN25" s="19"/>
      <c r="AO25" s="53"/>
      <c r="AP25" s="17" t="s">
        <v>116</v>
      </c>
      <c r="AQ25" s="18"/>
      <c r="AR25" s="18"/>
      <c r="AS25" s="18"/>
      <c r="AT25" s="18"/>
      <c r="AU25" s="18"/>
      <c r="AV25" s="19"/>
      <c r="AW25" s="53"/>
      <c r="AX25" s="17" t="s">
        <v>116</v>
      </c>
      <c r="AY25" s="18"/>
      <c r="AZ25" s="18"/>
      <c r="BA25" s="18"/>
      <c r="BB25" s="18"/>
      <c r="BC25" s="18"/>
      <c r="BD25" s="19"/>
      <c r="BE25" s="53"/>
      <c r="BF25" s="17" t="s">
        <v>116</v>
      </c>
      <c r="BG25" s="18"/>
      <c r="BH25" s="18"/>
      <c r="BI25" s="18"/>
      <c r="BJ25" s="18"/>
      <c r="BK25" s="18"/>
      <c r="BL25" s="19">
        <f>C25+D25+E25+F25+G25+H25+K25+L25+M25+N25+O25+P25+S25+T25+U25+V25+W25+X25+AA25+AB25+AC25+AD25+AE25+AF25+AI25+AJ25+AK25+AL25+AM25+AN25+AQ25+AR25+AS25+AT25+AU25+AV25+AY25+AZ25+BA25+BB25+BC25+BD25+BG25+BH25+BI25+BJ25</f>
        <v>0</v>
      </c>
    </row>
    <row r="26" spans="1:64" ht="13.5" thickBot="1" x14ac:dyDescent="0.25">
      <c r="A26" s="54"/>
      <c r="B26" s="22" t="s">
        <v>117</v>
      </c>
      <c r="C26" s="23">
        <f t="shared" ref="C26:H26" si="14">SUM(C22:C25)</f>
        <v>0</v>
      </c>
      <c r="D26" s="23">
        <f t="shared" si="14"/>
        <v>50</v>
      </c>
      <c r="E26" s="23">
        <f t="shared" si="14"/>
        <v>750</v>
      </c>
      <c r="F26" s="23">
        <f t="shared" si="14"/>
        <v>0</v>
      </c>
      <c r="G26" s="23">
        <f t="shared" si="14"/>
        <v>3010</v>
      </c>
      <c r="H26" s="24">
        <f t="shared" si="14"/>
        <v>1010</v>
      </c>
      <c r="I26" s="54"/>
      <c r="J26" s="22" t="s">
        <v>117</v>
      </c>
      <c r="K26" s="23">
        <f>SUM(K22:K25)</f>
        <v>1400</v>
      </c>
      <c r="L26" s="23"/>
      <c r="M26" s="23">
        <f>SUM(M22:M25)</f>
        <v>640</v>
      </c>
      <c r="N26" s="23">
        <f>SUM(N22:N25)</f>
        <v>2805</v>
      </c>
      <c r="O26" s="23">
        <f>SUM(O22:O25)</f>
        <v>300</v>
      </c>
      <c r="P26" s="24">
        <f>SUM(P22:P25)</f>
        <v>10</v>
      </c>
      <c r="Q26" s="54"/>
      <c r="R26" s="22" t="s">
        <v>117</v>
      </c>
      <c r="S26" s="23">
        <f t="shared" ref="S26:X26" si="15">SUM(S22:S25)</f>
        <v>450</v>
      </c>
      <c r="T26" s="23">
        <f t="shared" si="15"/>
        <v>18</v>
      </c>
      <c r="U26" s="23">
        <f t="shared" si="15"/>
        <v>830</v>
      </c>
      <c r="V26" s="23">
        <f t="shared" si="15"/>
        <v>50</v>
      </c>
      <c r="W26" s="23">
        <f t="shared" si="15"/>
        <v>4</v>
      </c>
      <c r="X26" s="24">
        <f t="shared" si="15"/>
        <v>0</v>
      </c>
      <c r="Y26" s="54"/>
      <c r="Z26" s="22" t="s">
        <v>117</v>
      </c>
      <c r="AA26" s="23">
        <f t="shared" ref="AA26:AF26" si="16">SUM(AA22:AA25)</f>
        <v>0</v>
      </c>
      <c r="AB26" s="23">
        <f t="shared" si="16"/>
        <v>0</v>
      </c>
      <c r="AC26" s="23">
        <f t="shared" si="16"/>
        <v>275</v>
      </c>
      <c r="AD26" s="23">
        <f t="shared" si="16"/>
        <v>0</v>
      </c>
      <c r="AE26" s="23">
        <f t="shared" si="16"/>
        <v>39</v>
      </c>
      <c r="AF26" s="24">
        <f t="shared" si="16"/>
        <v>0</v>
      </c>
      <c r="AG26" s="54"/>
      <c r="AH26" s="22" t="s">
        <v>117</v>
      </c>
      <c r="AI26" s="23">
        <f t="shared" ref="AI26:AN26" si="17">SUM(AI22:AI25)</f>
        <v>150</v>
      </c>
      <c r="AJ26" s="23">
        <f t="shared" si="17"/>
        <v>10</v>
      </c>
      <c r="AK26" s="23">
        <f t="shared" si="17"/>
        <v>0</v>
      </c>
      <c r="AL26" s="23">
        <f t="shared" si="17"/>
        <v>6</v>
      </c>
      <c r="AM26" s="23">
        <f t="shared" si="17"/>
        <v>0</v>
      </c>
      <c r="AN26" s="24">
        <f t="shared" si="17"/>
        <v>700</v>
      </c>
      <c r="AO26" s="54"/>
      <c r="AP26" s="22" t="s">
        <v>117</v>
      </c>
      <c r="AQ26" s="23">
        <f t="shared" ref="AQ26:AV26" si="18">SUM(AQ22:AQ25)</f>
        <v>0</v>
      </c>
      <c r="AR26" s="23">
        <f t="shared" si="18"/>
        <v>35</v>
      </c>
      <c r="AS26" s="23">
        <f t="shared" si="18"/>
        <v>24</v>
      </c>
      <c r="AT26" s="23">
        <f t="shared" si="18"/>
        <v>10</v>
      </c>
      <c r="AU26" s="23">
        <f t="shared" si="18"/>
        <v>0</v>
      </c>
      <c r="AV26" s="24">
        <f t="shared" si="18"/>
        <v>4</v>
      </c>
      <c r="AW26" s="54"/>
      <c r="AX26" s="22" t="s">
        <v>117</v>
      </c>
      <c r="AY26" s="23">
        <f t="shared" ref="AY26:BD26" si="19">SUM(AY22:AY25)</f>
        <v>2</v>
      </c>
      <c r="AZ26" s="23">
        <f t="shared" si="19"/>
        <v>310</v>
      </c>
      <c r="BA26" s="23">
        <f t="shared" si="19"/>
        <v>140</v>
      </c>
      <c r="BB26" s="23">
        <f t="shared" si="19"/>
        <v>4</v>
      </c>
      <c r="BC26" s="23">
        <f t="shared" si="19"/>
        <v>350</v>
      </c>
      <c r="BD26" s="24">
        <f t="shared" si="19"/>
        <v>220</v>
      </c>
      <c r="BE26" s="54"/>
      <c r="BF26" s="22" t="s">
        <v>117</v>
      </c>
      <c r="BG26" s="23">
        <f>SUM(BG22:BG25)</f>
        <v>10</v>
      </c>
      <c r="BH26" s="23">
        <f>SUM(BH22:BH25)</f>
        <v>40</v>
      </c>
      <c r="BI26" s="23">
        <f>SUM(BI22:BI25)</f>
        <v>0</v>
      </c>
      <c r="BJ26" s="23">
        <f>SUM(BJ22:BJ25)</f>
        <v>60</v>
      </c>
      <c r="BK26" s="23"/>
      <c r="BL26" s="24">
        <f>BL22+BL23+BL24+BL25</f>
        <v>13716</v>
      </c>
    </row>
    <row r="27" spans="1:64" ht="14.25" thickTop="1" thickBot="1" x14ac:dyDescent="0.25">
      <c r="A27" s="25"/>
      <c r="B27" s="26" t="s">
        <v>118</v>
      </c>
      <c r="C27" s="27">
        <f t="shared" ref="C27:H27" si="20">C13+C21+C26</f>
        <v>0</v>
      </c>
      <c r="D27" s="27">
        <f t="shared" si="20"/>
        <v>1975</v>
      </c>
      <c r="E27" s="27">
        <f t="shared" si="20"/>
        <v>12050</v>
      </c>
      <c r="F27" s="27">
        <f t="shared" si="20"/>
        <v>84</v>
      </c>
      <c r="G27" s="27">
        <f t="shared" si="20"/>
        <v>10860</v>
      </c>
      <c r="H27" s="28">
        <f t="shared" si="20"/>
        <v>4205</v>
      </c>
      <c r="I27" s="25"/>
      <c r="J27" s="26" t="s">
        <v>118</v>
      </c>
      <c r="K27" s="27">
        <f t="shared" ref="K27:P27" si="21">K13+K21+K26</f>
        <v>1750</v>
      </c>
      <c r="L27" s="27">
        <f t="shared" si="21"/>
        <v>0</v>
      </c>
      <c r="M27" s="27">
        <f t="shared" si="21"/>
        <v>10150</v>
      </c>
      <c r="N27" s="27">
        <f t="shared" si="21"/>
        <v>2805</v>
      </c>
      <c r="O27" s="27">
        <f t="shared" si="21"/>
        <v>1100</v>
      </c>
      <c r="P27" s="28">
        <f t="shared" si="21"/>
        <v>210</v>
      </c>
      <c r="Q27" s="25"/>
      <c r="R27" s="26" t="s">
        <v>118</v>
      </c>
      <c r="S27" s="27">
        <f t="shared" ref="S27:X27" si="22">S13+S21+S26</f>
        <v>750</v>
      </c>
      <c r="T27" s="27">
        <f t="shared" si="22"/>
        <v>2918</v>
      </c>
      <c r="U27" s="27">
        <f t="shared" si="22"/>
        <v>1005</v>
      </c>
      <c r="V27" s="27">
        <f t="shared" si="22"/>
        <v>2250</v>
      </c>
      <c r="W27" s="27">
        <f t="shared" si="22"/>
        <v>304</v>
      </c>
      <c r="X27" s="28">
        <f t="shared" si="22"/>
        <v>125</v>
      </c>
      <c r="Y27" s="25"/>
      <c r="Z27" s="26" t="s">
        <v>118</v>
      </c>
      <c r="AA27" s="27">
        <f t="shared" ref="AA27:AF27" si="23">AA13+AA21+AA26</f>
        <v>6000</v>
      </c>
      <c r="AB27" s="27">
        <f t="shared" si="23"/>
        <v>8</v>
      </c>
      <c r="AC27" s="27">
        <f t="shared" si="23"/>
        <v>1855</v>
      </c>
      <c r="AD27" s="27">
        <f t="shared" si="23"/>
        <v>350</v>
      </c>
      <c r="AE27" s="27">
        <f t="shared" si="23"/>
        <v>104</v>
      </c>
      <c r="AF27" s="28">
        <f t="shared" si="23"/>
        <v>21</v>
      </c>
      <c r="AG27" s="25"/>
      <c r="AH27" s="26" t="s">
        <v>118</v>
      </c>
      <c r="AI27" s="27">
        <f t="shared" ref="AI27:AN27" si="24">AI13+AI21+AI26</f>
        <v>3106</v>
      </c>
      <c r="AJ27" s="27">
        <f t="shared" si="24"/>
        <v>120</v>
      </c>
      <c r="AK27" s="27">
        <f t="shared" si="24"/>
        <v>1085</v>
      </c>
      <c r="AL27" s="27">
        <f t="shared" si="24"/>
        <v>1406</v>
      </c>
      <c r="AM27" s="27">
        <f t="shared" si="24"/>
        <v>0</v>
      </c>
      <c r="AN27" s="28">
        <f t="shared" si="24"/>
        <v>1225</v>
      </c>
      <c r="AO27" s="25"/>
      <c r="AP27" s="26" t="s">
        <v>118</v>
      </c>
      <c r="AQ27" s="27">
        <f t="shared" ref="AQ27:AV27" si="25">AQ13+AQ21+AQ26</f>
        <v>1335</v>
      </c>
      <c r="AR27" s="27">
        <f t="shared" si="25"/>
        <v>10735</v>
      </c>
      <c r="AS27" s="27">
        <f t="shared" si="25"/>
        <v>10497</v>
      </c>
      <c r="AT27" s="27">
        <f t="shared" si="25"/>
        <v>1160</v>
      </c>
      <c r="AU27" s="27">
        <f t="shared" si="25"/>
        <v>405</v>
      </c>
      <c r="AV27" s="28">
        <f t="shared" si="25"/>
        <v>323</v>
      </c>
      <c r="AW27" s="25"/>
      <c r="AX27" s="26" t="s">
        <v>118</v>
      </c>
      <c r="AY27" s="27">
        <f t="shared" ref="AY27:BD27" si="26">AY13+AY21+AY26</f>
        <v>2</v>
      </c>
      <c r="AZ27" s="27">
        <f t="shared" si="26"/>
        <v>29040</v>
      </c>
      <c r="BA27" s="27">
        <f t="shared" si="26"/>
        <v>225</v>
      </c>
      <c r="BB27" s="27">
        <f t="shared" si="26"/>
        <v>524</v>
      </c>
      <c r="BC27" s="27">
        <f t="shared" si="26"/>
        <v>4450</v>
      </c>
      <c r="BD27" s="28">
        <f t="shared" si="26"/>
        <v>2380</v>
      </c>
      <c r="BE27" s="25"/>
      <c r="BF27" s="26" t="s">
        <v>118</v>
      </c>
      <c r="BG27" s="27">
        <f>BG13+BG21+BG26</f>
        <v>5510</v>
      </c>
      <c r="BH27" s="27">
        <f>BH13+BH21+BH26</f>
        <v>115</v>
      </c>
      <c r="BI27" s="27">
        <f>BI13+BI21+BI26</f>
        <v>150</v>
      </c>
      <c r="BJ27" s="27">
        <f>BJ13+BJ21+BJ26</f>
        <v>270</v>
      </c>
      <c r="BK27" s="27"/>
      <c r="BL27" s="28">
        <f>BL13+BL21+BL26</f>
        <v>134942</v>
      </c>
    </row>
    <row r="28" spans="1:64" ht="13.5" thickTop="1" x14ac:dyDescent="0.2">
      <c r="A28" s="55" t="s">
        <v>119</v>
      </c>
      <c r="B28" s="14" t="s">
        <v>120</v>
      </c>
      <c r="C28" s="29"/>
      <c r="D28" s="29">
        <v>0.66</v>
      </c>
      <c r="E28" s="29">
        <v>0.7</v>
      </c>
      <c r="F28" s="29">
        <v>0</v>
      </c>
      <c r="G28" s="29">
        <v>0.25</v>
      </c>
      <c r="H28" s="30">
        <v>0.3</v>
      </c>
      <c r="I28" s="55" t="s">
        <v>119</v>
      </c>
      <c r="J28" s="14" t="s">
        <v>120</v>
      </c>
      <c r="K28" s="29">
        <v>0.15</v>
      </c>
      <c r="L28" s="29"/>
      <c r="M28" s="29">
        <v>0.3</v>
      </c>
      <c r="N28" s="29"/>
      <c r="O28" s="29">
        <v>1</v>
      </c>
      <c r="P28" s="30">
        <v>0.75</v>
      </c>
      <c r="Q28" s="55" t="s">
        <v>119</v>
      </c>
      <c r="R28" s="14" t="s">
        <v>120</v>
      </c>
      <c r="S28" s="29">
        <v>0.3</v>
      </c>
      <c r="T28" s="29">
        <v>0</v>
      </c>
      <c r="U28" s="29">
        <v>0.5</v>
      </c>
      <c r="V28" s="29">
        <v>0.7</v>
      </c>
      <c r="W28" s="29">
        <v>0.5</v>
      </c>
      <c r="X28" s="30">
        <v>0.9</v>
      </c>
      <c r="Y28" s="55" t="s">
        <v>119</v>
      </c>
      <c r="Z28" s="14" t="s">
        <v>120</v>
      </c>
      <c r="AA28" s="29">
        <v>1</v>
      </c>
      <c r="AB28" s="29"/>
      <c r="AC28" s="29">
        <v>0.25</v>
      </c>
      <c r="AD28" s="29">
        <v>0.4</v>
      </c>
      <c r="AE28" s="29">
        <v>0.61</v>
      </c>
      <c r="AF28" s="30"/>
      <c r="AG28" s="55" t="s">
        <v>119</v>
      </c>
      <c r="AH28" s="14" t="s">
        <v>120</v>
      </c>
      <c r="AI28" s="29">
        <v>0.25</v>
      </c>
      <c r="AJ28" s="29">
        <v>0.95</v>
      </c>
      <c r="AK28" s="29">
        <v>0.6</v>
      </c>
      <c r="AL28" s="29">
        <v>0.2</v>
      </c>
      <c r="AM28" s="29"/>
      <c r="AN28" s="30">
        <v>0.2</v>
      </c>
      <c r="AO28" s="55" t="s">
        <v>119</v>
      </c>
      <c r="AP28" s="14" t="s">
        <v>120</v>
      </c>
      <c r="AQ28" s="29">
        <v>0.3</v>
      </c>
      <c r="AR28" s="29">
        <v>0.25</v>
      </c>
      <c r="AS28" s="29"/>
      <c r="AT28" s="29"/>
      <c r="AU28" s="29"/>
      <c r="AV28" s="30">
        <v>0.5</v>
      </c>
      <c r="AW28" s="55" t="s">
        <v>119</v>
      </c>
      <c r="AX28" s="14" t="s">
        <v>120</v>
      </c>
      <c r="AY28" s="29"/>
      <c r="AZ28" s="29">
        <v>0.03</v>
      </c>
      <c r="BA28" s="29">
        <v>0.05</v>
      </c>
      <c r="BB28" s="29">
        <v>0.5</v>
      </c>
      <c r="BC28" s="29">
        <v>0.8</v>
      </c>
      <c r="BD28" s="30">
        <v>0.85</v>
      </c>
      <c r="BE28" s="55" t="s">
        <v>119</v>
      </c>
      <c r="BF28" s="14" t="s">
        <v>120</v>
      </c>
      <c r="BG28" s="29">
        <v>0.3</v>
      </c>
      <c r="BH28" s="29">
        <v>0.5</v>
      </c>
      <c r="BI28" s="29"/>
      <c r="BJ28" s="29">
        <v>0.7</v>
      </c>
      <c r="BK28" s="29"/>
      <c r="BL28" s="30">
        <f>BM104</f>
        <v>0.30720302055698001</v>
      </c>
    </row>
    <row r="29" spans="1:64" x14ac:dyDescent="0.2">
      <c r="A29" s="56"/>
      <c r="B29" s="17" t="s">
        <v>121</v>
      </c>
      <c r="C29" s="20"/>
      <c r="D29" s="20"/>
      <c r="E29" s="20"/>
      <c r="F29" s="20"/>
      <c r="G29" s="20"/>
      <c r="H29" s="21"/>
      <c r="I29" s="56"/>
      <c r="J29" s="17" t="s">
        <v>121</v>
      </c>
      <c r="K29" s="20"/>
      <c r="L29" s="20"/>
      <c r="M29" s="20"/>
      <c r="N29" s="20"/>
      <c r="O29" s="20"/>
      <c r="P29" s="21"/>
      <c r="Q29" s="56"/>
      <c r="R29" s="17" t="s">
        <v>121</v>
      </c>
      <c r="S29" s="20"/>
      <c r="T29" s="20"/>
      <c r="U29" s="20"/>
      <c r="V29" s="20"/>
      <c r="W29" s="20"/>
      <c r="X29" s="21"/>
      <c r="Y29" s="56"/>
      <c r="Z29" s="17" t="s">
        <v>121</v>
      </c>
      <c r="AA29" s="20"/>
      <c r="AB29" s="20"/>
      <c r="AC29" s="20"/>
      <c r="AD29" s="20"/>
      <c r="AE29" s="20">
        <v>0.19</v>
      </c>
      <c r="AF29" s="21"/>
      <c r="AG29" s="56"/>
      <c r="AH29" s="17" t="s">
        <v>121</v>
      </c>
      <c r="AI29" s="20"/>
      <c r="AJ29" s="20"/>
      <c r="AK29" s="20"/>
      <c r="AL29" s="20"/>
      <c r="AM29" s="20"/>
      <c r="AN29" s="21"/>
      <c r="AO29" s="56"/>
      <c r="AP29" s="17" t="s">
        <v>121</v>
      </c>
      <c r="AQ29" s="20"/>
      <c r="AR29" s="20"/>
      <c r="AS29" s="20"/>
      <c r="AT29" s="20"/>
      <c r="AU29" s="20"/>
      <c r="AV29" s="21"/>
      <c r="AW29" s="56"/>
      <c r="AX29" s="17" t="s">
        <v>121</v>
      </c>
      <c r="AY29" s="20"/>
      <c r="AZ29" s="20"/>
      <c r="BA29" s="20"/>
      <c r="BB29" s="20"/>
      <c r="BC29" s="20"/>
      <c r="BD29" s="21">
        <v>0.05</v>
      </c>
      <c r="BE29" s="56"/>
      <c r="BF29" s="17" t="s">
        <v>121</v>
      </c>
      <c r="BG29" s="20"/>
      <c r="BH29" s="20"/>
      <c r="BI29" s="20"/>
      <c r="BJ29" s="20">
        <v>0.15</v>
      </c>
      <c r="BK29" s="20"/>
      <c r="BL29" s="21">
        <f>BM105</f>
        <v>1.3284225815535563E-3</v>
      </c>
    </row>
    <row r="30" spans="1:64" x14ac:dyDescent="0.2">
      <c r="A30" s="56"/>
      <c r="B30" s="17" t="s">
        <v>122</v>
      </c>
      <c r="C30" s="20"/>
      <c r="D30" s="20">
        <v>0.34</v>
      </c>
      <c r="E30" s="20">
        <v>0.3</v>
      </c>
      <c r="F30" s="20">
        <v>1</v>
      </c>
      <c r="G30" s="20">
        <v>0.75</v>
      </c>
      <c r="H30" s="21">
        <v>0.7</v>
      </c>
      <c r="I30" s="56"/>
      <c r="J30" s="17" t="s">
        <v>122</v>
      </c>
      <c r="K30" s="20">
        <v>0.85</v>
      </c>
      <c r="L30" s="20"/>
      <c r="M30" s="20">
        <v>0.7</v>
      </c>
      <c r="N30" s="20">
        <v>1</v>
      </c>
      <c r="O30" s="20"/>
      <c r="P30" s="21">
        <v>0.25</v>
      </c>
      <c r="Q30" s="56"/>
      <c r="R30" s="17" t="s">
        <v>122</v>
      </c>
      <c r="S30" s="20">
        <v>0.7</v>
      </c>
      <c r="T30" s="20">
        <v>1</v>
      </c>
      <c r="U30" s="20">
        <v>0.5</v>
      </c>
      <c r="V30" s="20">
        <v>0.3</v>
      </c>
      <c r="W30" s="20">
        <v>0.5</v>
      </c>
      <c r="X30" s="21">
        <v>0.1</v>
      </c>
      <c r="Y30" s="56"/>
      <c r="Z30" s="17" t="s">
        <v>122</v>
      </c>
      <c r="AA30" s="20"/>
      <c r="AB30" s="20">
        <v>1</v>
      </c>
      <c r="AC30" s="20">
        <v>0.75</v>
      </c>
      <c r="AD30" s="20">
        <v>0.6</v>
      </c>
      <c r="AE30" s="20">
        <v>0.2</v>
      </c>
      <c r="AF30" s="21">
        <v>1</v>
      </c>
      <c r="AG30" s="56"/>
      <c r="AH30" s="17" t="s">
        <v>122</v>
      </c>
      <c r="AI30" s="20">
        <v>0.75</v>
      </c>
      <c r="AJ30" s="20">
        <v>0.05</v>
      </c>
      <c r="AK30" s="20">
        <v>0.4</v>
      </c>
      <c r="AL30" s="20">
        <v>0.8</v>
      </c>
      <c r="AM30" s="20"/>
      <c r="AN30" s="21">
        <v>0.8</v>
      </c>
      <c r="AO30" s="56"/>
      <c r="AP30" s="17" t="s">
        <v>122</v>
      </c>
      <c r="AQ30" s="20">
        <v>0.7</v>
      </c>
      <c r="AR30" s="20">
        <v>0.75</v>
      </c>
      <c r="AS30" s="20">
        <v>1</v>
      </c>
      <c r="AT30" s="20">
        <v>1</v>
      </c>
      <c r="AU30" s="20">
        <v>1</v>
      </c>
      <c r="AV30" s="21">
        <v>0.5</v>
      </c>
      <c r="AW30" s="56"/>
      <c r="AX30" s="17" t="s">
        <v>122</v>
      </c>
      <c r="AY30" s="20"/>
      <c r="AZ30" s="20">
        <v>0.97</v>
      </c>
      <c r="BA30" s="20">
        <v>0.95</v>
      </c>
      <c r="BB30" s="20">
        <v>0.5</v>
      </c>
      <c r="BC30" s="20">
        <v>0.2</v>
      </c>
      <c r="BD30" s="21">
        <v>0.08</v>
      </c>
      <c r="BE30" s="56"/>
      <c r="BF30" s="17" t="s">
        <v>122</v>
      </c>
      <c r="BG30" s="20">
        <v>0.7</v>
      </c>
      <c r="BH30" s="20">
        <v>0.5</v>
      </c>
      <c r="BI30" s="20"/>
      <c r="BJ30" s="20">
        <v>0.15</v>
      </c>
      <c r="BK30" s="20"/>
      <c r="BL30" s="21">
        <f>1-BL28-BL29-BL31</f>
        <v>0.69111581271953881</v>
      </c>
    </row>
    <row r="31" spans="1:64" ht="13.5" thickBot="1" x14ac:dyDescent="0.25">
      <c r="A31" s="57"/>
      <c r="B31" s="22" t="s">
        <v>123</v>
      </c>
      <c r="C31" s="31"/>
      <c r="D31" s="31"/>
      <c r="E31" s="31"/>
      <c r="F31" s="31"/>
      <c r="G31" s="31"/>
      <c r="H31" s="32"/>
      <c r="I31" s="57"/>
      <c r="J31" s="22" t="s">
        <v>123</v>
      </c>
      <c r="K31" s="31"/>
      <c r="L31" s="31"/>
      <c r="M31" s="31"/>
      <c r="N31" s="31"/>
      <c r="O31" s="31"/>
      <c r="P31" s="32"/>
      <c r="Q31" s="57"/>
      <c r="R31" s="22" t="s">
        <v>123</v>
      </c>
      <c r="S31" s="31"/>
      <c r="T31" s="31"/>
      <c r="U31" s="31"/>
      <c r="V31" s="31"/>
      <c r="W31" s="31"/>
      <c r="X31" s="32"/>
      <c r="Y31" s="57"/>
      <c r="Z31" s="22" t="s">
        <v>123</v>
      </c>
      <c r="AA31" s="31"/>
      <c r="AB31" s="31"/>
      <c r="AC31" s="31"/>
      <c r="AD31" s="31"/>
      <c r="AE31" s="31"/>
      <c r="AF31" s="32"/>
      <c r="AG31" s="57"/>
      <c r="AH31" s="22" t="s">
        <v>123</v>
      </c>
      <c r="AI31" s="31"/>
      <c r="AJ31" s="31"/>
      <c r="AK31" s="31"/>
      <c r="AL31" s="31"/>
      <c r="AM31" s="31"/>
      <c r="AN31" s="32"/>
      <c r="AO31" s="57"/>
      <c r="AP31" s="22" t="s">
        <v>123</v>
      </c>
      <c r="AQ31" s="31"/>
      <c r="AR31" s="31"/>
      <c r="AS31" s="31"/>
      <c r="AT31" s="31"/>
      <c r="AU31" s="31"/>
      <c r="AV31" s="32"/>
      <c r="AW31" s="57"/>
      <c r="AX31" s="22" t="s">
        <v>123</v>
      </c>
      <c r="AY31" s="31"/>
      <c r="AZ31" s="31"/>
      <c r="BA31" s="31"/>
      <c r="BB31" s="31"/>
      <c r="BC31" s="31"/>
      <c r="BD31" s="32">
        <v>0.02</v>
      </c>
      <c r="BE31" s="57"/>
      <c r="BF31" s="22" t="s">
        <v>123</v>
      </c>
      <c r="BG31" s="31"/>
      <c r="BH31" s="31"/>
      <c r="BI31" s="31"/>
      <c r="BJ31" s="31"/>
      <c r="BK31" s="31"/>
      <c r="BL31" s="32">
        <f>BM107</f>
        <v>3.5274414192764297E-4</v>
      </c>
    </row>
    <row r="32" spans="1:64" ht="13.5" thickTop="1" x14ac:dyDescent="0.2">
      <c r="A32" s="44" t="s">
        <v>124</v>
      </c>
      <c r="B32" s="14" t="s">
        <v>125</v>
      </c>
      <c r="C32" s="15"/>
      <c r="D32" s="15"/>
      <c r="E32" s="15"/>
      <c r="F32" s="15"/>
      <c r="G32" s="15"/>
      <c r="H32" s="16"/>
      <c r="I32" s="44" t="s">
        <v>124</v>
      </c>
      <c r="J32" s="14" t="s">
        <v>125</v>
      </c>
      <c r="K32" s="15"/>
      <c r="L32" s="15"/>
      <c r="M32" s="15"/>
      <c r="N32" s="15"/>
      <c r="O32" s="15"/>
      <c r="P32" s="16"/>
      <c r="Q32" s="44" t="s">
        <v>124</v>
      </c>
      <c r="R32" s="14" t="s">
        <v>125</v>
      </c>
      <c r="S32" s="15"/>
      <c r="T32" s="15"/>
      <c r="U32" s="15"/>
      <c r="V32" s="15"/>
      <c r="W32" s="15">
        <v>1</v>
      </c>
      <c r="X32" s="16"/>
      <c r="Y32" s="44" t="s">
        <v>124</v>
      </c>
      <c r="Z32" s="14" t="s">
        <v>125</v>
      </c>
      <c r="AA32" s="15"/>
      <c r="AB32" s="15"/>
      <c r="AC32" s="15"/>
      <c r="AD32" s="15"/>
      <c r="AE32" s="15"/>
      <c r="AF32" s="16"/>
      <c r="AG32" s="44" t="s">
        <v>124</v>
      </c>
      <c r="AH32" s="14" t="s">
        <v>125</v>
      </c>
      <c r="AI32" s="15"/>
      <c r="AJ32" s="15">
        <v>2</v>
      </c>
      <c r="AK32" s="15"/>
      <c r="AL32" s="15"/>
      <c r="AM32" s="15"/>
      <c r="AN32" s="16"/>
      <c r="AO32" s="44" t="s">
        <v>124</v>
      </c>
      <c r="AP32" s="14" t="s">
        <v>125</v>
      </c>
      <c r="AQ32" s="15"/>
      <c r="AR32" s="15"/>
      <c r="AS32" s="15"/>
      <c r="AT32" s="15">
        <v>5</v>
      </c>
      <c r="AU32" s="15"/>
      <c r="AV32" s="16"/>
      <c r="AW32" s="44" t="s">
        <v>124</v>
      </c>
      <c r="AX32" s="14" t="s">
        <v>125</v>
      </c>
      <c r="AY32" s="15"/>
      <c r="AZ32" s="15"/>
      <c r="BA32" s="15"/>
      <c r="BB32" s="15"/>
      <c r="BC32" s="15"/>
      <c r="BD32" s="16"/>
      <c r="BE32" s="44" t="s">
        <v>124</v>
      </c>
      <c r="BF32" s="14" t="s">
        <v>125</v>
      </c>
      <c r="BG32" s="15"/>
      <c r="BH32" s="15"/>
      <c r="BI32" s="15"/>
      <c r="BJ32" s="15"/>
      <c r="BK32" s="15"/>
      <c r="BL32" s="19">
        <f>SUM(A32:BJ32)</f>
        <v>8</v>
      </c>
    </row>
    <row r="33" spans="1:64" x14ac:dyDescent="0.2">
      <c r="A33" s="45"/>
      <c r="B33" s="17" t="s">
        <v>126</v>
      </c>
      <c r="C33" s="18"/>
      <c r="D33" s="18"/>
      <c r="E33" s="18"/>
      <c r="F33" s="18"/>
      <c r="G33" s="18"/>
      <c r="H33" s="19"/>
      <c r="I33" s="45"/>
      <c r="J33" s="17" t="s">
        <v>126</v>
      </c>
      <c r="K33" s="18"/>
      <c r="L33" s="18"/>
      <c r="M33" s="18"/>
      <c r="N33" s="18"/>
      <c r="O33" s="18"/>
      <c r="P33" s="19"/>
      <c r="Q33" s="45"/>
      <c r="R33" s="17" t="s">
        <v>126</v>
      </c>
      <c r="S33" s="18"/>
      <c r="T33" s="18"/>
      <c r="U33" s="18"/>
      <c r="V33" s="18"/>
      <c r="W33" s="18">
        <v>200</v>
      </c>
      <c r="X33" s="19"/>
      <c r="Y33" s="45"/>
      <c r="Z33" s="17" t="s">
        <v>126</v>
      </c>
      <c r="AA33" s="18"/>
      <c r="AB33" s="18"/>
      <c r="AC33" s="18"/>
      <c r="AD33" s="18"/>
      <c r="AE33" s="18"/>
      <c r="AF33" s="19"/>
      <c r="AG33" s="45"/>
      <c r="AH33" s="17" t="s">
        <v>126</v>
      </c>
      <c r="AI33" s="18"/>
      <c r="AJ33" s="18">
        <v>300</v>
      </c>
      <c r="AK33" s="18"/>
      <c r="AL33" s="18"/>
      <c r="AM33" s="18"/>
      <c r="AN33" s="19"/>
      <c r="AO33" s="45"/>
      <c r="AP33" s="17" t="s">
        <v>126</v>
      </c>
      <c r="AQ33" s="18"/>
      <c r="AR33" s="18"/>
      <c r="AS33" s="18"/>
      <c r="AT33" s="18">
        <v>200</v>
      </c>
      <c r="AU33" s="18"/>
      <c r="AV33" s="19"/>
      <c r="AW33" s="45"/>
      <c r="AX33" s="17" t="s">
        <v>126</v>
      </c>
      <c r="AY33" s="18"/>
      <c r="AZ33" s="18"/>
      <c r="BA33" s="18"/>
      <c r="BB33" s="18"/>
      <c r="BC33" s="18"/>
      <c r="BD33" s="19"/>
      <c r="BE33" s="45"/>
      <c r="BF33" s="17" t="s">
        <v>126</v>
      </c>
      <c r="BG33" s="18"/>
      <c r="BH33" s="18"/>
      <c r="BI33" s="18"/>
      <c r="BJ33" s="18"/>
      <c r="BK33" s="18"/>
      <c r="BL33" s="19"/>
    </row>
    <row r="34" spans="1:64" x14ac:dyDescent="0.2">
      <c r="A34" s="45"/>
      <c r="B34" s="17" t="s">
        <v>127</v>
      </c>
      <c r="C34" s="18"/>
      <c r="D34" s="18"/>
      <c r="E34" s="18"/>
      <c r="F34" s="18"/>
      <c r="G34" s="18"/>
      <c r="H34" s="19"/>
      <c r="I34" s="45"/>
      <c r="J34" s="17" t="s">
        <v>127</v>
      </c>
      <c r="K34" s="18"/>
      <c r="L34" s="18"/>
      <c r="M34" s="18"/>
      <c r="N34" s="18"/>
      <c r="O34" s="18"/>
      <c r="P34" s="19"/>
      <c r="Q34" s="45"/>
      <c r="R34" s="17" t="s">
        <v>127</v>
      </c>
      <c r="S34" s="18"/>
      <c r="T34" s="18"/>
      <c r="U34" s="18"/>
      <c r="V34" s="18"/>
      <c r="W34" s="18"/>
      <c r="X34" s="19"/>
      <c r="Y34" s="45"/>
      <c r="Z34" s="17" t="s">
        <v>127</v>
      </c>
      <c r="AA34" s="18"/>
      <c r="AB34" s="18"/>
      <c r="AC34" s="18"/>
      <c r="AD34" s="18"/>
      <c r="AE34" s="18"/>
      <c r="AF34" s="19"/>
      <c r="AG34" s="45"/>
      <c r="AH34" s="17" t="s">
        <v>127</v>
      </c>
      <c r="AI34" s="18"/>
      <c r="AJ34" s="18"/>
      <c r="AK34" s="18"/>
      <c r="AL34" s="18"/>
      <c r="AM34" s="18"/>
      <c r="AN34" s="19"/>
      <c r="AO34" s="45"/>
      <c r="AP34" s="17" t="s">
        <v>127</v>
      </c>
      <c r="AQ34" s="18"/>
      <c r="AR34" s="18"/>
      <c r="AS34" s="18"/>
      <c r="AT34" s="18"/>
      <c r="AU34" s="18"/>
      <c r="AV34" s="19"/>
      <c r="AW34" s="45"/>
      <c r="AX34" s="17" t="s">
        <v>127</v>
      </c>
      <c r="AY34" s="18"/>
      <c r="AZ34" s="18"/>
      <c r="BA34" s="18"/>
      <c r="BB34" s="18"/>
      <c r="BC34" s="18"/>
      <c r="BD34" s="19"/>
      <c r="BE34" s="45"/>
      <c r="BF34" s="17" t="s">
        <v>127</v>
      </c>
      <c r="BG34" s="18"/>
      <c r="BH34" s="18"/>
      <c r="BI34" s="18"/>
      <c r="BJ34" s="18"/>
      <c r="BK34" s="18"/>
      <c r="BL34" s="19"/>
    </row>
    <row r="35" spans="1:64" x14ac:dyDescent="0.2">
      <c r="A35" s="45"/>
      <c r="B35" s="17" t="s">
        <v>128</v>
      </c>
      <c r="C35" s="20"/>
      <c r="D35" s="20"/>
      <c r="E35" s="20"/>
      <c r="F35" s="20"/>
      <c r="G35" s="20"/>
      <c r="H35" s="21"/>
      <c r="I35" s="45"/>
      <c r="J35" s="17" t="s">
        <v>128</v>
      </c>
      <c r="K35" s="20"/>
      <c r="L35" s="20"/>
      <c r="M35" s="20"/>
      <c r="N35" s="20"/>
      <c r="O35" s="20"/>
      <c r="P35" s="21"/>
      <c r="Q35" s="45"/>
      <c r="R35" s="17" t="s">
        <v>128</v>
      </c>
      <c r="S35" s="20"/>
      <c r="T35" s="20"/>
      <c r="U35" s="20"/>
      <c r="V35" s="20"/>
      <c r="W35" s="20"/>
      <c r="X35" s="21"/>
      <c r="Y35" s="45"/>
      <c r="Z35" s="17" t="s">
        <v>128</v>
      </c>
      <c r="AA35" s="20"/>
      <c r="AB35" s="20"/>
      <c r="AC35" s="20"/>
      <c r="AD35" s="20"/>
      <c r="AE35" s="20"/>
      <c r="AF35" s="21"/>
      <c r="AG35" s="45"/>
      <c r="AH35" s="17" t="s">
        <v>128</v>
      </c>
      <c r="AI35" s="20"/>
      <c r="AJ35" s="20"/>
      <c r="AK35" s="20"/>
      <c r="AL35" s="20"/>
      <c r="AM35" s="20"/>
      <c r="AN35" s="21"/>
      <c r="AO35" s="45"/>
      <c r="AP35" s="17" t="s">
        <v>128</v>
      </c>
      <c r="AQ35" s="20"/>
      <c r="AR35" s="20"/>
      <c r="AS35" s="20"/>
      <c r="AT35" s="20"/>
      <c r="AU35" s="20"/>
      <c r="AV35" s="21"/>
      <c r="AW35" s="45"/>
      <c r="AX35" s="17" t="s">
        <v>128</v>
      </c>
      <c r="AY35" s="20"/>
      <c r="AZ35" s="20"/>
      <c r="BA35" s="20"/>
      <c r="BB35" s="20"/>
      <c r="BC35" s="20"/>
      <c r="BD35" s="21"/>
      <c r="BE35" s="45"/>
      <c r="BF35" s="17" t="s">
        <v>128</v>
      </c>
      <c r="BG35" s="20"/>
      <c r="BH35" s="20"/>
      <c r="BI35" s="20"/>
      <c r="BJ35" s="20"/>
      <c r="BK35" s="20"/>
      <c r="BL35" s="21"/>
    </row>
    <row r="36" spans="1:64" x14ac:dyDescent="0.2">
      <c r="A36" s="45"/>
      <c r="B36" s="17" t="s">
        <v>129</v>
      </c>
      <c r="C36" s="20"/>
      <c r="D36" s="20"/>
      <c r="E36" s="20"/>
      <c r="F36" s="20"/>
      <c r="G36" s="20"/>
      <c r="H36" s="21"/>
      <c r="I36" s="45"/>
      <c r="J36" s="17" t="s">
        <v>129</v>
      </c>
      <c r="K36" s="20">
        <v>0.85</v>
      </c>
      <c r="L36" s="20"/>
      <c r="M36" s="20"/>
      <c r="N36" s="20"/>
      <c r="O36" s="20"/>
      <c r="P36" s="21"/>
      <c r="Q36" s="45"/>
      <c r="R36" s="17" t="s">
        <v>129</v>
      </c>
      <c r="S36" s="20"/>
      <c r="T36" s="20"/>
      <c r="U36" s="20"/>
      <c r="V36" s="20"/>
      <c r="W36" s="20">
        <v>1</v>
      </c>
      <c r="X36" s="21"/>
      <c r="Y36" s="45"/>
      <c r="Z36" s="17" t="s">
        <v>129</v>
      </c>
      <c r="AA36" s="20"/>
      <c r="AB36" s="20"/>
      <c r="AC36" s="20"/>
      <c r="AD36" s="20"/>
      <c r="AE36" s="20"/>
      <c r="AF36" s="21"/>
      <c r="AG36" s="45"/>
      <c r="AH36" s="17" t="s">
        <v>129</v>
      </c>
      <c r="AI36" s="20"/>
      <c r="AJ36" s="20"/>
      <c r="AK36" s="20"/>
      <c r="AL36" s="20"/>
      <c r="AM36" s="20"/>
      <c r="AN36" s="21"/>
      <c r="AO36" s="45"/>
      <c r="AP36" s="17" t="s">
        <v>129</v>
      </c>
      <c r="AQ36" s="20"/>
      <c r="AR36" s="20"/>
      <c r="AS36" s="20"/>
      <c r="AT36" s="20">
        <v>0.9</v>
      </c>
      <c r="AU36" s="20"/>
      <c r="AV36" s="21"/>
      <c r="AW36" s="45"/>
      <c r="AX36" s="17" t="s">
        <v>129</v>
      </c>
      <c r="AY36" s="20"/>
      <c r="AZ36" s="20"/>
      <c r="BA36" s="20"/>
      <c r="BB36" s="20"/>
      <c r="BC36" s="20"/>
      <c r="BD36" s="21"/>
      <c r="BE36" s="45"/>
      <c r="BF36" s="17" t="s">
        <v>129</v>
      </c>
      <c r="BG36" s="20"/>
      <c r="BH36" s="20"/>
      <c r="BI36" s="20"/>
      <c r="BJ36" s="20"/>
      <c r="BK36" s="20"/>
      <c r="BL36" s="21"/>
    </row>
    <row r="37" spans="1:64" x14ac:dyDescent="0.2">
      <c r="A37" s="45"/>
      <c r="B37" s="17" t="s">
        <v>130</v>
      </c>
      <c r="C37" s="20"/>
      <c r="D37" s="20"/>
      <c r="E37" s="20"/>
      <c r="F37" s="20"/>
      <c r="G37" s="20"/>
      <c r="H37" s="21"/>
      <c r="I37" s="45"/>
      <c r="J37" s="17" t="s">
        <v>130</v>
      </c>
      <c r="K37" s="20">
        <v>0.15</v>
      </c>
      <c r="L37" s="20"/>
      <c r="M37" s="20"/>
      <c r="N37" s="20"/>
      <c r="O37" s="20"/>
      <c r="P37" s="21"/>
      <c r="Q37" s="45"/>
      <c r="R37" s="17" t="s">
        <v>130</v>
      </c>
      <c r="S37" s="20"/>
      <c r="T37" s="20"/>
      <c r="U37" s="20"/>
      <c r="V37" s="20"/>
      <c r="W37" s="20"/>
      <c r="X37" s="21"/>
      <c r="Y37" s="45"/>
      <c r="Z37" s="17" t="s">
        <v>130</v>
      </c>
      <c r="AA37" s="20"/>
      <c r="AB37" s="20"/>
      <c r="AC37" s="20"/>
      <c r="AD37" s="20"/>
      <c r="AE37" s="20"/>
      <c r="AF37" s="21"/>
      <c r="AG37" s="45"/>
      <c r="AH37" s="17" t="s">
        <v>130</v>
      </c>
      <c r="AI37" s="20"/>
      <c r="AJ37" s="20"/>
      <c r="AK37" s="20"/>
      <c r="AL37" s="20"/>
      <c r="AM37" s="20"/>
      <c r="AN37" s="21"/>
      <c r="AO37" s="45"/>
      <c r="AP37" s="17" t="s">
        <v>130</v>
      </c>
      <c r="AQ37" s="20"/>
      <c r="AR37" s="20"/>
      <c r="AS37" s="20"/>
      <c r="AT37" s="20">
        <v>0.1</v>
      </c>
      <c r="AU37" s="20"/>
      <c r="AV37" s="21"/>
      <c r="AW37" s="45"/>
      <c r="AX37" s="17" t="s">
        <v>130</v>
      </c>
      <c r="AY37" s="20"/>
      <c r="AZ37" s="20"/>
      <c r="BA37" s="20"/>
      <c r="BB37" s="20"/>
      <c r="BC37" s="20"/>
      <c r="BD37" s="21"/>
      <c r="BE37" s="45"/>
      <c r="BF37" s="17" t="s">
        <v>130</v>
      </c>
      <c r="BG37" s="20"/>
      <c r="BH37" s="20"/>
      <c r="BI37" s="20"/>
      <c r="BJ37" s="20"/>
      <c r="BK37" s="20"/>
      <c r="BL37" s="21"/>
    </row>
    <row r="38" spans="1:64" ht="13.5" thickBot="1" x14ac:dyDescent="0.25">
      <c r="A38" s="46"/>
      <c r="B38" s="22" t="s">
        <v>131</v>
      </c>
      <c r="C38" s="31"/>
      <c r="D38" s="31"/>
      <c r="E38" s="31"/>
      <c r="F38" s="31"/>
      <c r="G38" s="31"/>
      <c r="H38" s="32"/>
      <c r="I38" s="46"/>
      <c r="J38" s="22" t="s">
        <v>131</v>
      </c>
      <c r="K38" s="31"/>
      <c r="L38" s="31"/>
      <c r="M38" s="31"/>
      <c r="N38" s="31"/>
      <c r="O38" s="31"/>
      <c r="P38" s="32"/>
      <c r="Q38" s="46"/>
      <c r="R38" s="22" t="s">
        <v>131</v>
      </c>
      <c r="S38" s="31"/>
      <c r="T38" s="31"/>
      <c r="U38" s="31"/>
      <c r="V38" s="31"/>
      <c r="W38" s="31"/>
      <c r="X38" s="32"/>
      <c r="Y38" s="46"/>
      <c r="Z38" s="22" t="s">
        <v>131</v>
      </c>
      <c r="AA38" s="31"/>
      <c r="AB38" s="31"/>
      <c r="AC38" s="31"/>
      <c r="AD38" s="31"/>
      <c r="AE38" s="31"/>
      <c r="AF38" s="32"/>
      <c r="AG38" s="46"/>
      <c r="AH38" s="22" t="s">
        <v>131</v>
      </c>
      <c r="AI38" s="31"/>
      <c r="AJ38" s="31"/>
      <c r="AK38" s="31"/>
      <c r="AL38" s="31"/>
      <c r="AM38" s="31"/>
      <c r="AN38" s="32"/>
      <c r="AO38" s="46"/>
      <c r="AP38" s="22" t="s">
        <v>131</v>
      </c>
      <c r="AQ38" s="31"/>
      <c r="AR38" s="31"/>
      <c r="AS38" s="31"/>
      <c r="AT38" s="31"/>
      <c r="AU38" s="31"/>
      <c r="AV38" s="32"/>
      <c r="AW38" s="46"/>
      <c r="AX38" s="22" t="s">
        <v>131</v>
      </c>
      <c r="AY38" s="31"/>
      <c r="AZ38" s="31"/>
      <c r="BA38" s="31"/>
      <c r="BB38" s="31"/>
      <c r="BC38" s="31"/>
      <c r="BD38" s="32"/>
      <c r="BE38" s="46"/>
      <c r="BF38" s="22" t="s">
        <v>131</v>
      </c>
      <c r="BG38" s="31"/>
      <c r="BH38" s="31"/>
      <c r="BI38" s="31"/>
      <c r="BJ38" s="31"/>
      <c r="BK38" s="31"/>
      <c r="BL38" s="32"/>
    </row>
    <row r="39" spans="1:64" ht="13.5" thickTop="1" x14ac:dyDescent="0.2">
      <c r="A39" s="50" t="s">
        <v>132</v>
      </c>
      <c r="B39" s="14" t="s">
        <v>133</v>
      </c>
      <c r="C39" s="29"/>
      <c r="D39" s="29">
        <v>0.5</v>
      </c>
      <c r="E39" s="29">
        <v>0.8</v>
      </c>
      <c r="F39" s="29">
        <v>0.25</v>
      </c>
      <c r="G39" s="29">
        <v>0.5</v>
      </c>
      <c r="H39" s="30"/>
      <c r="I39" s="50" t="s">
        <v>132</v>
      </c>
      <c r="J39" s="14" t="s">
        <v>133</v>
      </c>
      <c r="K39" s="29">
        <v>1</v>
      </c>
      <c r="L39" s="29"/>
      <c r="M39" s="29">
        <v>0.6</v>
      </c>
      <c r="N39" s="29"/>
      <c r="O39" s="29">
        <v>1</v>
      </c>
      <c r="P39" s="30">
        <v>0.5</v>
      </c>
      <c r="Q39" s="50" t="s">
        <v>132</v>
      </c>
      <c r="R39" s="14" t="s">
        <v>133</v>
      </c>
      <c r="S39" s="29">
        <v>0</v>
      </c>
      <c r="T39" s="29"/>
      <c r="U39" s="29"/>
      <c r="V39" s="29">
        <v>0.1</v>
      </c>
      <c r="W39" s="29">
        <v>0</v>
      </c>
      <c r="X39" s="30">
        <v>1</v>
      </c>
      <c r="Y39" s="50" t="s">
        <v>132</v>
      </c>
      <c r="Z39" s="14" t="s">
        <v>133</v>
      </c>
      <c r="AA39" s="29"/>
      <c r="AB39" s="29">
        <v>1</v>
      </c>
      <c r="AC39" s="29">
        <v>0.9</v>
      </c>
      <c r="AD39" s="29">
        <v>0.2</v>
      </c>
      <c r="AE39" s="29">
        <v>0.8</v>
      </c>
      <c r="AF39" s="30"/>
      <c r="AG39" s="50" t="s">
        <v>132</v>
      </c>
      <c r="AH39" s="14" t="s">
        <v>133</v>
      </c>
      <c r="AI39" s="29">
        <v>1</v>
      </c>
      <c r="AJ39" s="29">
        <v>0</v>
      </c>
      <c r="AK39" s="29"/>
      <c r="AL39" s="29">
        <v>0.9</v>
      </c>
      <c r="AM39" s="29"/>
      <c r="AN39" s="30">
        <v>0.9</v>
      </c>
      <c r="AO39" s="50" t="s">
        <v>132</v>
      </c>
      <c r="AP39" s="14" t="s">
        <v>133</v>
      </c>
      <c r="AQ39" s="29"/>
      <c r="AR39" s="29">
        <v>0.7</v>
      </c>
      <c r="AS39" s="29"/>
      <c r="AT39" s="29">
        <v>1</v>
      </c>
      <c r="AU39" s="29">
        <v>1</v>
      </c>
      <c r="AV39" s="30">
        <v>0.5</v>
      </c>
      <c r="AW39" s="50" t="s">
        <v>132</v>
      </c>
      <c r="AX39" s="14" t="s">
        <v>133</v>
      </c>
      <c r="AY39" s="29"/>
      <c r="AZ39" s="29">
        <v>0.99</v>
      </c>
      <c r="BA39" s="29"/>
      <c r="BB39" s="29">
        <v>0.1</v>
      </c>
      <c r="BC39" s="29">
        <v>0.2</v>
      </c>
      <c r="BD39" s="30">
        <v>0.15</v>
      </c>
      <c r="BE39" s="50" t="s">
        <v>132</v>
      </c>
      <c r="BF39" s="14" t="s">
        <v>133</v>
      </c>
      <c r="BG39" s="29">
        <v>0.9</v>
      </c>
      <c r="BH39" s="29">
        <v>0.5</v>
      </c>
      <c r="BI39" s="29">
        <v>0</v>
      </c>
      <c r="BJ39" s="29">
        <v>0.05</v>
      </c>
      <c r="BK39" s="29"/>
      <c r="BL39" s="30">
        <f>1-BL40</f>
        <v>0.7510345185338887</v>
      </c>
    </row>
    <row r="40" spans="1:64" ht="13.5" thickBot="1" x14ac:dyDescent="0.25">
      <c r="A40" s="51"/>
      <c r="B40" s="22" t="s">
        <v>134</v>
      </c>
      <c r="C40" s="31"/>
      <c r="D40" s="31">
        <v>0.5</v>
      </c>
      <c r="E40" s="31">
        <v>0.2</v>
      </c>
      <c r="F40" s="31">
        <v>0.75</v>
      </c>
      <c r="G40" s="31">
        <v>0.5</v>
      </c>
      <c r="H40" s="32"/>
      <c r="I40" s="51"/>
      <c r="J40" s="22" t="s">
        <v>134</v>
      </c>
      <c r="K40" s="31"/>
      <c r="L40" s="31"/>
      <c r="M40" s="31">
        <v>0.4</v>
      </c>
      <c r="N40" s="31"/>
      <c r="O40" s="31"/>
      <c r="P40" s="32">
        <v>0.5</v>
      </c>
      <c r="Q40" s="51"/>
      <c r="R40" s="22" t="s">
        <v>134</v>
      </c>
      <c r="S40" s="31">
        <v>1</v>
      </c>
      <c r="T40" s="31"/>
      <c r="U40" s="31"/>
      <c r="V40" s="31">
        <v>0.9</v>
      </c>
      <c r="W40" s="31">
        <v>1</v>
      </c>
      <c r="X40" s="32">
        <v>0</v>
      </c>
      <c r="Y40" s="51"/>
      <c r="Z40" s="22" t="s">
        <v>134</v>
      </c>
      <c r="AA40" s="31">
        <v>1</v>
      </c>
      <c r="AB40" s="31"/>
      <c r="AC40" s="31">
        <v>0.1</v>
      </c>
      <c r="AD40" s="31">
        <v>0.8</v>
      </c>
      <c r="AE40" s="31">
        <v>0.2</v>
      </c>
      <c r="AF40" s="32"/>
      <c r="AG40" s="51"/>
      <c r="AH40" s="22" t="s">
        <v>134</v>
      </c>
      <c r="AI40" s="31">
        <v>0</v>
      </c>
      <c r="AJ40" s="31">
        <v>1</v>
      </c>
      <c r="AK40" s="31"/>
      <c r="AL40" s="31">
        <v>0.1</v>
      </c>
      <c r="AM40" s="31"/>
      <c r="AN40" s="32">
        <v>0.1</v>
      </c>
      <c r="AO40" s="51"/>
      <c r="AP40" s="22" t="s">
        <v>134</v>
      </c>
      <c r="AQ40" s="31"/>
      <c r="AR40" s="31">
        <v>0.3</v>
      </c>
      <c r="AS40" s="31"/>
      <c r="AT40" s="31">
        <v>0</v>
      </c>
      <c r="AU40" s="31">
        <v>0</v>
      </c>
      <c r="AV40" s="32">
        <v>0.5</v>
      </c>
      <c r="AW40" s="51"/>
      <c r="AX40" s="22" t="s">
        <v>134</v>
      </c>
      <c r="AY40" s="31"/>
      <c r="AZ40" s="31">
        <v>0.01</v>
      </c>
      <c r="BA40" s="31"/>
      <c r="BB40" s="31">
        <v>0.9</v>
      </c>
      <c r="BC40" s="31">
        <v>0.8</v>
      </c>
      <c r="BD40" s="32">
        <v>0.85</v>
      </c>
      <c r="BE40" s="51"/>
      <c r="BF40" s="22" t="s">
        <v>134</v>
      </c>
      <c r="BG40" s="31">
        <v>0.1</v>
      </c>
      <c r="BH40" s="31">
        <v>0.5</v>
      </c>
      <c r="BI40" s="31"/>
      <c r="BJ40" s="31">
        <v>0.95</v>
      </c>
      <c r="BK40" s="31"/>
      <c r="BL40" s="32">
        <f>BM109</f>
        <v>0.24896548146611133</v>
      </c>
    </row>
    <row r="41" spans="1:64" ht="13.5" thickTop="1" x14ac:dyDescent="0.2">
      <c r="C41" s="33"/>
      <c r="D41" s="33"/>
      <c r="E41" s="33"/>
      <c r="F41" s="33"/>
      <c r="G41" s="33"/>
      <c r="H41" s="33"/>
      <c r="K41" s="33"/>
      <c r="L41" s="33"/>
      <c r="M41" s="33"/>
      <c r="N41" s="33"/>
      <c r="O41" s="33"/>
      <c r="P41" s="33"/>
      <c r="S41" s="33"/>
      <c r="T41" s="33"/>
      <c r="U41" s="33"/>
      <c r="V41" s="33"/>
      <c r="W41" s="33"/>
      <c r="X41" s="33"/>
      <c r="AA41" s="33"/>
      <c r="AB41" s="33"/>
      <c r="AC41" s="33"/>
      <c r="AD41" s="33"/>
      <c r="AE41" s="33"/>
      <c r="AF41" s="33"/>
      <c r="AI41" s="33"/>
      <c r="AJ41" s="33"/>
      <c r="AK41" s="33"/>
      <c r="AL41" s="33"/>
      <c r="AM41" s="33"/>
      <c r="AN41" s="33"/>
      <c r="AQ41" s="33"/>
      <c r="AR41" s="33"/>
      <c r="AS41" s="33"/>
      <c r="AT41" s="33"/>
      <c r="AU41" s="33"/>
      <c r="AV41" s="33"/>
      <c r="AY41" s="33"/>
      <c r="AZ41" s="33"/>
      <c r="BA41" s="33"/>
      <c r="BB41" s="33"/>
      <c r="BC41" s="33"/>
      <c r="BD41" s="33"/>
      <c r="BG41" s="33"/>
      <c r="BH41" s="33"/>
      <c r="BI41" s="33"/>
      <c r="BJ41" s="33"/>
      <c r="BK41" s="33"/>
      <c r="BL41" s="33"/>
    </row>
    <row r="51" spans="1:64" ht="13.5" thickBot="1" x14ac:dyDescent="0.25"/>
    <row r="52" spans="1:64" ht="13.5" thickTop="1" x14ac:dyDescent="0.2">
      <c r="A52" s="3">
        <v>1998</v>
      </c>
      <c r="B52" s="4" t="s">
        <v>0</v>
      </c>
      <c r="C52" s="5" t="str">
        <f t="shared" ref="C52:H53" si="27">C3</f>
        <v>Abbeville</v>
      </c>
      <c r="D52" s="5" t="str">
        <f t="shared" si="27"/>
        <v>Aiken</v>
      </c>
      <c r="E52" s="5" t="str">
        <f t="shared" si="27"/>
        <v>Allendale</v>
      </c>
      <c r="F52" s="5" t="str">
        <f t="shared" si="27"/>
        <v>Anderson</v>
      </c>
      <c r="G52" s="5" t="str">
        <f t="shared" si="27"/>
        <v>Bamberg</v>
      </c>
      <c r="H52" s="6" t="str">
        <f t="shared" si="27"/>
        <v>Barnwell</v>
      </c>
      <c r="I52" s="3">
        <v>1998</v>
      </c>
      <c r="J52" s="4" t="s">
        <v>0</v>
      </c>
      <c r="K52" s="5" t="str">
        <f t="shared" ref="K52:P53" si="28">K3</f>
        <v>Beaufort</v>
      </c>
      <c r="L52" s="5" t="str">
        <f t="shared" si="28"/>
        <v>Berkeley</v>
      </c>
      <c r="M52" s="5" t="str">
        <f t="shared" si="28"/>
        <v>Calhoun</v>
      </c>
      <c r="N52" s="5" t="str">
        <f t="shared" si="28"/>
        <v>Charleston</v>
      </c>
      <c r="O52" s="5" t="str">
        <f t="shared" si="28"/>
        <v>Cherokee</v>
      </c>
      <c r="P52" s="6" t="str">
        <f t="shared" si="28"/>
        <v>Chester</v>
      </c>
      <c r="Q52" s="3">
        <v>1998</v>
      </c>
      <c r="R52" s="4" t="s">
        <v>0</v>
      </c>
      <c r="S52" s="5" t="str">
        <f t="shared" ref="S52:X53" si="29">S3</f>
        <v>Chesterfield</v>
      </c>
      <c r="T52" s="5" t="str">
        <f t="shared" si="29"/>
        <v>Clarendon</v>
      </c>
      <c r="U52" s="5" t="str">
        <f t="shared" si="29"/>
        <v>Colleton</v>
      </c>
      <c r="V52" s="5" t="str">
        <f t="shared" si="29"/>
        <v>Darlington</v>
      </c>
      <c r="W52" s="5" t="str">
        <f t="shared" si="29"/>
        <v>Dillon</v>
      </c>
      <c r="X52" s="6" t="str">
        <f t="shared" si="29"/>
        <v>Dorchester</v>
      </c>
      <c r="Y52" s="3">
        <v>1998</v>
      </c>
      <c r="Z52" s="4" t="s">
        <v>0</v>
      </c>
      <c r="AA52" s="5" t="str">
        <f t="shared" ref="AA52:AF53" si="30">AA3</f>
        <v>Edgefield</v>
      </c>
      <c r="AB52" s="5" t="str">
        <f t="shared" si="30"/>
        <v>Fairfield</v>
      </c>
      <c r="AC52" s="5" t="str">
        <f t="shared" si="30"/>
        <v>Florence</v>
      </c>
      <c r="AD52" s="7" t="str">
        <f t="shared" si="30"/>
        <v>Georgetown</v>
      </c>
      <c r="AE52" s="5" t="str">
        <f t="shared" si="30"/>
        <v>Greenville</v>
      </c>
      <c r="AF52" s="6" t="str">
        <f t="shared" si="30"/>
        <v>Greenwood</v>
      </c>
      <c r="AG52" s="3">
        <v>1998</v>
      </c>
      <c r="AH52" s="4" t="s">
        <v>0</v>
      </c>
      <c r="AI52" s="5" t="str">
        <f t="shared" ref="AI52:AN53" si="31">AI3</f>
        <v>Hampton</v>
      </c>
      <c r="AJ52" s="7" t="str">
        <f t="shared" si="31"/>
        <v>Horry</v>
      </c>
      <c r="AK52" s="5" t="str">
        <f t="shared" si="31"/>
        <v>Jasper</v>
      </c>
      <c r="AL52" s="5" t="str">
        <f t="shared" si="31"/>
        <v>Kershaw</v>
      </c>
      <c r="AM52" s="5" t="str">
        <f t="shared" si="31"/>
        <v>Lancaster</v>
      </c>
      <c r="AN52" s="6" t="str">
        <f t="shared" si="31"/>
        <v>Laurens</v>
      </c>
      <c r="AO52" s="3">
        <v>1998</v>
      </c>
      <c r="AP52" s="4" t="s">
        <v>0</v>
      </c>
      <c r="AQ52" s="5" t="str">
        <f t="shared" ref="AQ52:AV53" si="32">AQ3</f>
        <v>Lee</v>
      </c>
      <c r="AR52" s="7" t="str">
        <f t="shared" si="32"/>
        <v>Lexington</v>
      </c>
      <c r="AS52" s="5" t="str">
        <f t="shared" si="32"/>
        <v>Marion</v>
      </c>
      <c r="AT52" s="5" t="str">
        <f t="shared" si="32"/>
        <v>Marlboro</v>
      </c>
      <c r="AU52" s="5" t="str">
        <f t="shared" si="32"/>
        <v>McCormick</v>
      </c>
      <c r="AV52" s="6" t="str">
        <f t="shared" si="32"/>
        <v>Newberry</v>
      </c>
      <c r="AW52" s="3">
        <v>1998</v>
      </c>
      <c r="AX52" s="4" t="s">
        <v>0</v>
      </c>
      <c r="AY52" s="5" t="str">
        <f t="shared" ref="AY52:BD53" si="33">AY3</f>
        <v>Oconee</v>
      </c>
      <c r="AZ52" s="5" t="str">
        <f t="shared" si="33"/>
        <v>Orangeburg</v>
      </c>
      <c r="BA52" s="5" t="str">
        <f t="shared" si="33"/>
        <v>Pickens</v>
      </c>
      <c r="BB52" s="5" t="str">
        <f t="shared" si="33"/>
        <v>Richland</v>
      </c>
      <c r="BC52" s="5" t="str">
        <f t="shared" si="33"/>
        <v>Saluda</v>
      </c>
      <c r="BD52" s="6" t="str">
        <f t="shared" si="33"/>
        <v>Spartanburg</v>
      </c>
      <c r="BE52" s="3">
        <v>1998</v>
      </c>
      <c r="BF52" s="4" t="s">
        <v>0</v>
      </c>
      <c r="BG52" s="5" t="str">
        <f t="shared" ref="BG52:BJ53" si="34">BG3</f>
        <v>Sumter</v>
      </c>
      <c r="BH52" s="5" t="str">
        <f t="shared" si="34"/>
        <v>Union</v>
      </c>
      <c r="BI52" s="5" t="str">
        <f t="shared" si="34"/>
        <v>Williamsburg</v>
      </c>
      <c r="BJ52" s="5" t="str">
        <f t="shared" si="34"/>
        <v>York</v>
      </c>
      <c r="BK52" s="5"/>
      <c r="BL52" s="6">
        <f>BL3</f>
        <v>1998</v>
      </c>
    </row>
    <row r="53" spans="1:64" ht="26.25" thickBot="1" x14ac:dyDescent="0.25">
      <c r="A53" s="9"/>
      <c r="B53" s="10" t="s">
        <v>47</v>
      </c>
      <c r="C53" s="11" t="str">
        <f t="shared" si="27"/>
        <v>CP Chihasz</v>
      </c>
      <c r="D53" s="11" t="str">
        <f t="shared" si="27"/>
        <v>Terry Mathis</v>
      </c>
      <c r="E53" s="11" t="str">
        <f t="shared" si="27"/>
        <v>Jim Thomas</v>
      </c>
      <c r="F53" s="11" t="str">
        <f t="shared" si="27"/>
        <v>Ernest Locke</v>
      </c>
      <c r="G53" s="11" t="str">
        <f t="shared" si="27"/>
        <v>Gilbert Miller</v>
      </c>
      <c r="H53" s="12" t="str">
        <f t="shared" si="27"/>
        <v>Joe Varn</v>
      </c>
      <c r="I53" s="9"/>
      <c r="J53" s="10" t="s">
        <v>47</v>
      </c>
      <c r="K53" s="11" t="str">
        <f t="shared" si="28"/>
        <v>York Glover</v>
      </c>
      <c r="L53" s="11" t="str">
        <f t="shared" si="28"/>
        <v>Frank Fitzsimons</v>
      </c>
      <c r="M53" s="11" t="str">
        <f t="shared" si="28"/>
        <v>Charles Davis</v>
      </c>
      <c r="N53" s="11" t="str">
        <f t="shared" si="28"/>
        <v>Roger Frances</v>
      </c>
      <c r="O53" s="11" t="str">
        <f t="shared" si="28"/>
        <v>David Parker</v>
      </c>
      <c r="P53" s="12" t="str">
        <f t="shared" si="28"/>
        <v>John Nance</v>
      </c>
      <c r="Q53" s="9"/>
      <c r="R53" s="10" t="s">
        <v>47</v>
      </c>
      <c r="S53" s="11" t="str">
        <f t="shared" si="29"/>
        <v>Sam Bass</v>
      </c>
      <c r="T53" s="11" t="str">
        <f t="shared" si="29"/>
        <v>John Boswell</v>
      </c>
      <c r="U53" s="11" t="str">
        <f t="shared" si="29"/>
        <v>Marion Barnes</v>
      </c>
      <c r="V53" s="11" t="str">
        <f t="shared" si="29"/>
        <v>David Gunter</v>
      </c>
      <c r="W53" s="11" t="str">
        <f t="shared" si="29"/>
        <v>Vic Bethea</v>
      </c>
      <c r="X53" s="12" t="str">
        <f t="shared" si="29"/>
        <v>Birdie Crosby</v>
      </c>
      <c r="Y53" s="9"/>
      <c r="Z53" s="10" t="s">
        <v>47</v>
      </c>
      <c r="AA53" s="11" t="str">
        <f t="shared" si="30"/>
        <v>Greg Henderson</v>
      </c>
      <c r="AB53" s="11" t="str">
        <f t="shared" si="30"/>
        <v>Mark Talbert</v>
      </c>
      <c r="AC53" s="11" t="str">
        <f t="shared" si="30"/>
        <v>Jody Martin</v>
      </c>
      <c r="AD53" s="13" t="str">
        <f t="shared" si="30"/>
        <v>Carlin Munnerlyn</v>
      </c>
      <c r="AE53" s="11" t="str">
        <f t="shared" si="30"/>
        <v>Danny Howard</v>
      </c>
      <c r="AF53" s="12" t="str">
        <f t="shared" si="30"/>
        <v>Kathryn White</v>
      </c>
      <c r="AG53" s="9"/>
      <c r="AH53" s="10" t="s">
        <v>47</v>
      </c>
      <c r="AI53" s="11" t="str">
        <f t="shared" si="31"/>
        <v>Hugh Gray</v>
      </c>
      <c r="AJ53" s="13" t="str">
        <f t="shared" si="31"/>
        <v>Bruce Johnson</v>
      </c>
      <c r="AK53" s="11" t="str">
        <f t="shared" si="31"/>
        <v>Tommy Walker</v>
      </c>
      <c r="AL53" s="11" t="str">
        <f t="shared" si="31"/>
        <v>Andy Rollins</v>
      </c>
      <c r="AM53" s="11" t="str">
        <f t="shared" si="31"/>
        <v>Michael Payne</v>
      </c>
      <c r="AN53" s="12" t="str">
        <f t="shared" si="31"/>
        <v>Angela Nichols</v>
      </c>
      <c r="AO53" s="9"/>
      <c r="AP53" s="10" t="s">
        <v>47</v>
      </c>
      <c r="AQ53" s="11" t="str">
        <f t="shared" si="32"/>
        <v>Randy Cubbage</v>
      </c>
      <c r="AR53" s="13" t="str">
        <f t="shared" si="32"/>
        <v>Powell Smith</v>
      </c>
      <c r="AS53" s="11" t="str">
        <f t="shared" si="32"/>
        <v>Russell Duncan</v>
      </c>
      <c r="AT53" s="11" t="str">
        <f t="shared" si="32"/>
        <v>Kent Williams</v>
      </c>
      <c r="AU53" s="11" t="str">
        <f t="shared" si="32"/>
        <v>Wallace Wood</v>
      </c>
      <c r="AV53" s="12" t="str">
        <f t="shared" si="32"/>
        <v>Bryan Smith</v>
      </c>
      <c r="AW53" s="9"/>
      <c r="AX53" s="10" t="s">
        <v>47</v>
      </c>
      <c r="AY53" s="11" t="str">
        <f t="shared" si="33"/>
        <v>James Cummings</v>
      </c>
      <c r="AZ53" s="11" t="str">
        <f t="shared" si="33"/>
        <v>William Hair</v>
      </c>
      <c r="BA53" s="11" t="str">
        <f t="shared" si="33"/>
        <v>Howard Hiller</v>
      </c>
      <c r="BB53" s="11" t="str">
        <f t="shared" si="33"/>
        <v>John Oxner</v>
      </c>
      <c r="BC53" s="11" t="str">
        <f t="shared" si="33"/>
        <v>Phil Perry</v>
      </c>
      <c r="BD53" s="12" t="str">
        <f t="shared" si="33"/>
        <v>Jim Amick</v>
      </c>
      <c r="BE53" s="9"/>
      <c r="BF53" s="10" t="s">
        <v>47</v>
      </c>
      <c r="BG53" s="11" t="str">
        <f t="shared" si="34"/>
        <v>Greg Harvey</v>
      </c>
      <c r="BH53" s="11" t="str">
        <f t="shared" si="34"/>
        <v>Raymond Sligh</v>
      </c>
      <c r="BI53" s="11" t="str">
        <f t="shared" si="34"/>
        <v>John Boswell</v>
      </c>
      <c r="BJ53" s="11" t="str">
        <f t="shared" si="34"/>
        <v>Henry Nunnery</v>
      </c>
      <c r="BK53" s="11"/>
      <c r="BL53" s="12" t="str">
        <f>BL4</f>
        <v>State Totals</v>
      </c>
    </row>
    <row r="54" spans="1:64" ht="13.5" customHeight="1" thickTop="1" x14ac:dyDescent="0.2">
      <c r="A54" s="47" t="s">
        <v>135</v>
      </c>
      <c r="B54" s="14" t="s">
        <v>136</v>
      </c>
      <c r="C54" s="15"/>
      <c r="D54" s="15"/>
      <c r="E54" s="15"/>
      <c r="F54" s="15"/>
      <c r="G54" s="15"/>
      <c r="H54" s="16"/>
      <c r="I54" s="44" t="s">
        <v>135</v>
      </c>
      <c r="J54" s="14" t="s">
        <v>136</v>
      </c>
      <c r="K54" s="15"/>
      <c r="L54" s="15"/>
      <c r="M54" s="15"/>
      <c r="N54" s="15"/>
      <c r="O54" s="15"/>
      <c r="P54" s="16"/>
      <c r="Q54" s="47" t="s">
        <v>135</v>
      </c>
      <c r="R54" s="14" t="s">
        <v>136</v>
      </c>
      <c r="S54" s="15"/>
      <c r="T54" s="15"/>
      <c r="U54" s="15"/>
      <c r="V54" s="15"/>
      <c r="W54" s="15"/>
      <c r="X54" s="16"/>
      <c r="Y54" s="44" t="s">
        <v>135</v>
      </c>
      <c r="Z54" s="14" t="s">
        <v>136</v>
      </c>
      <c r="AA54" s="15"/>
      <c r="AB54" s="15"/>
      <c r="AC54" s="15"/>
      <c r="AD54" s="15"/>
      <c r="AE54" s="15"/>
      <c r="AF54" s="16"/>
      <c r="AG54" s="44" t="s">
        <v>135</v>
      </c>
      <c r="AH54" s="14" t="s">
        <v>136</v>
      </c>
      <c r="AI54" s="15"/>
      <c r="AJ54" s="15"/>
      <c r="AK54" s="15"/>
      <c r="AL54" s="15"/>
      <c r="AM54" s="15"/>
      <c r="AN54" s="16"/>
      <c r="AO54" s="44" t="s">
        <v>135</v>
      </c>
      <c r="AP54" s="14" t="s">
        <v>136</v>
      </c>
      <c r="AQ54" s="15"/>
      <c r="AR54" s="15"/>
      <c r="AS54" s="15"/>
      <c r="AT54" s="15"/>
      <c r="AU54" s="15"/>
      <c r="AV54" s="16"/>
      <c r="AW54" s="44" t="s">
        <v>135</v>
      </c>
      <c r="AX54" s="14" t="s">
        <v>136</v>
      </c>
      <c r="AY54" s="15"/>
      <c r="AZ54" s="15"/>
      <c r="BA54" s="15"/>
      <c r="BB54" s="15"/>
      <c r="BC54" s="15">
        <v>50</v>
      </c>
      <c r="BD54" s="16"/>
      <c r="BE54" s="44" t="s">
        <v>135</v>
      </c>
      <c r="BF54" s="14" t="s">
        <v>136</v>
      </c>
      <c r="BG54" s="15"/>
      <c r="BH54" s="15"/>
      <c r="BI54" s="15"/>
      <c r="BJ54" s="15"/>
      <c r="BK54" s="15"/>
      <c r="BL54" s="16">
        <f t="shared" ref="BL54:BL86" si="35">C54+D54+E54+F54+G54+H54+K54+L54+M54+N54+O54+P54+S54+T54+U54+V54+W54+X54+AA54+AB54+AC54+AD54+AE54+AF54+AI54+AJ54+AK54+AL54+AM54+AN54+AQ54+AR54+AS54+AT54+AU54+AV54+AY54+AZ54+BA54+BB54+BC54+BD54+BG54+BH54+BI54+BJ54</f>
        <v>50</v>
      </c>
    </row>
    <row r="55" spans="1:64" x14ac:dyDescent="0.2">
      <c r="A55" s="48"/>
      <c r="B55" s="17" t="s">
        <v>137</v>
      </c>
      <c r="C55" s="18"/>
      <c r="D55" s="18"/>
      <c r="E55" s="18"/>
      <c r="F55" s="18"/>
      <c r="G55" s="18"/>
      <c r="H55" s="19"/>
      <c r="I55" s="45"/>
      <c r="J55" s="17" t="s">
        <v>137</v>
      </c>
      <c r="K55" s="18"/>
      <c r="L55" s="18"/>
      <c r="M55" s="18"/>
      <c r="N55" s="18"/>
      <c r="O55" s="18"/>
      <c r="P55" s="19"/>
      <c r="Q55" s="48"/>
      <c r="R55" s="17" t="s">
        <v>137</v>
      </c>
      <c r="S55" s="18"/>
      <c r="T55" s="18"/>
      <c r="U55" s="18"/>
      <c r="V55" s="18"/>
      <c r="W55" s="18"/>
      <c r="X55" s="19"/>
      <c r="Y55" s="45"/>
      <c r="Z55" s="17" t="s">
        <v>137</v>
      </c>
      <c r="AA55" s="18"/>
      <c r="AB55" s="18"/>
      <c r="AC55" s="18"/>
      <c r="AD55" s="18"/>
      <c r="AE55" s="18"/>
      <c r="AF55" s="19"/>
      <c r="AG55" s="45"/>
      <c r="AH55" s="17" t="s">
        <v>137</v>
      </c>
      <c r="AI55" s="18"/>
      <c r="AJ55" s="18"/>
      <c r="AK55" s="18"/>
      <c r="AL55" s="18"/>
      <c r="AM55" s="18"/>
      <c r="AN55" s="19"/>
      <c r="AO55" s="45"/>
      <c r="AP55" s="17" t="s">
        <v>137</v>
      </c>
      <c r="AQ55" s="18"/>
      <c r="AR55" s="18"/>
      <c r="AS55" s="18"/>
      <c r="AT55" s="18"/>
      <c r="AU55" s="18"/>
      <c r="AV55" s="19"/>
      <c r="AW55" s="45"/>
      <c r="AX55" s="17" t="s">
        <v>137</v>
      </c>
      <c r="AY55" s="18"/>
      <c r="AZ55" s="18"/>
      <c r="BA55" s="18"/>
      <c r="BB55" s="18"/>
      <c r="BC55" s="18"/>
      <c r="BD55" s="19"/>
      <c r="BE55" s="45"/>
      <c r="BF55" s="17" t="s">
        <v>137</v>
      </c>
      <c r="BG55" s="18"/>
      <c r="BH55" s="18"/>
      <c r="BI55" s="18"/>
      <c r="BJ55" s="18"/>
      <c r="BK55" s="18"/>
      <c r="BL55" s="19">
        <f t="shared" si="35"/>
        <v>0</v>
      </c>
    </row>
    <row r="56" spans="1:64" ht="13.5" thickBot="1" x14ac:dyDescent="0.25">
      <c r="A56" s="48"/>
      <c r="B56" s="22" t="s">
        <v>138</v>
      </c>
      <c r="C56" s="23"/>
      <c r="D56" s="23"/>
      <c r="E56" s="23"/>
      <c r="F56" s="23">
        <v>30</v>
      </c>
      <c r="G56" s="23"/>
      <c r="H56" s="24"/>
      <c r="I56" s="45"/>
      <c r="J56" s="22" t="s">
        <v>138</v>
      </c>
      <c r="K56" s="23"/>
      <c r="L56" s="23"/>
      <c r="M56" s="23"/>
      <c r="N56" s="23"/>
      <c r="O56" s="23"/>
      <c r="P56" s="24"/>
      <c r="Q56" s="48"/>
      <c r="R56" s="22" t="s">
        <v>138</v>
      </c>
      <c r="S56" s="23"/>
      <c r="T56" s="23"/>
      <c r="U56" s="23"/>
      <c r="V56" s="23"/>
      <c r="W56" s="23"/>
      <c r="X56" s="24"/>
      <c r="Y56" s="45"/>
      <c r="Z56" s="22" t="s">
        <v>138</v>
      </c>
      <c r="AA56" s="23"/>
      <c r="AB56" s="23"/>
      <c r="AC56" s="23"/>
      <c r="AD56" s="23"/>
      <c r="AE56" s="23"/>
      <c r="AF56" s="24"/>
      <c r="AG56" s="45"/>
      <c r="AH56" s="22" t="s">
        <v>138</v>
      </c>
      <c r="AI56" s="23"/>
      <c r="AJ56" s="23"/>
      <c r="AK56" s="23"/>
      <c r="AL56" s="23"/>
      <c r="AM56" s="23"/>
      <c r="AN56" s="24"/>
      <c r="AO56" s="45"/>
      <c r="AP56" s="22" t="s">
        <v>138</v>
      </c>
      <c r="AQ56" s="23"/>
      <c r="AR56" s="23"/>
      <c r="AS56" s="23"/>
      <c r="AT56" s="23"/>
      <c r="AU56" s="23"/>
      <c r="AV56" s="24"/>
      <c r="AW56" s="45"/>
      <c r="AX56" s="22" t="s">
        <v>138</v>
      </c>
      <c r="AY56" s="23"/>
      <c r="AZ56" s="23"/>
      <c r="BA56" s="23"/>
      <c r="BB56" s="23"/>
      <c r="BC56" s="23"/>
      <c r="BD56" s="24"/>
      <c r="BE56" s="45"/>
      <c r="BF56" s="22" t="s">
        <v>138</v>
      </c>
      <c r="BG56" s="23"/>
      <c r="BH56" s="23"/>
      <c r="BI56" s="23"/>
      <c r="BJ56" s="23"/>
      <c r="BK56" s="23"/>
      <c r="BL56" s="24">
        <f t="shared" si="35"/>
        <v>30</v>
      </c>
    </row>
    <row r="57" spans="1:64" ht="13.5" thickTop="1" x14ac:dyDescent="0.2">
      <c r="A57" s="48"/>
      <c r="B57" s="34" t="s">
        <v>139</v>
      </c>
      <c r="C57" s="35"/>
      <c r="D57" s="35"/>
      <c r="E57" s="35"/>
      <c r="F57" s="35"/>
      <c r="G57" s="35"/>
      <c r="H57" s="36"/>
      <c r="I57" s="45"/>
      <c r="J57" s="34" t="s">
        <v>139</v>
      </c>
      <c r="K57" s="35"/>
      <c r="L57" s="35"/>
      <c r="M57" s="35"/>
      <c r="N57" s="35"/>
      <c r="O57" s="35"/>
      <c r="P57" s="36"/>
      <c r="Q57" s="48"/>
      <c r="R57" s="34" t="s">
        <v>139</v>
      </c>
      <c r="S57" s="35"/>
      <c r="T57" s="35">
        <v>100</v>
      </c>
      <c r="U57" s="35"/>
      <c r="V57" s="35"/>
      <c r="W57" s="35"/>
      <c r="X57" s="36"/>
      <c r="Y57" s="45"/>
      <c r="Z57" s="34" t="s">
        <v>139</v>
      </c>
      <c r="AA57" s="35"/>
      <c r="AB57" s="35"/>
      <c r="AC57" s="35">
        <v>300</v>
      </c>
      <c r="AD57" s="35"/>
      <c r="AE57" s="35">
        <v>30</v>
      </c>
      <c r="AF57" s="36"/>
      <c r="AG57" s="45"/>
      <c r="AH57" s="34" t="s">
        <v>139</v>
      </c>
      <c r="AI57" s="35"/>
      <c r="AJ57" s="35">
        <v>50</v>
      </c>
      <c r="AK57" s="35"/>
      <c r="AL57" s="35"/>
      <c r="AM57" s="35"/>
      <c r="AN57" s="36"/>
      <c r="AO57" s="45"/>
      <c r="AP57" s="34" t="s">
        <v>139</v>
      </c>
      <c r="AQ57" s="35"/>
      <c r="AR57" s="35">
        <v>25</v>
      </c>
      <c r="AS57" s="35"/>
      <c r="AT57" s="35"/>
      <c r="AU57" s="35"/>
      <c r="AV57" s="36"/>
      <c r="AW57" s="45"/>
      <c r="AX57" s="34" t="s">
        <v>139</v>
      </c>
      <c r="AY57" s="35"/>
      <c r="AZ57" s="35"/>
      <c r="BA57" s="35"/>
      <c r="BB57" s="35"/>
      <c r="BC57" s="35"/>
      <c r="BD57" s="36"/>
      <c r="BE57" s="45"/>
      <c r="BF57" s="34" t="s">
        <v>139</v>
      </c>
      <c r="BG57" s="35"/>
      <c r="BH57" s="35"/>
      <c r="BI57" s="35"/>
      <c r="BJ57" s="35"/>
      <c r="BK57" s="35"/>
      <c r="BL57" s="36">
        <f t="shared" si="35"/>
        <v>505</v>
      </c>
    </row>
    <row r="58" spans="1:64" x14ac:dyDescent="0.2">
      <c r="A58" s="48"/>
      <c r="B58" s="17" t="s">
        <v>140</v>
      </c>
      <c r="C58" s="18"/>
      <c r="D58" s="18"/>
      <c r="E58" s="18"/>
      <c r="F58" s="18"/>
      <c r="G58" s="18"/>
      <c r="H58" s="19"/>
      <c r="I58" s="45"/>
      <c r="J58" s="17" t="s">
        <v>140</v>
      </c>
      <c r="K58" s="18"/>
      <c r="L58" s="18"/>
      <c r="M58" s="18"/>
      <c r="N58" s="18"/>
      <c r="O58" s="18"/>
      <c r="P58" s="19"/>
      <c r="Q58" s="48"/>
      <c r="R58" s="17" t="s">
        <v>140</v>
      </c>
      <c r="S58" s="18"/>
      <c r="T58" s="18"/>
      <c r="U58" s="18"/>
      <c r="V58" s="18"/>
      <c r="W58" s="18"/>
      <c r="X58" s="19"/>
      <c r="Y58" s="45"/>
      <c r="Z58" s="17" t="s">
        <v>140</v>
      </c>
      <c r="AA58" s="18"/>
      <c r="AB58" s="18"/>
      <c r="AC58" s="18"/>
      <c r="AD58" s="18"/>
      <c r="AE58" s="18"/>
      <c r="AF58" s="19"/>
      <c r="AG58" s="45"/>
      <c r="AH58" s="17" t="s">
        <v>140</v>
      </c>
      <c r="AI58" s="18"/>
      <c r="AJ58" s="18"/>
      <c r="AK58" s="18"/>
      <c r="AL58" s="18"/>
      <c r="AM58" s="18"/>
      <c r="AN58" s="19"/>
      <c r="AO58" s="45"/>
      <c r="AP58" s="17" t="s">
        <v>140</v>
      </c>
      <c r="AQ58" s="18"/>
      <c r="AR58" s="18"/>
      <c r="AS58" s="18"/>
      <c r="AT58" s="18"/>
      <c r="AU58" s="18"/>
      <c r="AV58" s="19"/>
      <c r="AW58" s="45"/>
      <c r="AX58" s="17" t="s">
        <v>140</v>
      </c>
      <c r="AY58" s="18"/>
      <c r="AZ58" s="18"/>
      <c r="BA58" s="18"/>
      <c r="BB58" s="18"/>
      <c r="BC58" s="18"/>
      <c r="BD58" s="19"/>
      <c r="BE58" s="45"/>
      <c r="BF58" s="17" t="s">
        <v>140</v>
      </c>
      <c r="BG58" s="18"/>
      <c r="BH58" s="18"/>
      <c r="BI58" s="18"/>
      <c r="BJ58" s="18"/>
      <c r="BK58" s="18"/>
      <c r="BL58" s="19">
        <f t="shared" si="35"/>
        <v>0</v>
      </c>
    </row>
    <row r="59" spans="1:64" ht="13.5" thickBot="1" x14ac:dyDescent="0.25">
      <c r="A59" s="48"/>
      <c r="B59" s="22" t="s">
        <v>141</v>
      </c>
      <c r="C59" s="23"/>
      <c r="D59" s="23">
        <v>0</v>
      </c>
      <c r="E59" s="23">
        <v>6000</v>
      </c>
      <c r="F59" s="23">
        <v>35</v>
      </c>
      <c r="G59" s="23">
        <v>4000</v>
      </c>
      <c r="H59" s="24">
        <v>400</v>
      </c>
      <c r="I59" s="45"/>
      <c r="J59" s="22" t="s">
        <v>141</v>
      </c>
      <c r="K59" s="23"/>
      <c r="L59" s="23"/>
      <c r="M59" s="23">
        <v>1500</v>
      </c>
      <c r="N59" s="23"/>
      <c r="O59" s="23"/>
      <c r="P59" s="24">
        <v>50</v>
      </c>
      <c r="Q59" s="48"/>
      <c r="R59" s="22" t="s">
        <v>141</v>
      </c>
      <c r="S59" s="23"/>
      <c r="T59" s="23">
        <v>1000</v>
      </c>
      <c r="U59" s="23">
        <v>100</v>
      </c>
      <c r="V59" s="23">
        <v>500</v>
      </c>
      <c r="W59" s="23">
        <v>100</v>
      </c>
      <c r="X59" s="24">
        <v>65</v>
      </c>
      <c r="Y59" s="45"/>
      <c r="Z59" s="22" t="s">
        <v>141</v>
      </c>
      <c r="AA59" s="23">
        <v>100</v>
      </c>
      <c r="AB59" s="23"/>
      <c r="AC59" s="23">
        <v>600</v>
      </c>
      <c r="AD59" s="23"/>
      <c r="AE59" s="23">
        <v>25</v>
      </c>
      <c r="AF59" s="24"/>
      <c r="AG59" s="45"/>
      <c r="AH59" s="22" t="s">
        <v>141</v>
      </c>
      <c r="AI59" s="23">
        <v>1000</v>
      </c>
      <c r="AJ59" s="23">
        <v>50</v>
      </c>
      <c r="AK59" s="23"/>
      <c r="AL59" s="23">
        <v>400</v>
      </c>
      <c r="AM59" s="23"/>
      <c r="AN59" s="24">
        <v>400</v>
      </c>
      <c r="AO59" s="45"/>
      <c r="AP59" s="22" t="s">
        <v>141</v>
      </c>
      <c r="AQ59" s="23"/>
      <c r="AR59" s="23">
        <v>2000</v>
      </c>
      <c r="AS59" s="23">
        <v>1500</v>
      </c>
      <c r="AT59" s="23">
        <v>200</v>
      </c>
      <c r="AU59" s="23"/>
      <c r="AV59" s="24">
        <v>100</v>
      </c>
      <c r="AW59" s="45"/>
      <c r="AX59" s="22" t="s">
        <v>141</v>
      </c>
      <c r="AY59" s="23"/>
      <c r="AZ59" s="23">
        <v>10190</v>
      </c>
      <c r="BA59" s="23"/>
      <c r="BB59" s="23">
        <v>100</v>
      </c>
      <c r="BC59" s="23">
        <v>1000</v>
      </c>
      <c r="BD59" s="24">
        <v>50</v>
      </c>
      <c r="BE59" s="45"/>
      <c r="BF59" s="22" t="s">
        <v>141</v>
      </c>
      <c r="BG59" s="23">
        <v>1500</v>
      </c>
      <c r="BH59" s="23"/>
      <c r="BI59" s="23"/>
      <c r="BJ59" s="23"/>
      <c r="BK59" s="23"/>
      <c r="BL59" s="24">
        <f t="shared" si="35"/>
        <v>32965</v>
      </c>
    </row>
    <row r="60" spans="1:64" ht="13.5" thickTop="1" x14ac:dyDescent="0.2">
      <c r="A60" s="48"/>
      <c r="B60" s="34" t="s">
        <v>142</v>
      </c>
      <c r="C60" s="35"/>
      <c r="D60" s="35">
        <v>650</v>
      </c>
      <c r="E60" s="35">
        <v>3000</v>
      </c>
      <c r="F60" s="35">
        <v>0</v>
      </c>
      <c r="G60" s="35">
        <v>2000</v>
      </c>
      <c r="H60" s="36">
        <v>1200</v>
      </c>
      <c r="I60" s="45"/>
      <c r="J60" s="34" t="s">
        <v>142</v>
      </c>
      <c r="K60" s="35"/>
      <c r="L60" s="35"/>
      <c r="M60" s="35">
        <v>7000</v>
      </c>
      <c r="N60" s="35"/>
      <c r="O60" s="35"/>
      <c r="P60" s="36">
        <v>0</v>
      </c>
      <c r="Q60" s="48"/>
      <c r="R60" s="34" t="s">
        <v>142</v>
      </c>
      <c r="S60" s="35"/>
      <c r="T60" s="35">
        <v>500</v>
      </c>
      <c r="U60" s="35"/>
      <c r="V60" s="35">
        <v>1000</v>
      </c>
      <c r="W60" s="35">
        <v>100</v>
      </c>
      <c r="X60" s="36">
        <v>60</v>
      </c>
      <c r="Y60" s="45"/>
      <c r="Z60" s="34" t="s">
        <v>142</v>
      </c>
      <c r="AA60" s="35">
        <v>400</v>
      </c>
      <c r="AB60" s="35"/>
      <c r="AC60" s="35">
        <v>300</v>
      </c>
      <c r="AD60" s="35"/>
      <c r="AE60" s="35"/>
      <c r="AF60" s="36"/>
      <c r="AG60" s="45"/>
      <c r="AH60" s="34" t="s">
        <v>142</v>
      </c>
      <c r="AI60" s="35">
        <v>1800</v>
      </c>
      <c r="AJ60" s="35"/>
      <c r="AK60" s="35"/>
      <c r="AL60" s="35">
        <v>300</v>
      </c>
      <c r="AM60" s="35"/>
      <c r="AN60" s="36"/>
      <c r="AO60" s="45"/>
      <c r="AP60" s="34" t="s">
        <v>142</v>
      </c>
      <c r="AQ60" s="35">
        <v>2000</v>
      </c>
      <c r="AR60" s="35">
        <v>2000</v>
      </c>
      <c r="AS60" s="35">
        <v>500</v>
      </c>
      <c r="AT60" s="35">
        <v>600</v>
      </c>
      <c r="AU60" s="35"/>
      <c r="AV60" s="36">
        <v>35</v>
      </c>
      <c r="AW60" s="45"/>
      <c r="AX60" s="34" t="s">
        <v>142</v>
      </c>
      <c r="AY60" s="35"/>
      <c r="AZ60" s="35">
        <v>12100</v>
      </c>
      <c r="BA60" s="35"/>
      <c r="BB60" s="35">
        <v>300</v>
      </c>
      <c r="BC60" s="35">
        <v>500</v>
      </c>
      <c r="BD60" s="36"/>
      <c r="BE60" s="45"/>
      <c r="BF60" s="34" t="s">
        <v>142</v>
      </c>
      <c r="BG60" s="35">
        <v>1800</v>
      </c>
      <c r="BH60" s="35"/>
      <c r="BI60" s="35"/>
      <c r="BJ60" s="35">
        <v>60</v>
      </c>
      <c r="BK60" s="35"/>
      <c r="BL60" s="36">
        <f t="shared" si="35"/>
        <v>38205</v>
      </c>
    </row>
    <row r="61" spans="1:64" x14ac:dyDescent="0.2">
      <c r="A61" s="48"/>
      <c r="B61" s="17" t="s">
        <v>143</v>
      </c>
      <c r="C61" s="18"/>
      <c r="D61" s="18"/>
      <c r="E61" s="18"/>
      <c r="F61" s="18"/>
      <c r="G61" s="18"/>
      <c r="H61" s="19"/>
      <c r="I61" s="45"/>
      <c r="J61" s="17" t="s">
        <v>143</v>
      </c>
      <c r="K61" s="18"/>
      <c r="L61" s="18"/>
      <c r="M61" s="18"/>
      <c r="N61" s="18"/>
      <c r="O61" s="18"/>
      <c r="P61" s="19"/>
      <c r="Q61" s="48"/>
      <c r="R61" s="17" t="s">
        <v>143</v>
      </c>
      <c r="S61" s="18"/>
      <c r="T61" s="18"/>
      <c r="U61" s="18"/>
      <c r="V61" s="18"/>
      <c r="W61" s="18"/>
      <c r="X61" s="19"/>
      <c r="Y61" s="45"/>
      <c r="Z61" s="17" t="s">
        <v>143</v>
      </c>
      <c r="AA61" s="18"/>
      <c r="AB61" s="18"/>
      <c r="AC61" s="18"/>
      <c r="AD61" s="18"/>
      <c r="AE61" s="18"/>
      <c r="AF61" s="19"/>
      <c r="AG61" s="45"/>
      <c r="AH61" s="17" t="s">
        <v>143</v>
      </c>
      <c r="AI61" s="18"/>
      <c r="AJ61" s="18"/>
      <c r="AK61" s="18"/>
      <c r="AL61" s="18"/>
      <c r="AM61" s="18"/>
      <c r="AN61" s="19"/>
      <c r="AO61" s="45"/>
      <c r="AP61" s="17" t="s">
        <v>143</v>
      </c>
      <c r="AQ61" s="18"/>
      <c r="AR61" s="18"/>
      <c r="AS61" s="18"/>
      <c r="AT61" s="18"/>
      <c r="AU61" s="18"/>
      <c r="AV61" s="19"/>
      <c r="AW61" s="45"/>
      <c r="AX61" s="17" t="s">
        <v>143</v>
      </c>
      <c r="AY61" s="18"/>
      <c r="AZ61" s="18"/>
      <c r="BA61" s="18"/>
      <c r="BB61" s="18"/>
      <c r="BC61" s="18"/>
      <c r="BD61" s="19"/>
      <c r="BE61" s="45"/>
      <c r="BF61" s="17" t="s">
        <v>143</v>
      </c>
      <c r="BG61" s="18"/>
      <c r="BH61" s="18"/>
      <c r="BI61" s="18"/>
      <c r="BJ61" s="18"/>
      <c r="BK61" s="18"/>
      <c r="BL61" s="19">
        <f t="shared" si="35"/>
        <v>0</v>
      </c>
    </row>
    <row r="62" spans="1:64" ht="13.5" thickBot="1" x14ac:dyDescent="0.25">
      <c r="A62" s="48"/>
      <c r="B62" s="22" t="s">
        <v>144</v>
      </c>
      <c r="C62" s="23"/>
      <c r="D62" s="23"/>
      <c r="E62" s="23"/>
      <c r="F62" s="23"/>
      <c r="G62" s="23"/>
      <c r="H62" s="24"/>
      <c r="I62" s="45"/>
      <c r="J62" s="22" t="s">
        <v>144</v>
      </c>
      <c r="K62" s="23"/>
      <c r="L62" s="23"/>
      <c r="M62" s="23"/>
      <c r="N62" s="23"/>
      <c r="O62" s="23"/>
      <c r="P62" s="24"/>
      <c r="Q62" s="48"/>
      <c r="R62" s="22" t="s">
        <v>144</v>
      </c>
      <c r="S62" s="23"/>
      <c r="T62" s="23"/>
      <c r="U62" s="23"/>
      <c r="V62" s="23"/>
      <c r="W62" s="23"/>
      <c r="X62" s="24"/>
      <c r="Y62" s="45"/>
      <c r="Z62" s="22" t="s">
        <v>144</v>
      </c>
      <c r="AA62" s="23"/>
      <c r="AB62" s="23"/>
      <c r="AC62" s="23"/>
      <c r="AD62" s="23"/>
      <c r="AE62" s="23"/>
      <c r="AF62" s="24"/>
      <c r="AG62" s="45"/>
      <c r="AH62" s="22" t="s">
        <v>144</v>
      </c>
      <c r="AI62" s="23"/>
      <c r="AJ62" s="23"/>
      <c r="AK62" s="23"/>
      <c r="AL62" s="23"/>
      <c r="AM62" s="23"/>
      <c r="AN62" s="24"/>
      <c r="AO62" s="45"/>
      <c r="AP62" s="22" t="s">
        <v>144</v>
      </c>
      <c r="AQ62" s="23"/>
      <c r="AR62" s="23"/>
      <c r="AS62" s="23"/>
      <c r="AT62" s="23"/>
      <c r="AU62" s="23"/>
      <c r="AV62" s="24"/>
      <c r="AW62" s="45"/>
      <c r="AX62" s="22" t="s">
        <v>144</v>
      </c>
      <c r="AY62" s="23"/>
      <c r="AZ62" s="23"/>
      <c r="BA62" s="23"/>
      <c r="BB62" s="23"/>
      <c r="BC62" s="23"/>
      <c r="BD62" s="24"/>
      <c r="BE62" s="45"/>
      <c r="BF62" s="22" t="s">
        <v>144</v>
      </c>
      <c r="BG62" s="23"/>
      <c r="BH62" s="23"/>
      <c r="BI62" s="23"/>
      <c r="BJ62" s="23"/>
      <c r="BK62" s="23"/>
      <c r="BL62" s="24">
        <f t="shared" si="35"/>
        <v>0</v>
      </c>
    </row>
    <row r="63" spans="1:64" ht="13.5" thickTop="1" x14ac:dyDescent="0.2">
      <c r="A63" s="48"/>
      <c r="B63" s="34" t="s">
        <v>145</v>
      </c>
      <c r="C63" s="35"/>
      <c r="D63" s="35">
        <v>15</v>
      </c>
      <c r="E63" s="35"/>
      <c r="F63" s="35"/>
      <c r="G63" s="35"/>
      <c r="H63" s="36"/>
      <c r="I63" s="45"/>
      <c r="J63" s="34" t="s">
        <v>145</v>
      </c>
      <c r="K63" s="35"/>
      <c r="L63" s="35"/>
      <c r="M63" s="35"/>
      <c r="N63" s="35"/>
      <c r="O63" s="35"/>
      <c r="P63" s="36">
        <v>0</v>
      </c>
      <c r="Q63" s="48"/>
      <c r="R63" s="34" t="s">
        <v>145</v>
      </c>
      <c r="S63" s="35"/>
      <c r="T63" s="35"/>
      <c r="U63" s="35"/>
      <c r="V63" s="35"/>
      <c r="W63" s="35"/>
      <c r="X63" s="36"/>
      <c r="Y63" s="45"/>
      <c r="Z63" s="34" t="s">
        <v>145</v>
      </c>
      <c r="AA63" s="35"/>
      <c r="AB63" s="35"/>
      <c r="AC63" s="35">
        <v>10</v>
      </c>
      <c r="AD63" s="35"/>
      <c r="AE63" s="35"/>
      <c r="AF63" s="36"/>
      <c r="AG63" s="45"/>
      <c r="AH63" s="34" t="s">
        <v>145</v>
      </c>
      <c r="AI63" s="35"/>
      <c r="AJ63" s="35"/>
      <c r="AK63" s="35"/>
      <c r="AL63" s="35">
        <v>2</v>
      </c>
      <c r="AM63" s="35"/>
      <c r="AN63" s="36"/>
      <c r="AO63" s="45"/>
      <c r="AP63" s="34" t="s">
        <v>145</v>
      </c>
      <c r="AQ63" s="35"/>
      <c r="AR63" s="35"/>
      <c r="AS63" s="35"/>
      <c r="AT63" s="35"/>
      <c r="AU63" s="35"/>
      <c r="AV63" s="36"/>
      <c r="AW63" s="45"/>
      <c r="AX63" s="34" t="s">
        <v>145</v>
      </c>
      <c r="AY63" s="35"/>
      <c r="AZ63" s="35"/>
      <c r="BA63" s="35">
        <v>5</v>
      </c>
      <c r="BB63" s="35"/>
      <c r="BC63" s="35"/>
      <c r="BD63" s="36"/>
      <c r="BE63" s="45"/>
      <c r="BF63" s="34" t="s">
        <v>145</v>
      </c>
      <c r="BG63" s="35">
        <v>5</v>
      </c>
      <c r="BH63" s="35"/>
      <c r="BI63" s="35"/>
      <c r="BJ63" s="35"/>
      <c r="BK63" s="35"/>
      <c r="BL63" s="36">
        <f t="shared" si="35"/>
        <v>37</v>
      </c>
    </row>
    <row r="64" spans="1:64" x14ac:dyDescent="0.2">
      <c r="A64" s="48"/>
      <c r="B64" s="17" t="s">
        <v>146</v>
      </c>
      <c r="C64" s="18"/>
      <c r="D64" s="18"/>
      <c r="E64" s="18"/>
      <c r="F64" s="18"/>
      <c r="G64" s="18"/>
      <c r="H64" s="19"/>
      <c r="I64" s="45"/>
      <c r="J64" s="17" t="s">
        <v>146</v>
      </c>
      <c r="K64" s="18"/>
      <c r="L64" s="18"/>
      <c r="M64" s="18"/>
      <c r="N64" s="18"/>
      <c r="O64" s="18"/>
      <c r="P64" s="19"/>
      <c r="Q64" s="48"/>
      <c r="R64" s="17" t="s">
        <v>146</v>
      </c>
      <c r="S64" s="18"/>
      <c r="T64" s="18"/>
      <c r="U64" s="18"/>
      <c r="V64" s="18"/>
      <c r="W64" s="18"/>
      <c r="X64" s="19"/>
      <c r="Y64" s="45"/>
      <c r="Z64" s="17" t="s">
        <v>146</v>
      </c>
      <c r="AA64" s="18"/>
      <c r="AB64" s="18"/>
      <c r="AC64" s="18"/>
      <c r="AD64" s="18"/>
      <c r="AE64" s="18"/>
      <c r="AF64" s="19"/>
      <c r="AG64" s="45"/>
      <c r="AH64" s="17" t="s">
        <v>146</v>
      </c>
      <c r="AI64" s="18"/>
      <c r="AJ64" s="18"/>
      <c r="AK64" s="18"/>
      <c r="AL64" s="18"/>
      <c r="AM64" s="18"/>
      <c r="AN64" s="19"/>
      <c r="AO64" s="45"/>
      <c r="AP64" s="17" t="s">
        <v>146</v>
      </c>
      <c r="AQ64" s="18"/>
      <c r="AR64" s="18"/>
      <c r="AS64" s="18"/>
      <c r="AT64" s="18"/>
      <c r="AU64" s="18"/>
      <c r="AV64" s="19"/>
      <c r="AW64" s="45"/>
      <c r="AX64" s="17" t="s">
        <v>146</v>
      </c>
      <c r="AY64" s="18"/>
      <c r="AZ64" s="18"/>
      <c r="BA64" s="18"/>
      <c r="BB64" s="18"/>
      <c r="BC64" s="18"/>
      <c r="BD64" s="19"/>
      <c r="BE64" s="45"/>
      <c r="BF64" s="17" t="s">
        <v>146</v>
      </c>
      <c r="BG64" s="18"/>
      <c r="BH64" s="18"/>
      <c r="BI64" s="18"/>
      <c r="BJ64" s="18"/>
      <c r="BK64" s="18"/>
      <c r="BL64" s="19">
        <f t="shared" si="35"/>
        <v>0</v>
      </c>
    </row>
    <row r="65" spans="1:64" ht="13.5" thickBot="1" x14ac:dyDescent="0.25">
      <c r="A65" s="48"/>
      <c r="B65" s="22" t="s">
        <v>147</v>
      </c>
      <c r="C65" s="23"/>
      <c r="D65" s="23"/>
      <c r="E65" s="23">
        <v>1000</v>
      </c>
      <c r="F65" s="23"/>
      <c r="G65" s="23">
        <v>2700</v>
      </c>
      <c r="H65" s="24">
        <v>700</v>
      </c>
      <c r="I65" s="45"/>
      <c r="J65" s="22" t="s">
        <v>147</v>
      </c>
      <c r="K65" s="23"/>
      <c r="L65" s="23"/>
      <c r="M65" s="23">
        <v>300</v>
      </c>
      <c r="N65" s="23"/>
      <c r="O65" s="23"/>
      <c r="P65" s="24">
        <v>3</v>
      </c>
      <c r="Q65" s="48"/>
      <c r="R65" s="22" t="s">
        <v>147</v>
      </c>
      <c r="S65" s="23">
        <v>100</v>
      </c>
      <c r="T65" s="23">
        <v>5</v>
      </c>
      <c r="U65" s="23">
        <v>750</v>
      </c>
      <c r="V65" s="23"/>
      <c r="W65" s="23"/>
      <c r="X65" s="24"/>
      <c r="Y65" s="45"/>
      <c r="Z65" s="22" t="s">
        <v>147</v>
      </c>
      <c r="AA65" s="23"/>
      <c r="AB65" s="23"/>
      <c r="AC65" s="23">
        <v>75</v>
      </c>
      <c r="AD65" s="23"/>
      <c r="AE65" s="23">
        <v>10</v>
      </c>
      <c r="AF65" s="24"/>
      <c r="AG65" s="45"/>
      <c r="AH65" s="22" t="s">
        <v>147</v>
      </c>
      <c r="AI65" s="23">
        <v>150</v>
      </c>
      <c r="AJ65" s="23">
        <v>10</v>
      </c>
      <c r="AK65" s="23"/>
      <c r="AL65" s="23">
        <v>1</v>
      </c>
      <c r="AM65" s="23"/>
      <c r="AN65" s="24"/>
      <c r="AO65" s="45"/>
      <c r="AP65" s="22" t="s">
        <v>147</v>
      </c>
      <c r="AQ65" s="23"/>
      <c r="AR65" s="23"/>
      <c r="AS65" s="23"/>
      <c r="AT65" s="23"/>
      <c r="AU65" s="23"/>
      <c r="AV65" s="24"/>
      <c r="AW65" s="45"/>
      <c r="AX65" s="22" t="s">
        <v>147</v>
      </c>
      <c r="AY65" s="23"/>
      <c r="AZ65" s="23"/>
      <c r="BA65" s="23"/>
      <c r="BB65" s="23"/>
      <c r="BC65" s="23">
        <v>200</v>
      </c>
      <c r="BD65" s="24">
        <v>50</v>
      </c>
      <c r="BE65" s="45"/>
      <c r="BF65" s="22" t="s">
        <v>147</v>
      </c>
      <c r="BG65" s="23"/>
      <c r="BH65" s="23"/>
      <c r="BI65" s="23"/>
      <c r="BJ65" s="23">
        <v>5</v>
      </c>
      <c r="BK65" s="23"/>
      <c r="BL65" s="24">
        <f t="shared" si="35"/>
        <v>6059</v>
      </c>
    </row>
    <row r="66" spans="1:64" ht="13.5" thickTop="1" x14ac:dyDescent="0.2">
      <c r="A66" s="48"/>
      <c r="B66" s="34" t="s">
        <v>148</v>
      </c>
      <c r="C66" s="35"/>
      <c r="D66" s="35">
        <v>300</v>
      </c>
      <c r="E66" s="35">
        <v>0</v>
      </c>
      <c r="F66" s="35">
        <v>10</v>
      </c>
      <c r="G66" s="35">
        <v>100</v>
      </c>
      <c r="H66" s="36">
        <v>0</v>
      </c>
      <c r="I66" s="45"/>
      <c r="J66" s="34" t="s">
        <v>148</v>
      </c>
      <c r="K66" s="35"/>
      <c r="L66" s="35"/>
      <c r="M66" s="35">
        <v>200</v>
      </c>
      <c r="N66" s="35"/>
      <c r="O66" s="35"/>
      <c r="P66" s="36"/>
      <c r="Q66" s="48"/>
      <c r="R66" s="34" t="s">
        <v>148</v>
      </c>
      <c r="S66" s="35"/>
      <c r="T66" s="35">
        <v>35</v>
      </c>
      <c r="U66" s="35">
        <v>125</v>
      </c>
      <c r="V66" s="35"/>
      <c r="W66" s="35"/>
      <c r="X66" s="36"/>
      <c r="Y66" s="45"/>
      <c r="Z66" s="34" t="s">
        <v>148</v>
      </c>
      <c r="AA66" s="35"/>
      <c r="AB66" s="35">
        <v>8</v>
      </c>
      <c r="AC66" s="35">
        <v>100</v>
      </c>
      <c r="AD66" s="35">
        <v>100</v>
      </c>
      <c r="AE66" s="35"/>
      <c r="AF66" s="36">
        <v>5</v>
      </c>
      <c r="AG66" s="45"/>
      <c r="AH66" s="34" t="s">
        <v>148</v>
      </c>
      <c r="AI66" s="35"/>
      <c r="AJ66" s="35">
        <v>25</v>
      </c>
      <c r="AK66" s="35"/>
      <c r="AL66" s="35">
        <v>2</v>
      </c>
      <c r="AM66" s="35"/>
      <c r="AN66" s="36">
        <v>30</v>
      </c>
      <c r="AO66" s="45"/>
      <c r="AP66" s="34" t="s">
        <v>148</v>
      </c>
      <c r="AQ66" s="35"/>
      <c r="AR66" s="35"/>
      <c r="AS66" s="35"/>
      <c r="AT66" s="35"/>
      <c r="AU66" s="35"/>
      <c r="AV66" s="36"/>
      <c r="AW66" s="45"/>
      <c r="AX66" s="34" t="s">
        <v>148</v>
      </c>
      <c r="AY66" s="35"/>
      <c r="AZ66" s="35">
        <v>300</v>
      </c>
      <c r="BA66" s="35">
        <v>120</v>
      </c>
      <c r="BB66" s="35"/>
      <c r="BC66" s="35"/>
      <c r="BD66" s="36">
        <v>200</v>
      </c>
      <c r="BE66" s="45"/>
      <c r="BF66" s="34" t="s">
        <v>148</v>
      </c>
      <c r="BG66" s="35">
        <v>1</v>
      </c>
      <c r="BH66" s="35">
        <v>40</v>
      </c>
      <c r="BI66" s="35"/>
      <c r="BJ66" s="35">
        <v>100</v>
      </c>
      <c r="BK66" s="35"/>
      <c r="BL66" s="36">
        <f t="shared" si="35"/>
        <v>1801</v>
      </c>
    </row>
    <row r="67" spans="1:64" x14ac:dyDescent="0.2">
      <c r="A67" s="48"/>
      <c r="B67" s="17" t="s">
        <v>149</v>
      </c>
      <c r="C67" s="18"/>
      <c r="D67" s="18"/>
      <c r="E67" s="18"/>
      <c r="F67" s="18"/>
      <c r="G67" s="18"/>
      <c r="H67" s="19"/>
      <c r="I67" s="45"/>
      <c r="J67" s="17" t="s">
        <v>149</v>
      </c>
      <c r="K67" s="18"/>
      <c r="L67" s="18"/>
      <c r="M67" s="18"/>
      <c r="N67" s="18"/>
      <c r="O67" s="18"/>
      <c r="P67" s="19"/>
      <c r="Q67" s="48"/>
      <c r="R67" s="17" t="s">
        <v>149</v>
      </c>
      <c r="S67" s="18"/>
      <c r="T67" s="18"/>
      <c r="U67" s="18"/>
      <c r="V67" s="18"/>
      <c r="W67" s="18"/>
      <c r="X67" s="19"/>
      <c r="Y67" s="45"/>
      <c r="Z67" s="17" t="s">
        <v>149</v>
      </c>
      <c r="AA67" s="18"/>
      <c r="AB67" s="18"/>
      <c r="AC67" s="18"/>
      <c r="AD67" s="18"/>
      <c r="AE67" s="18"/>
      <c r="AF67" s="19"/>
      <c r="AG67" s="45"/>
      <c r="AH67" s="17" t="s">
        <v>149</v>
      </c>
      <c r="AI67" s="18"/>
      <c r="AJ67" s="18"/>
      <c r="AK67" s="18"/>
      <c r="AL67" s="18"/>
      <c r="AM67" s="18"/>
      <c r="AN67" s="19"/>
      <c r="AO67" s="45"/>
      <c r="AP67" s="17" t="s">
        <v>149</v>
      </c>
      <c r="AQ67" s="18"/>
      <c r="AR67" s="18"/>
      <c r="AS67" s="18"/>
      <c r="AT67" s="18"/>
      <c r="AU67" s="18"/>
      <c r="AV67" s="19"/>
      <c r="AW67" s="45"/>
      <c r="AX67" s="17" t="s">
        <v>149</v>
      </c>
      <c r="AY67" s="18"/>
      <c r="AZ67" s="18"/>
      <c r="BA67" s="18"/>
      <c r="BB67" s="18"/>
      <c r="BC67" s="18"/>
      <c r="BD67" s="19"/>
      <c r="BE67" s="45"/>
      <c r="BF67" s="17" t="s">
        <v>149</v>
      </c>
      <c r="BG67" s="18"/>
      <c r="BH67" s="18"/>
      <c r="BI67" s="18"/>
      <c r="BJ67" s="18"/>
      <c r="BK67" s="18"/>
      <c r="BL67" s="19">
        <f t="shared" si="35"/>
        <v>0</v>
      </c>
    </row>
    <row r="68" spans="1:64" ht="13.5" thickBot="1" x14ac:dyDescent="0.25">
      <c r="A68" s="48"/>
      <c r="B68" s="22" t="s">
        <v>150</v>
      </c>
      <c r="C68" s="23"/>
      <c r="D68" s="23"/>
      <c r="E68" s="23">
        <v>100</v>
      </c>
      <c r="F68" s="23">
        <v>22</v>
      </c>
      <c r="G68" s="23">
        <v>700</v>
      </c>
      <c r="H68" s="24"/>
      <c r="I68" s="45"/>
      <c r="J68" s="22" t="s">
        <v>150</v>
      </c>
      <c r="K68" s="23"/>
      <c r="L68" s="23"/>
      <c r="M68" s="23">
        <v>0</v>
      </c>
      <c r="N68" s="23"/>
      <c r="O68" s="23"/>
      <c r="P68" s="24"/>
      <c r="Q68" s="48"/>
      <c r="R68" s="22" t="s">
        <v>150</v>
      </c>
      <c r="S68" s="23"/>
      <c r="T68" s="23"/>
      <c r="U68" s="23"/>
      <c r="V68" s="23"/>
      <c r="W68" s="23"/>
      <c r="X68" s="24"/>
      <c r="Y68" s="45"/>
      <c r="Z68" s="22" t="s">
        <v>150</v>
      </c>
      <c r="AA68" s="23"/>
      <c r="AB68" s="23"/>
      <c r="AC68" s="23"/>
      <c r="AD68" s="23">
        <v>50</v>
      </c>
      <c r="AE68" s="23"/>
      <c r="AF68" s="24"/>
      <c r="AG68" s="45"/>
      <c r="AH68" s="22" t="s">
        <v>150</v>
      </c>
      <c r="AI68" s="23"/>
      <c r="AJ68" s="23"/>
      <c r="AK68" s="23"/>
      <c r="AL68" s="23"/>
      <c r="AM68" s="23"/>
      <c r="AN68" s="24"/>
      <c r="AO68" s="45"/>
      <c r="AP68" s="22" t="s">
        <v>150</v>
      </c>
      <c r="AQ68" s="23"/>
      <c r="AR68" s="23"/>
      <c r="AS68" s="23">
        <v>414</v>
      </c>
      <c r="AT68" s="23"/>
      <c r="AU68" s="23"/>
      <c r="AV68" s="24"/>
      <c r="AW68" s="45"/>
      <c r="AX68" s="22" t="s">
        <v>150</v>
      </c>
      <c r="AY68" s="23"/>
      <c r="AZ68" s="23"/>
      <c r="BA68" s="23"/>
      <c r="BB68" s="23"/>
      <c r="BC68" s="23"/>
      <c r="BD68" s="24"/>
      <c r="BE68" s="45"/>
      <c r="BF68" s="22" t="s">
        <v>150</v>
      </c>
      <c r="BG68" s="23"/>
      <c r="BH68" s="23"/>
      <c r="BI68" s="23"/>
      <c r="BJ68" s="23"/>
      <c r="BK68" s="23"/>
      <c r="BL68" s="24">
        <f t="shared" si="35"/>
        <v>1286</v>
      </c>
    </row>
    <row r="69" spans="1:64" ht="13.5" thickTop="1" x14ac:dyDescent="0.2">
      <c r="A69" s="48"/>
      <c r="B69" s="34" t="s">
        <v>151</v>
      </c>
      <c r="C69" s="35"/>
      <c r="D69" s="35">
        <v>20</v>
      </c>
      <c r="E69" s="35"/>
      <c r="F69" s="35"/>
      <c r="G69" s="35">
        <v>500</v>
      </c>
      <c r="H69" s="36"/>
      <c r="I69" s="45"/>
      <c r="J69" s="34" t="s">
        <v>151</v>
      </c>
      <c r="K69" s="35"/>
      <c r="L69" s="35"/>
      <c r="M69" s="35"/>
      <c r="N69" s="35"/>
      <c r="O69" s="35"/>
      <c r="P69" s="36"/>
      <c r="Q69" s="48"/>
      <c r="R69" s="34" t="s">
        <v>151</v>
      </c>
      <c r="S69" s="35"/>
      <c r="T69" s="35"/>
      <c r="U69" s="35"/>
      <c r="V69" s="35"/>
      <c r="W69" s="35"/>
      <c r="X69" s="36"/>
      <c r="Y69" s="45"/>
      <c r="Z69" s="34" t="s">
        <v>151</v>
      </c>
      <c r="AA69" s="35"/>
      <c r="AB69" s="35"/>
      <c r="AC69" s="35"/>
      <c r="AD69" s="35"/>
      <c r="AE69" s="35"/>
      <c r="AF69" s="36"/>
      <c r="AG69" s="45"/>
      <c r="AH69" s="34" t="s">
        <v>151</v>
      </c>
      <c r="AI69" s="35"/>
      <c r="AJ69" s="35">
        <v>25</v>
      </c>
      <c r="AK69" s="35"/>
      <c r="AL69" s="35"/>
      <c r="AM69" s="35"/>
      <c r="AN69" s="36"/>
      <c r="AO69" s="45"/>
      <c r="AP69" s="34" t="s">
        <v>151</v>
      </c>
      <c r="AQ69" s="35"/>
      <c r="AR69" s="35"/>
      <c r="AS69" s="35"/>
      <c r="AT69" s="35"/>
      <c r="AU69" s="35"/>
      <c r="AV69" s="36">
        <v>25</v>
      </c>
      <c r="AW69" s="45"/>
      <c r="AX69" s="34" t="s">
        <v>151</v>
      </c>
      <c r="AY69" s="35"/>
      <c r="AZ69" s="35"/>
      <c r="BA69" s="35"/>
      <c r="BB69" s="35"/>
      <c r="BC69" s="35">
        <v>200</v>
      </c>
      <c r="BD69" s="36"/>
      <c r="BE69" s="45"/>
      <c r="BF69" s="34" t="s">
        <v>151</v>
      </c>
      <c r="BG69" s="35"/>
      <c r="BH69" s="35">
        <v>35</v>
      </c>
      <c r="BI69" s="35"/>
      <c r="BJ69" s="35"/>
      <c r="BK69" s="35"/>
      <c r="BL69" s="36">
        <f t="shared" si="35"/>
        <v>805</v>
      </c>
    </row>
    <row r="70" spans="1:64" x14ac:dyDescent="0.2">
      <c r="A70" s="48"/>
      <c r="B70" s="17" t="s">
        <v>152</v>
      </c>
      <c r="C70" s="18"/>
      <c r="D70" s="18">
        <v>30</v>
      </c>
      <c r="E70" s="18">
        <v>700</v>
      </c>
      <c r="F70" s="18"/>
      <c r="G70" s="18">
        <v>200</v>
      </c>
      <c r="H70" s="19">
        <v>250</v>
      </c>
      <c r="I70" s="45"/>
      <c r="J70" s="17" t="s">
        <v>152</v>
      </c>
      <c r="K70" s="18"/>
      <c r="L70" s="18"/>
      <c r="M70" s="18"/>
      <c r="N70" s="18"/>
      <c r="O70" s="18"/>
      <c r="P70" s="19"/>
      <c r="Q70" s="48"/>
      <c r="R70" s="17" t="s">
        <v>152</v>
      </c>
      <c r="S70" s="18"/>
      <c r="T70" s="18"/>
      <c r="U70" s="18"/>
      <c r="V70" s="18"/>
      <c r="W70" s="18"/>
      <c r="X70" s="19"/>
      <c r="Y70" s="45"/>
      <c r="Z70" s="17" t="s">
        <v>152</v>
      </c>
      <c r="AA70" s="18"/>
      <c r="AB70" s="18"/>
      <c r="AC70" s="18"/>
      <c r="AD70" s="18"/>
      <c r="AE70" s="18"/>
      <c r="AF70" s="19"/>
      <c r="AG70" s="45"/>
      <c r="AH70" s="17" t="s">
        <v>152</v>
      </c>
      <c r="AI70" s="18"/>
      <c r="AJ70" s="18"/>
      <c r="AK70" s="18"/>
      <c r="AL70" s="18">
        <v>100</v>
      </c>
      <c r="AM70" s="18"/>
      <c r="AN70" s="19"/>
      <c r="AO70" s="45"/>
      <c r="AP70" s="17" t="s">
        <v>152</v>
      </c>
      <c r="AQ70" s="18"/>
      <c r="AR70" s="18"/>
      <c r="AS70" s="18"/>
      <c r="AT70" s="18"/>
      <c r="AU70" s="18"/>
      <c r="AV70" s="19"/>
      <c r="AW70" s="45"/>
      <c r="AX70" s="17" t="s">
        <v>152</v>
      </c>
      <c r="AY70" s="18"/>
      <c r="AZ70" s="18">
        <v>300</v>
      </c>
      <c r="BA70" s="18"/>
      <c r="BB70" s="18"/>
      <c r="BC70" s="18">
        <v>60</v>
      </c>
      <c r="BD70" s="19"/>
      <c r="BE70" s="45"/>
      <c r="BF70" s="17" t="s">
        <v>152</v>
      </c>
      <c r="BG70" s="18">
        <v>1200</v>
      </c>
      <c r="BH70" s="18"/>
      <c r="BI70" s="18"/>
      <c r="BJ70" s="18"/>
      <c r="BK70" s="18"/>
      <c r="BL70" s="19">
        <f t="shared" si="35"/>
        <v>2840</v>
      </c>
    </row>
    <row r="71" spans="1:64" ht="13.5" thickBot="1" x14ac:dyDescent="0.25">
      <c r="A71" s="48"/>
      <c r="B71" s="22" t="s">
        <v>153</v>
      </c>
      <c r="C71" s="23"/>
      <c r="D71" s="23"/>
      <c r="E71" s="23"/>
      <c r="F71" s="23"/>
      <c r="G71" s="23">
        <v>10</v>
      </c>
      <c r="H71" s="24"/>
      <c r="I71" s="45"/>
      <c r="J71" s="22" t="s">
        <v>153</v>
      </c>
      <c r="K71" s="23"/>
      <c r="L71" s="23"/>
      <c r="M71" s="23"/>
      <c r="N71" s="23">
        <v>50</v>
      </c>
      <c r="O71" s="23"/>
      <c r="P71" s="24"/>
      <c r="Q71" s="48"/>
      <c r="R71" s="22" t="s">
        <v>153</v>
      </c>
      <c r="S71" s="23"/>
      <c r="T71" s="23"/>
      <c r="U71" s="23"/>
      <c r="V71" s="23"/>
      <c r="W71" s="23"/>
      <c r="X71" s="24"/>
      <c r="Y71" s="45"/>
      <c r="Z71" s="22" t="s">
        <v>153</v>
      </c>
      <c r="AA71" s="23"/>
      <c r="AB71" s="23"/>
      <c r="AC71" s="23">
        <v>20</v>
      </c>
      <c r="AD71" s="23"/>
      <c r="AE71" s="23"/>
      <c r="AF71" s="24"/>
      <c r="AG71" s="45"/>
      <c r="AH71" s="22" t="s">
        <v>153</v>
      </c>
      <c r="AI71" s="23"/>
      <c r="AJ71" s="23"/>
      <c r="AK71" s="23"/>
      <c r="AL71" s="23"/>
      <c r="AM71" s="23"/>
      <c r="AN71" s="24"/>
      <c r="AO71" s="45"/>
      <c r="AP71" s="22" t="s">
        <v>153</v>
      </c>
      <c r="AQ71" s="23"/>
      <c r="AR71" s="23"/>
      <c r="AS71" s="23"/>
      <c r="AT71" s="23"/>
      <c r="AU71" s="23"/>
      <c r="AV71" s="24"/>
      <c r="AW71" s="45"/>
      <c r="AX71" s="22" t="s">
        <v>153</v>
      </c>
      <c r="AY71" s="23"/>
      <c r="AZ71" s="23"/>
      <c r="BA71" s="23"/>
      <c r="BB71" s="23"/>
      <c r="BC71" s="23">
        <v>300</v>
      </c>
      <c r="BD71" s="24"/>
      <c r="BE71" s="45"/>
      <c r="BF71" s="22" t="s">
        <v>153</v>
      </c>
      <c r="BG71" s="23"/>
      <c r="BH71" s="23"/>
      <c r="BI71" s="23"/>
      <c r="BJ71" s="23"/>
      <c r="BK71" s="23"/>
      <c r="BL71" s="24">
        <f t="shared" si="35"/>
        <v>380</v>
      </c>
    </row>
    <row r="72" spans="1:64" ht="13.5" thickTop="1" x14ac:dyDescent="0.2">
      <c r="A72" s="48"/>
      <c r="B72" s="34" t="s">
        <v>154</v>
      </c>
      <c r="C72" s="35"/>
      <c r="D72" s="35"/>
      <c r="E72" s="35"/>
      <c r="F72" s="35"/>
      <c r="G72" s="35"/>
      <c r="H72" s="36"/>
      <c r="I72" s="45"/>
      <c r="J72" s="34" t="s">
        <v>154</v>
      </c>
      <c r="K72" s="35"/>
      <c r="L72" s="35"/>
      <c r="M72" s="35"/>
      <c r="N72" s="35"/>
      <c r="O72" s="35"/>
      <c r="P72" s="36"/>
      <c r="Q72" s="48"/>
      <c r="R72" s="34" t="s">
        <v>154</v>
      </c>
      <c r="S72" s="35"/>
      <c r="T72" s="35"/>
      <c r="U72" s="35"/>
      <c r="V72" s="35"/>
      <c r="W72" s="35"/>
      <c r="X72" s="36"/>
      <c r="Y72" s="45"/>
      <c r="Z72" s="34" t="s">
        <v>154</v>
      </c>
      <c r="AA72" s="35"/>
      <c r="AB72" s="35"/>
      <c r="AC72" s="35"/>
      <c r="AD72" s="35"/>
      <c r="AE72" s="35"/>
      <c r="AF72" s="36"/>
      <c r="AG72" s="45"/>
      <c r="AH72" s="34" t="s">
        <v>154</v>
      </c>
      <c r="AI72" s="35"/>
      <c r="AJ72" s="35"/>
      <c r="AK72" s="35"/>
      <c r="AL72" s="35"/>
      <c r="AM72" s="35"/>
      <c r="AN72" s="36"/>
      <c r="AO72" s="45"/>
      <c r="AP72" s="34" t="s">
        <v>154</v>
      </c>
      <c r="AQ72" s="35"/>
      <c r="AR72" s="35"/>
      <c r="AS72" s="35"/>
      <c r="AT72" s="35"/>
      <c r="AU72" s="35"/>
      <c r="AV72" s="36"/>
      <c r="AW72" s="45"/>
      <c r="AX72" s="34" t="s">
        <v>154</v>
      </c>
      <c r="AY72" s="35"/>
      <c r="AZ72" s="35"/>
      <c r="BA72" s="35"/>
      <c r="BB72" s="35"/>
      <c r="BC72" s="35"/>
      <c r="BD72" s="36"/>
      <c r="BE72" s="45"/>
      <c r="BF72" s="34" t="s">
        <v>154</v>
      </c>
      <c r="BG72" s="35"/>
      <c r="BH72" s="35"/>
      <c r="BI72" s="35"/>
      <c r="BJ72" s="35"/>
      <c r="BK72" s="35"/>
      <c r="BL72" s="36">
        <f t="shared" si="35"/>
        <v>0</v>
      </c>
    </row>
    <row r="73" spans="1:64" x14ac:dyDescent="0.2">
      <c r="A73" s="48"/>
      <c r="B73" s="17" t="s">
        <v>155</v>
      </c>
      <c r="C73" s="18"/>
      <c r="D73" s="18"/>
      <c r="E73" s="18"/>
      <c r="F73" s="18"/>
      <c r="G73" s="18"/>
      <c r="H73" s="19"/>
      <c r="I73" s="45"/>
      <c r="J73" s="17" t="s">
        <v>155</v>
      </c>
      <c r="K73" s="18"/>
      <c r="L73" s="18"/>
      <c r="M73" s="18"/>
      <c r="N73" s="18"/>
      <c r="O73" s="18"/>
      <c r="P73" s="19"/>
      <c r="Q73" s="48"/>
      <c r="R73" s="17" t="s">
        <v>155</v>
      </c>
      <c r="S73" s="18"/>
      <c r="T73" s="18"/>
      <c r="U73" s="18"/>
      <c r="V73" s="18"/>
      <c r="W73" s="18"/>
      <c r="X73" s="19"/>
      <c r="Y73" s="45"/>
      <c r="Z73" s="17" t="s">
        <v>155</v>
      </c>
      <c r="AA73" s="18"/>
      <c r="AB73" s="18"/>
      <c r="AC73" s="18"/>
      <c r="AD73" s="18"/>
      <c r="AE73" s="18"/>
      <c r="AF73" s="19"/>
      <c r="AG73" s="45"/>
      <c r="AH73" s="17" t="s">
        <v>155</v>
      </c>
      <c r="AI73" s="18"/>
      <c r="AJ73" s="18"/>
      <c r="AK73" s="18"/>
      <c r="AL73" s="18"/>
      <c r="AM73" s="18"/>
      <c r="AN73" s="19"/>
      <c r="AO73" s="45"/>
      <c r="AP73" s="17" t="s">
        <v>155</v>
      </c>
      <c r="AQ73" s="18"/>
      <c r="AR73" s="18"/>
      <c r="AS73" s="18"/>
      <c r="AT73" s="18"/>
      <c r="AU73" s="18"/>
      <c r="AV73" s="19"/>
      <c r="AW73" s="45"/>
      <c r="AX73" s="17" t="s">
        <v>155</v>
      </c>
      <c r="AY73" s="18"/>
      <c r="AZ73" s="18"/>
      <c r="BA73" s="18"/>
      <c r="BB73" s="18"/>
      <c r="BC73" s="18"/>
      <c r="BD73" s="19"/>
      <c r="BE73" s="45"/>
      <c r="BF73" s="17" t="s">
        <v>155</v>
      </c>
      <c r="BG73" s="18"/>
      <c r="BH73" s="18"/>
      <c r="BI73" s="18"/>
      <c r="BJ73" s="18"/>
      <c r="BK73" s="18"/>
      <c r="BL73" s="19">
        <f t="shared" si="35"/>
        <v>0</v>
      </c>
    </row>
    <row r="74" spans="1:64" ht="13.5" thickBot="1" x14ac:dyDescent="0.25">
      <c r="A74" s="48"/>
      <c r="B74" s="22" t="s">
        <v>156</v>
      </c>
      <c r="C74" s="23"/>
      <c r="D74" s="23"/>
      <c r="E74" s="23"/>
      <c r="F74" s="23"/>
      <c r="G74" s="23"/>
      <c r="H74" s="24"/>
      <c r="I74" s="45"/>
      <c r="J74" s="22" t="s">
        <v>156</v>
      </c>
      <c r="K74" s="23"/>
      <c r="L74" s="23"/>
      <c r="M74" s="23"/>
      <c r="N74" s="23"/>
      <c r="O74" s="23"/>
      <c r="P74" s="24"/>
      <c r="Q74" s="48"/>
      <c r="R74" s="22" t="s">
        <v>156</v>
      </c>
      <c r="S74" s="23"/>
      <c r="T74" s="23"/>
      <c r="U74" s="23"/>
      <c r="V74" s="23"/>
      <c r="W74" s="23"/>
      <c r="X74" s="24"/>
      <c r="Y74" s="45"/>
      <c r="Z74" s="22" t="s">
        <v>156</v>
      </c>
      <c r="AA74" s="23"/>
      <c r="AB74" s="23"/>
      <c r="AC74" s="23"/>
      <c r="AD74" s="23"/>
      <c r="AE74" s="23"/>
      <c r="AF74" s="24"/>
      <c r="AG74" s="45"/>
      <c r="AH74" s="22" t="s">
        <v>156</v>
      </c>
      <c r="AI74" s="23"/>
      <c r="AJ74" s="23"/>
      <c r="AK74" s="23"/>
      <c r="AL74" s="23"/>
      <c r="AM74" s="23"/>
      <c r="AN74" s="24"/>
      <c r="AO74" s="45"/>
      <c r="AP74" s="22" t="s">
        <v>156</v>
      </c>
      <c r="AQ74" s="23"/>
      <c r="AR74" s="23"/>
      <c r="AS74" s="23"/>
      <c r="AT74" s="23"/>
      <c r="AU74" s="23"/>
      <c r="AV74" s="24"/>
      <c r="AW74" s="45"/>
      <c r="AX74" s="22" t="s">
        <v>156</v>
      </c>
      <c r="AY74" s="23"/>
      <c r="AZ74" s="23"/>
      <c r="BA74" s="23"/>
      <c r="BB74" s="23"/>
      <c r="BC74" s="23"/>
      <c r="BD74" s="24"/>
      <c r="BE74" s="45"/>
      <c r="BF74" s="22" t="s">
        <v>156</v>
      </c>
      <c r="BG74" s="23"/>
      <c r="BH74" s="23"/>
      <c r="BI74" s="23"/>
      <c r="BJ74" s="23"/>
      <c r="BK74" s="23"/>
      <c r="BL74" s="24">
        <f t="shared" si="35"/>
        <v>0</v>
      </c>
    </row>
    <row r="75" spans="1:64" ht="13.5" thickTop="1" x14ac:dyDescent="0.2">
      <c r="A75" s="48"/>
      <c r="B75" s="34" t="s">
        <v>157</v>
      </c>
      <c r="C75" s="35"/>
      <c r="D75" s="35">
        <v>10</v>
      </c>
      <c r="E75" s="35">
        <v>0</v>
      </c>
      <c r="F75" s="35">
        <v>0</v>
      </c>
      <c r="G75" s="35">
        <v>5</v>
      </c>
      <c r="H75" s="36"/>
      <c r="I75" s="45"/>
      <c r="J75" s="34" t="s">
        <v>157</v>
      </c>
      <c r="K75" s="35"/>
      <c r="L75" s="35"/>
      <c r="M75" s="35"/>
      <c r="N75" s="35">
        <v>20</v>
      </c>
      <c r="O75" s="35">
        <v>5</v>
      </c>
      <c r="P75" s="36">
        <v>3</v>
      </c>
      <c r="Q75" s="48"/>
      <c r="R75" s="34" t="s">
        <v>157</v>
      </c>
      <c r="S75" s="35"/>
      <c r="T75" s="35">
        <v>3</v>
      </c>
      <c r="U75" s="35">
        <v>5</v>
      </c>
      <c r="V75" s="35"/>
      <c r="W75" s="35"/>
      <c r="X75" s="36"/>
      <c r="Y75" s="45"/>
      <c r="Z75" s="34" t="s">
        <v>157</v>
      </c>
      <c r="AA75" s="35"/>
      <c r="AB75" s="35"/>
      <c r="AC75" s="35">
        <v>50</v>
      </c>
      <c r="AD75" s="35"/>
      <c r="AE75" s="35">
        <v>12</v>
      </c>
      <c r="AF75" s="36"/>
      <c r="AG75" s="45"/>
      <c r="AH75" s="34" t="s">
        <v>157</v>
      </c>
      <c r="AI75" s="35"/>
      <c r="AJ75" s="35"/>
      <c r="AK75" s="35"/>
      <c r="AL75" s="35">
        <v>1</v>
      </c>
      <c r="AM75" s="35"/>
      <c r="AN75" s="36">
        <v>75</v>
      </c>
      <c r="AO75" s="45"/>
      <c r="AP75" s="34" t="s">
        <v>157</v>
      </c>
      <c r="AQ75" s="35"/>
      <c r="AR75" s="35">
        <v>30</v>
      </c>
      <c r="AS75" s="35"/>
      <c r="AT75" s="35"/>
      <c r="AU75" s="35"/>
      <c r="AV75" s="36">
        <v>4</v>
      </c>
      <c r="AW75" s="45"/>
      <c r="AX75" s="34" t="s">
        <v>157</v>
      </c>
      <c r="AY75" s="35"/>
      <c r="AZ75" s="35">
        <v>30</v>
      </c>
      <c r="BA75" s="35">
        <v>27</v>
      </c>
      <c r="BB75" s="35">
        <v>5</v>
      </c>
      <c r="BC75" s="35">
        <v>10</v>
      </c>
      <c r="BD75" s="36">
        <v>60</v>
      </c>
      <c r="BE75" s="45"/>
      <c r="BF75" s="34" t="s">
        <v>157</v>
      </c>
      <c r="BG75" s="35"/>
      <c r="BH75" s="35"/>
      <c r="BI75" s="35"/>
      <c r="BJ75" s="35">
        <v>30</v>
      </c>
      <c r="BK75" s="35"/>
      <c r="BL75" s="36">
        <f t="shared" si="35"/>
        <v>385</v>
      </c>
    </row>
    <row r="76" spans="1:64" x14ac:dyDescent="0.2">
      <c r="A76" s="48"/>
      <c r="B76" s="17" t="s">
        <v>158</v>
      </c>
      <c r="C76" s="18"/>
      <c r="D76" s="18">
        <v>400</v>
      </c>
      <c r="E76" s="18"/>
      <c r="F76" s="18"/>
      <c r="G76" s="18"/>
      <c r="H76" s="19">
        <v>400</v>
      </c>
      <c r="I76" s="45"/>
      <c r="J76" s="17" t="s">
        <v>158</v>
      </c>
      <c r="K76" s="18">
        <v>350</v>
      </c>
      <c r="L76" s="18"/>
      <c r="M76" s="18"/>
      <c r="N76" s="18"/>
      <c r="O76" s="18"/>
      <c r="P76" s="19"/>
      <c r="Q76" s="48"/>
      <c r="R76" s="17" t="s">
        <v>158</v>
      </c>
      <c r="S76" s="18"/>
      <c r="T76" s="18">
        <v>1500</v>
      </c>
      <c r="U76" s="18"/>
      <c r="V76" s="18"/>
      <c r="W76" s="18"/>
      <c r="X76" s="19"/>
      <c r="Y76" s="45"/>
      <c r="Z76" s="17" t="s">
        <v>158</v>
      </c>
      <c r="AA76" s="18"/>
      <c r="AB76" s="18"/>
      <c r="AC76" s="18">
        <v>500</v>
      </c>
      <c r="AD76" s="18">
        <v>200</v>
      </c>
      <c r="AE76" s="18"/>
      <c r="AF76" s="19"/>
      <c r="AG76" s="45"/>
      <c r="AH76" s="17" t="s">
        <v>158</v>
      </c>
      <c r="AI76" s="18">
        <v>300</v>
      </c>
      <c r="AJ76" s="18">
        <v>50</v>
      </c>
      <c r="AK76" s="18">
        <v>1085</v>
      </c>
      <c r="AL76" s="18"/>
      <c r="AM76" s="18"/>
      <c r="AN76" s="19"/>
      <c r="AO76" s="45"/>
      <c r="AP76" s="17" t="s">
        <v>158</v>
      </c>
      <c r="AQ76" s="18"/>
      <c r="AR76" s="18"/>
      <c r="AS76" s="18"/>
      <c r="AT76" s="18"/>
      <c r="AU76" s="18">
        <v>400</v>
      </c>
      <c r="AV76" s="19"/>
      <c r="AW76" s="45"/>
      <c r="AX76" s="17" t="s">
        <v>158</v>
      </c>
      <c r="AY76" s="18"/>
      <c r="AZ76" s="18"/>
      <c r="BA76" s="18"/>
      <c r="BB76" s="18"/>
      <c r="BC76" s="18"/>
      <c r="BD76" s="19"/>
      <c r="BE76" s="45"/>
      <c r="BF76" s="17" t="s">
        <v>158</v>
      </c>
      <c r="BG76" s="18"/>
      <c r="BH76" s="18"/>
      <c r="BI76" s="18"/>
      <c r="BJ76" s="18"/>
      <c r="BK76" s="18"/>
      <c r="BL76" s="19">
        <f t="shared" si="35"/>
        <v>5185</v>
      </c>
    </row>
    <row r="77" spans="1:64" ht="13.5" thickBot="1" x14ac:dyDescent="0.25">
      <c r="A77" s="48"/>
      <c r="B77" s="22" t="s">
        <v>159</v>
      </c>
      <c r="C77" s="23"/>
      <c r="D77" s="23"/>
      <c r="E77" s="23"/>
      <c r="F77" s="23"/>
      <c r="G77" s="23"/>
      <c r="H77" s="24"/>
      <c r="I77" s="45"/>
      <c r="J77" s="22" t="s">
        <v>159</v>
      </c>
      <c r="K77" s="23"/>
      <c r="L77" s="23"/>
      <c r="M77" s="23"/>
      <c r="N77" s="23"/>
      <c r="O77" s="23"/>
      <c r="P77" s="24">
        <v>25</v>
      </c>
      <c r="Q77" s="48"/>
      <c r="R77" s="22" t="s">
        <v>159</v>
      </c>
      <c r="S77" s="23"/>
      <c r="T77" s="23"/>
      <c r="U77" s="23"/>
      <c r="V77" s="23"/>
      <c r="W77" s="23"/>
      <c r="X77" s="24"/>
      <c r="Y77" s="45"/>
      <c r="Z77" s="22" t="s">
        <v>159</v>
      </c>
      <c r="AA77" s="23"/>
      <c r="AB77" s="23"/>
      <c r="AC77" s="23"/>
      <c r="AD77" s="23"/>
      <c r="AE77" s="23"/>
      <c r="AF77" s="24"/>
      <c r="AG77" s="45"/>
      <c r="AH77" s="22" t="s">
        <v>159</v>
      </c>
      <c r="AI77" s="23"/>
      <c r="AJ77" s="23"/>
      <c r="AK77" s="23"/>
      <c r="AL77" s="23"/>
      <c r="AM77" s="23"/>
      <c r="AN77" s="24"/>
      <c r="AO77" s="45"/>
      <c r="AP77" s="22" t="s">
        <v>159</v>
      </c>
      <c r="AQ77" s="23"/>
      <c r="AR77" s="23"/>
      <c r="AS77" s="23"/>
      <c r="AT77" s="23"/>
      <c r="AU77" s="23"/>
      <c r="AV77" s="24">
        <v>75</v>
      </c>
      <c r="AW77" s="45"/>
      <c r="AX77" s="22" t="s">
        <v>159</v>
      </c>
      <c r="AY77" s="23"/>
      <c r="AZ77" s="23"/>
      <c r="BA77" s="23"/>
      <c r="BB77" s="23"/>
      <c r="BC77" s="23"/>
      <c r="BD77" s="24"/>
      <c r="BE77" s="45"/>
      <c r="BF77" s="22" t="s">
        <v>159</v>
      </c>
      <c r="BG77" s="23"/>
      <c r="BH77" s="23"/>
      <c r="BI77" s="23"/>
      <c r="BJ77" s="23"/>
      <c r="BK77" s="23"/>
      <c r="BL77" s="24">
        <f t="shared" si="35"/>
        <v>100</v>
      </c>
    </row>
    <row r="78" spans="1:64" ht="13.5" thickTop="1" x14ac:dyDescent="0.2">
      <c r="A78" s="48"/>
      <c r="B78" s="34" t="s">
        <v>160</v>
      </c>
      <c r="C78" s="35"/>
      <c r="D78" s="35">
        <v>350</v>
      </c>
      <c r="E78" s="35">
        <v>1000</v>
      </c>
      <c r="F78" s="35"/>
      <c r="G78" s="35">
        <v>700</v>
      </c>
      <c r="H78" s="36"/>
      <c r="I78" s="45"/>
      <c r="J78" s="34" t="s">
        <v>160</v>
      </c>
      <c r="K78" s="35"/>
      <c r="L78" s="35"/>
      <c r="M78" s="35">
        <v>1000</v>
      </c>
      <c r="N78" s="35"/>
      <c r="O78" s="35"/>
      <c r="P78" s="36"/>
      <c r="Q78" s="48"/>
      <c r="R78" s="34" t="s">
        <v>160</v>
      </c>
      <c r="S78" s="35"/>
      <c r="T78" s="35">
        <v>750</v>
      </c>
      <c r="U78" s="35"/>
      <c r="V78" s="35">
        <v>100</v>
      </c>
      <c r="W78" s="35">
        <v>100</v>
      </c>
      <c r="X78" s="36"/>
      <c r="Y78" s="45"/>
      <c r="Z78" s="34" t="s">
        <v>160</v>
      </c>
      <c r="AA78" s="35"/>
      <c r="AB78" s="35"/>
      <c r="AC78" s="35">
        <v>300</v>
      </c>
      <c r="AD78" s="35"/>
      <c r="AE78" s="35"/>
      <c r="AF78" s="36"/>
      <c r="AG78" s="45"/>
      <c r="AH78" s="34" t="s">
        <v>160</v>
      </c>
      <c r="AI78" s="35"/>
      <c r="AJ78" s="35">
        <v>50</v>
      </c>
      <c r="AK78" s="35"/>
      <c r="AL78" s="35">
        <v>50</v>
      </c>
      <c r="AM78" s="35"/>
      <c r="AN78" s="36"/>
      <c r="AO78" s="45"/>
      <c r="AP78" s="34" t="s">
        <v>160</v>
      </c>
      <c r="AQ78" s="35"/>
      <c r="AR78" s="35">
        <v>1000</v>
      </c>
      <c r="AS78" s="35">
        <v>150</v>
      </c>
      <c r="AT78" s="35">
        <v>300</v>
      </c>
      <c r="AU78" s="35"/>
      <c r="AV78" s="36">
        <v>80</v>
      </c>
      <c r="AW78" s="45"/>
      <c r="AX78" s="34" t="s">
        <v>160</v>
      </c>
      <c r="AY78" s="35"/>
      <c r="AZ78" s="35">
        <v>3000</v>
      </c>
      <c r="BA78" s="35"/>
      <c r="BB78" s="35">
        <v>100</v>
      </c>
      <c r="BC78" s="35"/>
      <c r="BD78" s="36"/>
      <c r="BE78" s="45"/>
      <c r="BF78" s="34" t="s">
        <v>160</v>
      </c>
      <c r="BG78" s="35">
        <v>200</v>
      </c>
      <c r="BH78" s="35"/>
      <c r="BI78" s="35"/>
      <c r="BJ78" s="35"/>
      <c r="BK78" s="35"/>
      <c r="BL78" s="36">
        <f t="shared" si="35"/>
        <v>9230</v>
      </c>
    </row>
    <row r="79" spans="1:64" x14ac:dyDescent="0.2">
      <c r="A79" s="48"/>
      <c r="B79" s="17" t="s">
        <v>161</v>
      </c>
      <c r="C79" s="18"/>
      <c r="D79" s="18"/>
      <c r="E79" s="18"/>
      <c r="F79" s="18"/>
      <c r="G79" s="18"/>
      <c r="H79" s="19"/>
      <c r="I79" s="45"/>
      <c r="J79" s="17" t="s">
        <v>161</v>
      </c>
      <c r="K79" s="18"/>
      <c r="L79" s="18"/>
      <c r="M79" s="18"/>
      <c r="N79" s="18"/>
      <c r="O79" s="18"/>
      <c r="P79" s="19"/>
      <c r="Q79" s="48"/>
      <c r="R79" s="17" t="s">
        <v>161</v>
      </c>
      <c r="S79" s="18"/>
      <c r="T79" s="18"/>
      <c r="U79" s="18"/>
      <c r="V79" s="18"/>
      <c r="W79" s="18"/>
      <c r="X79" s="19"/>
      <c r="Y79" s="45"/>
      <c r="Z79" s="17" t="s">
        <v>161</v>
      </c>
      <c r="AA79" s="18"/>
      <c r="AB79" s="18"/>
      <c r="AC79" s="18"/>
      <c r="AD79" s="18"/>
      <c r="AE79" s="18"/>
      <c r="AF79" s="19"/>
      <c r="AG79" s="45"/>
      <c r="AH79" s="17" t="s">
        <v>161</v>
      </c>
      <c r="AI79" s="18"/>
      <c r="AJ79" s="18"/>
      <c r="AK79" s="18"/>
      <c r="AL79" s="18"/>
      <c r="AM79" s="18"/>
      <c r="AN79" s="19"/>
      <c r="AO79" s="45"/>
      <c r="AP79" s="17" t="s">
        <v>161</v>
      </c>
      <c r="AQ79" s="18"/>
      <c r="AR79" s="18"/>
      <c r="AS79" s="18"/>
      <c r="AT79" s="18"/>
      <c r="AU79" s="18"/>
      <c r="AV79" s="19"/>
      <c r="AW79" s="45"/>
      <c r="AX79" s="17" t="s">
        <v>161</v>
      </c>
      <c r="AY79" s="18"/>
      <c r="AZ79" s="18"/>
      <c r="BA79" s="18"/>
      <c r="BB79" s="18"/>
      <c r="BC79" s="18"/>
      <c r="BD79" s="19"/>
      <c r="BE79" s="45"/>
      <c r="BF79" s="17" t="s">
        <v>161</v>
      </c>
      <c r="BG79" s="18"/>
      <c r="BH79" s="18"/>
      <c r="BI79" s="18"/>
      <c r="BJ79" s="18"/>
      <c r="BK79" s="18"/>
      <c r="BL79" s="19">
        <f t="shared" si="35"/>
        <v>0</v>
      </c>
    </row>
    <row r="80" spans="1:64" ht="13.5" thickBot="1" x14ac:dyDescent="0.25">
      <c r="A80" s="48"/>
      <c r="B80" s="22" t="s">
        <v>162</v>
      </c>
      <c r="C80" s="23"/>
      <c r="D80" s="23"/>
      <c r="E80" s="23"/>
      <c r="F80" s="23"/>
      <c r="G80" s="23"/>
      <c r="H80" s="24"/>
      <c r="I80" s="45"/>
      <c r="J80" s="22" t="s">
        <v>162</v>
      </c>
      <c r="K80" s="23"/>
      <c r="L80" s="23"/>
      <c r="M80" s="23"/>
      <c r="N80" s="23"/>
      <c r="O80" s="23"/>
      <c r="P80" s="24"/>
      <c r="Q80" s="48"/>
      <c r="R80" s="22" t="s">
        <v>162</v>
      </c>
      <c r="S80" s="23"/>
      <c r="T80" s="23"/>
      <c r="U80" s="23"/>
      <c r="V80" s="23"/>
      <c r="W80" s="23"/>
      <c r="X80" s="24"/>
      <c r="Y80" s="45"/>
      <c r="Z80" s="22" t="s">
        <v>162</v>
      </c>
      <c r="AA80" s="23"/>
      <c r="AB80" s="23"/>
      <c r="AC80" s="23"/>
      <c r="AD80" s="23"/>
      <c r="AE80" s="23"/>
      <c r="AF80" s="24"/>
      <c r="AG80" s="45"/>
      <c r="AH80" s="22" t="s">
        <v>162</v>
      </c>
      <c r="AI80" s="23"/>
      <c r="AJ80" s="23"/>
      <c r="AK80" s="23"/>
      <c r="AL80" s="23"/>
      <c r="AM80" s="23"/>
      <c r="AN80" s="24"/>
      <c r="AO80" s="45"/>
      <c r="AP80" s="22" t="s">
        <v>162</v>
      </c>
      <c r="AQ80" s="23"/>
      <c r="AR80" s="23"/>
      <c r="AS80" s="23"/>
      <c r="AT80" s="23"/>
      <c r="AU80" s="23"/>
      <c r="AV80" s="24"/>
      <c r="AW80" s="45"/>
      <c r="AX80" s="22" t="s">
        <v>162</v>
      </c>
      <c r="AY80" s="23"/>
      <c r="AZ80" s="23"/>
      <c r="BA80" s="23"/>
      <c r="BB80" s="23"/>
      <c r="BC80" s="23"/>
      <c r="BD80" s="24"/>
      <c r="BE80" s="45"/>
      <c r="BF80" s="22" t="s">
        <v>162</v>
      </c>
      <c r="BG80" s="23"/>
      <c r="BH80" s="23"/>
      <c r="BI80" s="23"/>
      <c r="BJ80" s="23"/>
      <c r="BK80" s="23"/>
      <c r="BL80" s="24">
        <f t="shared" si="35"/>
        <v>0</v>
      </c>
    </row>
    <row r="81" spans="1:64" ht="13.5" thickTop="1" x14ac:dyDescent="0.2">
      <c r="A81" s="48"/>
      <c r="B81" s="34" t="s">
        <v>163</v>
      </c>
      <c r="C81" s="35"/>
      <c r="D81" s="35"/>
      <c r="E81" s="35"/>
      <c r="F81" s="35"/>
      <c r="G81" s="35">
        <v>75</v>
      </c>
      <c r="H81" s="36"/>
      <c r="I81" s="45"/>
      <c r="J81" s="34" t="s">
        <v>163</v>
      </c>
      <c r="K81" s="35"/>
      <c r="L81" s="35"/>
      <c r="M81" s="35"/>
      <c r="N81" s="35"/>
      <c r="O81" s="35"/>
      <c r="P81" s="36"/>
      <c r="Q81" s="48"/>
      <c r="R81" s="34" t="s">
        <v>163</v>
      </c>
      <c r="S81" s="35"/>
      <c r="T81" s="35"/>
      <c r="U81" s="35"/>
      <c r="V81" s="35"/>
      <c r="W81" s="35"/>
      <c r="X81" s="36"/>
      <c r="Y81" s="45"/>
      <c r="Z81" s="34" t="s">
        <v>163</v>
      </c>
      <c r="AA81" s="35"/>
      <c r="AB81" s="35"/>
      <c r="AC81" s="35"/>
      <c r="AD81" s="35"/>
      <c r="AE81" s="35"/>
      <c r="AF81" s="36"/>
      <c r="AG81" s="45"/>
      <c r="AH81" s="34" t="s">
        <v>163</v>
      </c>
      <c r="AI81" s="35"/>
      <c r="AJ81" s="35"/>
      <c r="AK81" s="35"/>
      <c r="AL81" s="35"/>
      <c r="AM81" s="35"/>
      <c r="AN81" s="36"/>
      <c r="AO81" s="45"/>
      <c r="AP81" s="34" t="s">
        <v>163</v>
      </c>
      <c r="AQ81" s="35"/>
      <c r="AR81" s="35"/>
      <c r="AS81" s="35"/>
      <c r="AT81" s="35"/>
      <c r="AU81" s="35"/>
      <c r="AV81" s="36"/>
      <c r="AW81" s="45"/>
      <c r="AX81" s="34" t="s">
        <v>163</v>
      </c>
      <c r="AY81" s="35"/>
      <c r="AZ81" s="35"/>
      <c r="BA81" s="35"/>
      <c r="BB81" s="35"/>
      <c r="BC81" s="35"/>
      <c r="BD81" s="36"/>
      <c r="BE81" s="45"/>
      <c r="BF81" s="34" t="s">
        <v>163</v>
      </c>
      <c r="BG81" s="35"/>
      <c r="BH81" s="35"/>
      <c r="BI81" s="35"/>
      <c r="BJ81" s="35">
        <v>5</v>
      </c>
      <c r="BK81" s="35"/>
      <c r="BL81" s="36">
        <f t="shared" si="35"/>
        <v>80</v>
      </c>
    </row>
    <row r="82" spans="1:64" x14ac:dyDescent="0.2">
      <c r="A82" s="48"/>
      <c r="B82" s="17" t="s">
        <v>164</v>
      </c>
      <c r="C82" s="18"/>
      <c r="D82" s="18"/>
      <c r="E82" s="18"/>
      <c r="F82" s="18"/>
      <c r="G82" s="18"/>
      <c r="H82" s="19"/>
      <c r="I82" s="45"/>
      <c r="J82" s="17" t="s">
        <v>164</v>
      </c>
      <c r="K82" s="18"/>
      <c r="L82" s="18"/>
      <c r="M82" s="18"/>
      <c r="N82" s="18"/>
      <c r="O82" s="18"/>
      <c r="P82" s="19"/>
      <c r="Q82" s="48"/>
      <c r="R82" s="17" t="s">
        <v>164</v>
      </c>
      <c r="S82" s="18">
        <v>0</v>
      </c>
      <c r="T82" s="18">
        <v>1500</v>
      </c>
      <c r="U82" s="18">
        <v>150</v>
      </c>
      <c r="V82" s="18">
        <v>100</v>
      </c>
      <c r="W82" s="18">
        <v>100</v>
      </c>
      <c r="X82" s="19">
        <v>25</v>
      </c>
      <c r="Y82" s="45"/>
      <c r="Z82" s="17" t="s">
        <v>164</v>
      </c>
      <c r="AA82" s="18"/>
      <c r="AB82" s="18"/>
      <c r="AC82" s="18">
        <v>450</v>
      </c>
      <c r="AD82" s="18"/>
      <c r="AE82" s="18"/>
      <c r="AF82" s="19"/>
      <c r="AG82" s="45"/>
      <c r="AH82" s="17" t="s">
        <v>164</v>
      </c>
      <c r="AI82" s="18"/>
      <c r="AJ82" s="18">
        <v>50</v>
      </c>
      <c r="AK82" s="18"/>
      <c r="AL82" s="18"/>
      <c r="AM82" s="18"/>
      <c r="AN82" s="19"/>
      <c r="AO82" s="45"/>
      <c r="AP82" s="17" t="s">
        <v>164</v>
      </c>
      <c r="AQ82" s="18">
        <v>200</v>
      </c>
      <c r="AR82" s="18"/>
      <c r="AS82" s="18">
        <v>2000</v>
      </c>
      <c r="AT82" s="18">
        <v>100</v>
      </c>
      <c r="AU82" s="18"/>
      <c r="AV82" s="19"/>
      <c r="AW82" s="45"/>
      <c r="AX82" s="17" t="s">
        <v>164</v>
      </c>
      <c r="AY82" s="18"/>
      <c r="AZ82" s="18"/>
      <c r="BA82" s="18"/>
      <c r="BB82" s="18"/>
      <c r="BC82" s="18"/>
      <c r="BD82" s="19"/>
      <c r="BE82" s="45"/>
      <c r="BF82" s="17" t="s">
        <v>164</v>
      </c>
      <c r="BG82" s="18">
        <v>50</v>
      </c>
      <c r="BH82" s="18"/>
      <c r="BI82" s="18">
        <v>150</v>
      </c>
      <c r="BJ82" s="18"/>
      <c r="BK82" s="18"/>
      <c r="BL82" s="19">
        <f t="shared" si="35"/>
        <v>4875</v>
      </c>
    </row>
    <row r="83" spans="1:64" ht="13.5" thickBot="1" x14ac:dyDescent="0.25">
      <c r="A83" s="48"/>
      <c r="B83" s="22" t="s">
        <v>165</v>
      </c>
      <c r="C83" s="23"/>
      <c r="D83" s="23">
        <v>200</v>
      </c>
      <c r="E83" s="23">
        <v>50</v>
      </c>
      <c r="F83" s="23"/>
      <c r="G83" s="23"/>
      <c r="H83" s="24"/>
      <c r="I83" s="45"/>
      <c r="J83" s="22" t="s">
        <v>165</v>
      </c>
      <c r="K83" s="23"/>
      <c r="L83" s="23"/>
      <c r="M83" s="23"/>
      <c r="N83" s="23"/>
      <c r="O83" s="23">
        <v>1000</v>
      </c>
      <c r="P83" s="24">
        <v>3</v>
      </c>
      <c r="Q83" s="48"/>
      <c r="R83" s="22" t="s">
        <v>165</v>
      </c>
      <c r="S83" s="23">
        <v>600</v>
      </c>
      <c r="T83" s="23"/>
      <c r="U83" s="23"/>
      <c r="V83" s="23"/>
      <c r="W83" s="23"/>
      <c r="X83" s="24">
        <v>0</v>
      </c>
      <c r="Y83" s="45"/>
      <c r="Z83" s="22" t="s">
        <v>165</v>
      </c>
      <c r="AA83" s="23">
        <v>5500</v>
      </c>
      <c r="AB83" s="23"/>
      <c r="AC83" s="23">
        <v>50</v>
      </c>
      <c r="AD83" s="23"/>
      <c r="AE83" s="23">
        <v>10</v>
      </c>
      <c r="AF83" s="24"/>
      <c r="AG83" s="45"/>
      <c r="AH83" s="22" t="s">
        <v>165</v>
      </c>
      <c r="AI83" s="23"/>
      <c r="AJ83" s="23"/>
      <c r="AK83" s="23"/>
      <c r="AL83" s="23">
        <v>1</v>
      </c>
      <c r="AM83" s="23"/>
      <c r="AN83" s="24">
        <v>700</v>
      </c>
      <c r="AO83" s="45"/>
      <c r="AP83" s="22" t="s">
        <v>165</v>
      </c>
      <c r="AQ83" s="23"/>
      <c r="AR83" s="23">
        <v>150</v>
      </c>
      <c r="AS83" s="23"/>
      <c r="AT83" s="23"/>
      <c r="AU83" s="23"/>
      <c r="AV83" s="24"/>
      <c r="AW83" s="45"/>
      <c r="AX83" s="22" t="s">
        <v>165</v>
      </c>
      <c r="AY83" s="23"/>
      <c r="AZ83" s="23"/>
      <c r="BA83" s="23"/>
      <c r="BB83" s="23"/>
      <c r="BC83" s="23">
        <v>2500</v>
      </c>
      <c r="BD83" s="24">
        <v>2000</v>
      </c>
      <c r="BE83" s="45"/>
      <c r="BF83" s="22" t="s">
        <v>165</v>
      </c>
      <c r="BG83" s="23"/>
      <c r="BH83" s="23"/>
      <c r="BI83" s="23"/>
      <c r="BJ83" s="23">
        <v>75</v>
      </c>
      <c r="BK83" s="23"/>
      <c r="BL83" s="24">
        <f t="shared" si="35"/>
        <v>12839</v>
      </c>
    </row>
    <row r="84" spans="1:64" ht="13.5" thickTop="1" x14ac:dyDescent="0.2">
      <c r="A84" s="48"/>
      <c r="B84" s="34" t="s">
        <v>166</v>
      </c>
      <c r="C84" s="35"/>
      <c r="D84" s="35"/>
      <c r="E84" s="35">
        <v>25</v>
      </c>
      <c r="F84" s="35">
        <v>0</v>
      </c>
      <c r="G84" s="35">
        <v>100</v>
      </c>
      <c r="H84" s="36"/>
      <c r="I84" s="45"/>
      <c r="J84" s="34" t="s">
        <v>166</v>
      </c>
      <c r="K84" s="35">
        <v>1400</v>
      </c>
      <c r="L84" s="35"/>
      <c r="M84" s="35"/>
      <c r="N84" s="35">
        <v>2700</v>
      </c>
      <c r="O84" s="35"/>
      <c r="P84" s="36">
        <v>7</v>
      </c>
      <c r="Q84" s="48"/>
      <c r="R84" s="34" t="s">
        <v>166</v>
      </c>
      <c r="S84" s="35">
        <v>50</v>
      </c>
      <c r="T84" s="35">
        <v>300</v>
      </c>
      <c r="U84" s="35">
        <v>300</v>
      </c>
      <c r="V84" s="35">
        <v>0</v>
      </c>
      <c r="W84" s="35">
        <v>4</v>
      </c>
      <c r="X84" s="36">
        <v>25</v>
      </c>
      <c r="Y84" s="45"/>
      <c r="Z84" s="34" t="s">
        <v>166</v>
      </c>
      <c r="AA84" s="35"/>
      <c r="AB84" s="35"/>
      <c r="AC84" s="35">
        <v>1000</v>
      </c>
      <c r="AD84" s="35"/>
      <c r="AE84" s="35">
        <v>30</v>
      </c>
      <c r="AF84" s="36">
        <v>15</v>
      </c>
      <c r="AG84" s="45"/>
      <c r="AH84" s="34" t="s">
        <v>166</v>
      </c>
      <c r="AI84" s="35"/>
      <c r="AJ84" s="35"/>
      <c r="AK84" s="35"/>
      <c r="AL84" s="35">
        <v>1</v>
      </c>
      <c r="AM84" s="35"/>
      <c r="AN84" s="36"/>
      <c r="AO84" s="45"/>
      <c r="AP84" s="34" t="s">
        <v>166</v>
      </c>
      <c r="AQ84" s="35"/>
      <c r="AR84" s="35">
        <v>1500</v>
      </c>
      <c r="AS84" s="35">
        <v>34</v>
      </c>
      <c r="AT84" s="35">
        <v>5</v>
      </c>
      <c r="AU84" s="35">
        <v>5</v>
      </c>
      <c r="AV84" s="36"/>
      <c r="AW84" s="45"/>
      <c r="AX84" s="34" t="s">
        <v>166</v>
      </c>
      <c r="AY84" s="35"/>
      <c r="AZ84" s="35">
        <v>120</v>
      </c>
      <c r="BA84" s="35">
        <v>50</v>
      </c>
      <c r="BB84" s="35">
        <v>5</v>
      </c>
      <c r="BC84" s="35">
        <v>200</v>
      </c>
      <c r="BD84" s="36">
        <v>20</v>
      </c>
      <c r="BE84" s="45"/>
      <c r="BF84" s="34" t="s">
        <v>166</v>
      </c>
      <c r="BG84" s="35">
        <v>5</v>
      </c>
      <c r="BH84" s="35"/>
      <c r="BI84" s="35"/>
      <c r="BJ84" s="35">
        <v>50</v>
      </c>
      <c r="BK84" s="35"/>
      <c r="BL84" s="36">
        <f t="shared" si="35"/>
        <v>7951</v>
      </c>
    </row>
    <row r="85" spans="1:64" x14ac:dyDescent="0.2">
      <c r="A85" s="48"/>
      <c r="B85" s="17" t="s">
        <v>167</v>
      </c>
      <c r="C85" s="18"/>
      <c r="D85" s="18"/>
      <c r="E85" s="18">
        <v>1000</v>
      </c>
      <c r="F85" s="18"/>
      <c r="G85" s="18">
        <v>1500</v>
      </c>
      <c r="H85" s="19">
        <v>200</v>
      </c>
      <c r="I85" s="45"/>
      <c r="J85" s="17" t="s">
        <v>167</v>
      </c>
      <c r="K85" s="18"/>
      <c r="L85" s="18"/>
      <c r="M85" s="18">
        <v>2000</v>
      </c>
      <c r="N85" s="18"/>
      <c r="O85" s="18"/>
      <c r="P85" s="19"/>
      <c r="Q85" s="48"/>
      <c r="R85" s="17" t="s">
        <v>167</v>
      </c>
      <c r="S85" s="18"/>
      <c r="T85" s="18">
        <v>750</v>
      </c>
      <c r="U85" s="18"/>
      <c r="V85" s="18"/>
      <c r="W85" s="18"/>
      <c r="X85" s="19"/>
      <c r="Y85" s="45"/>
      <c r="Z85" s="17" t="s">
        <v>167</v>
      </c>
      <c r="AA85" s="18"/>
      <c r="AB85" s="18"/>
      <c r="AC85" s="18"/>
      <c r="AD85" s="18"/>
      <c r="AE85" s="18"/>
      <c r="AF85" s="19"/>
      <c r="AG85" s="45"/>
      <c r="AH85" s="17" t="s">
        <v>167</v>
      </c>
      <c r="AI85" s="18"/>
      <c r="AJ85" s="18">
        <v>50</v>
      </c>
      <c r="AK85" s="18"/>
      <c r="AL85" s="18"/>
      <c r="AM85" s="18"/>
      <c r="AN85" s="19"/>
      <c r="AO85" s="45"/>
      <c r="AP85" s="17" t="s">
        <v>167</v>
      </c>
      <c r="AQ85" s="18"/>
      <c r="AR85" s="18">
        <v>1000</v>
      </c>
      <c r="AS85" s="18">
        <v>50</v>
      </c>
      <c r="AT85" s="18"/>
      <c r="AU85" s="18"/>
      <c r="AV85" s="19"/>
      <c r="AW85" s="45"/>
      <c r="AX85" s="17" t="s">
        <v>167</v>
      </c>
      <c r="AY85" s="18"/>
      <c r="AZ85" s="18">
        <v>3000</v>
      </c>
      <c r="BA85" s="18"/>
      <c r="BB85" s="18">
        <v>100</v>
      </c>
      <c r="BC85" s="18"/>
      <c r="BD85" s="19"/>
      <c r="BE85" s="45"/>
      <c r="BF85" s="17" t="s">
        <v>167</v>
      </c>
      <c r="BG85" s="18">
        <v>300</v>
      </c>
      <c r="BH85" s="18"/>
      <c r="BI85" s="18"/>
      <c r="BJ85" s="18"/>
      <c r="BK85" s="18"/>
      <c r="BL85" s="19">
        <f t="shared" si="35"/>
        <v>9950</v>
      </c>
    </row>
    <row r="86" spans="1:64" ht="13.5" thickBot="1" x14ac:dyDescent="0.25">
      <c r="A86" s="48"/>
      <c r="B86" s="22" t="s">
        <v>168</v>
      </c>
      <c r="C86" s="23"/>
      <c r="D86" s="23"/>
      <c r="E86" s="23"/>
      <c r="F86" s="23"/>
      <c r="G86" s="23"/>
      <c r="H86" s="24"/>
      <c r="I86" s="45"/>
      <c r="J86" s="22" t="s">
        <v>168</v>
      </c>
      <c r="K86" s="23"/>
      <c r="L86" s="23"/>
      <c r="M86" s="23"/>
      <c r="N86" s="23"/>
      <c r="O86" s="23"/>
      <c r="P86" s="24"/>
      <c r="Q86" s="48"/>
      <c r="R86" s="22" t="s">
        <v>168</v>
      </c>
      <c r="S86" s="23"/>
      <c r="T86" s="23"/>
      <c r="U86" s="23"/>
      <c r="V86" s="23"/>
      <c r="W86" s="23"/>
      <c r="X86" s="24"/>
      <c r="Y86" s="45"/>
      <c r="Z86" s="22" t="s">
        <v>168</v>
      </c>
      <c r="AA86" s="23"/>
      <c r="AB86" s="23"/>
      <c r="AC86" s="23"/>
      <c r="AD86" s="23"/>
      <c r="AE86" s="23"/>
      <c r="AF86" s="24"/>
      <c r="AG86" s="45"/>
      <c r="AH86" s="22" t="s">
        <v>168</v>
      </c>
      <c r="AI86" s="23"/>
      <c r="AJ86" s="23"/>
      <c r="AK86" s="23"/>
      <c r="AL86" s="23"/>
      <c r="AM86" s="23"/>
      <c r="AN86" s="24"/>
      <c r="AO86" s="45"/>
      <c r="AP86" s="22" t="s">
        <v>168</v>
      </c>
      <c r="AQ86" s="23"/>
      <c r="AR86" s="23"/>
      <c r="AS86" s="23"/>
      <c r="AT86" s="23"/>
      <c r="AU86" s="23"/>
      <c r="AV86" s="24"/>
      <c r="AW86" s="45"/>
      <c r="AX86" s="22" t="s">
        <v>168</v>
      </c>
      <c r="AY86" s="23"/>
      <c r="AZ86" s="23"/>
      <c r="BA86" s="23"/>
      <c r="BB86" s="23"/>
      <c r="BC86" s="23"/>
      <c r="BD86" s="24"/>
      <c r="BE86" s="45"/>
      <c r="BF86" s="22" t="s">
        <v>168</v>
      </c>
      <c r="BG86" s="23"/>
      <c r="BH86" s="23"/>
      <c r="BI86" s="23"/>
      <c r="BJ86" s="23"/>
      <c r="BK86" s="23"/>
      <c r="BL86" s="24">
        <f t="shared" si="35"/>
        <v>0</v>
      </c>
    </row>
    <row r="87" spans="1:64" ht="13.5" thickTop="1" x14ac:dyDescent="0.2">
      <c r="A87" s="48"/>
      <c r="B87" s="34"/>
      <c r="C87" s="35"/>
      <c r="D87" s="35"/>
      <c r="E87" s="35"/>
      <c r="F87" s="35"/>
      <c r="G87" s="35"/>
      <c r="H87" s="36"/>
      <c r="I87" s="45"/>
      <c r="J87" s="34"/>
      <c r="K87" s="35"/>
      <c r="L87" s="35"/>
      <c r="M87" s="35"/>
      <c r="N87" s="35"/>
      <c r="O87" s="35"/>
      <c r="P87" s="36"/>
      <c r="Q87" s="48"/>
      <c r="R87" s="34"/>
      <c r="S87" s="35"/>
      <c r="T87" s="35"/>
      <c r="U87" s="35"/>
      <c r="V87" s="35"/>
      <c r="W87" s="35"/>
      <c r="X87" s="36"/>
      <c r="Y87" s="45"/>
      <c r="Z87" s="34"/>
      <c r="AA87" s="35"/>
      <c r="AB87" s="35"/>
      <c r="AC87" s="35"/>
      <c r="AD87" s="35"/>
      <c r="AE87" s="35"/>
      <c r="AF87" s="36"/>
      <c r="AG87" s="45"/>
      <c r="AH87" s="34"/>
      <c r="AI87" s="35"/>
      <c r="AJ87" s="35"/>
      <c r="AK87" s="35"/>
      <c r="AL87" s="35"/>
      <c r="AM87" s="35"/>
      <c r="AN87" s="36"/>
      <c r="AO87" s="45"/>
      <c r="AP87" s="34"/>
      <c r="AQ87" s="35"/>
      <c r="AR87" s="35"/>
      <c r="AS87" s="35"/>
      <c r="AT87" s="35"/>
      <c r="AU87" s="35"/>
      <c r="AV87" s="36"/>
      <c r="AW87" s="45"/>
      <c r="AX87" s="34"/>
      <c r="AY87" s="35"/>
      <c r="AZ87" s="35"/>
      <c r="BA87" s="35"/>
      <c r="BB87" s="35"/>
      <c r="BC87" s="35"/>
      <c r="BD87" s="36"/>
      <c r="BE87" s="45"/>
      <c r="BF87" s="34"/>
      <c r="BG87" s="35"/>
      <c r="BH87" s="35"/>
      <c r="BI87" s="35"/>
      <c r="BJ87" s="35"/>
      <c r="BK87" s="35"/>
      <c r="BL87" s="36"/>
    </row>
    <row r="88" spans="1:64" x14ac:dyDescent="0.2">
      <c r="A88" s="48"/>
      <c r="B88" s="17"/>
      <c r="C88" s="18"/>
      <c r="D88" s="18"/>
      <c r="E88" s="18"/>
      <c r="F88" s="18"/>
      <c r="G88" s="18"/>
      <c r="H88" s="19"/>
      <c r="I88" s="45"/>
      <c r="J88" s="17"/>
      <c r="K88" s="18"/>
      <c r="L88" s="18"/>
      <c r="M88" s="18"/>
      <c r="N88" s="18"/>
      <c r="O88" s="18"/>
      <c r="P88" s="19"/>
      <c r="Q88" s="48"/>
      <c r="R88" s="17"/>
      <c r="S88" s="18"/>
      <c r="T88" s="18"/>
      <c r="U88" s="18"/>
      <c r="V88" s="18"/>
      <c r="W88" s="18"/>
      <c r="X88" s="19"/>
      <c r="Y88" s="45"/>
      <c r="Z88" s="17"/>
      <c r="AA88" s="18"/>
      <c r="AB88" s="18"/>
      <c r="AC88" s="18"/>
      <c r="AD88" s="18"/>
      <c r="AE88" s="18"/>
      <c r="AF88" s="19"/>
      <c r="AG88" s="45"/>
      <c r="AH88" s="17"/>
      <c r="AI88" s="18"/>
      <c r="AJ88" s="18"/>
      <c r="AK88" s="18"/>
      <c r="AL88" s="18"/>
      <c r="AM88" s="18"/>
      <c r="AN88" s="19"/>
      <c r="AO88" s="45"/>
      <c r="AP88" s="17"/>
      <c r="AQ88" s="18"/>
      <c r="AR88" s="18"/>
      <c r="AS88" s="18"/>
      <c r="AT88" s="18"/>
      <c r="AU88" s="18"/>
      <c r="AV88" s="19"/>
      <c r="AW88" s="45"/>
      <c r="AX88" s="17"/>
      <c r="AY88" s="18"/>
      <c r="AZ88" s="18"/>
      <c r="BA88" s="18"/>
      <c r="BB88" s="18"/>
      <c r="BC88" s="18"/>
      <c r="BD88" s="19"/>
      <c r="BE88" s="45"/>
      <c r="BF88" s="17"/>
      <c r="BG88" s="18"/>
      <c r="BH88" s="18"/>
      <c r="BI88" s="18"/>
      <c r="BJ88" s="18"/>
      <c r="BK88" s="18"/>
      <c r="BL88" s="19"/>
    </row>
    <row r="89" spans="1:64" ht="13.5" thickBot="1" x14ac:dyDescent="0.25">
      <c r="A89" s="49"/>
      <c r="B89" s="22"/>
      <c r="C89" s="23"/>
      <c r="D89" s="23"/>
      <c r="E89" s="23"/>
      <c r="F89" s="23"/>
      <c r="G89" s="23"/>
      <c r="H89" s="24"/>
      <c r="I89" s="46"/>
      <c r="J89" s="22"/>
      <c r="K89" s="23"/>
      <c r="L89" s="23"/>
      <c r="M89" s="23"/>
      <c r="N89" s="23"/>
      <c r="O89" s="23"/>
      <c r="P89" s="24"/>
      <c r="Q89" s="49"/>
      <c r="R89" s="22"/>
      <c r="S89" s="23"/>
      <c r="T89" s="23"/>
      <c r="U89" s="23"/>
      <c r="V89" s="23"/>
      <c r="W89" s="23"/>
      <c r="X89" s="24"/>
      <c r="Y89" s="46"/>
      <c r="Z89" s="22"/>
      <c r="AA89" s="23"/>
      <c r="AB89" s="23"/>
      <c r="AC89" s="23"/>
      <c r="AD89" s="23"/>
      <c r="AE89" s="23"/>
      <c r="AF89" s="24"/>
      <c r="AG89" s="46"/>
      <c r="AH89" s="22"/>
      <c r="AI89" s="23"/>
      <c r="AJ89" s="23"/>
      <c r="AK89" s="23"/>
      <c r="AL89" s="23"/>
      <c r="AM89" s="23"/>
      <c r="AN89" s="24"/>
      <c r="AO89" s="46"/>
      <c r="AP89" s="22"/>
      <c r="AQ89" s="23"/>
      <c r="AR89" s="23"/>
      <c r="AS89" s="23"/>
      <c r="AT89" s="23"/>
      <c r="AU89" s="23"/>
      <c r="AV89" s="24"/>
      <c r="AW89" s="46"/>
      <c r="AX89" s="22"/>
      <c r="AY89" s="23"/>
      <c r="AZ89" s="23"/>
      <c r="BA89" s="23"/>
      <c r="BB89" s="23"/>
      <c r="BC89" s="23"/>
      <c r="BD89" s="24"/>
      <c r="BE89" s="46"/>
      <c r="BF89" s="22"/>
      <c r="BG89" s="23"/>
      <c r="BH89" s="23"/>
      <c r="BI89" s="23"/>
      <c r="BJ89" s="23"/>
      <c r="BK89" s="23"/>
      <c r="BL89" s="24"/>
    </row>
    <row r="90" spans="1:64" ht="13.5" thickTop="1" x14ac:dyDescent="0.2"/>
    <row r="99" spans="2:65" x14ac:dyDescent="0.2">
      <c r="B99" s="2" t="s">
        <v>169</v>
      </c>
      <c r="C99" s="33" t="e">
        <f>#REF!</f>
        <v>#REF!</v>
      </c>
      <c r="D99" s="33" t="e">
        <f>#REF!</f>
        <v>#REF!</v>
      </c>
      <c r="E99" s="33" t="e">
        <f>#REF!</f>
        <v>#REF!</v>
      </c>
      <c r="F99" s="33" t="e">
        <f>#REF!</f>
        <v>#REF!</v>
      </c>
      <c r="G99" s="33" t="e">
        <f>#REF!</f>
        <v>#REF!</v>
      </c>
      <c r="H99" s="33" t="e">
        <f>#REF!</f>
        <v>#REF!</v>
      </c>
      <c r="J99" s="2" t="s">
        <v>169</v>
      </c>
      <c r="K99" s="33" t="e">
        <f>#REF!</f>
        <v>#REF!</v>
      </c>
      <c r="L99" s="33" t="e">
        <f>#REF!</f>
        <v>#REF!</v>
      </c>
      <c r="M99" s="33" t="e">
        <f>#REF!</f>
        <v>#REF!</v>
      </c>
      <c r="N99" s="33" t="e">
        <f>#REF!</f>
        <v>#REF!</v>
      </c>
      <c r="O99" s="33" t="e">
        <f>#REF!</f>
        <v>#REF!</v>
      </c>
      <c r="P99" s="33" t="e">
        <f>#REF!</f>
        <v>#REF!</v>
      </c>
      <c r="R99" s="2" t="s">
        <v>169</v>
      </c>
      <c r="S99" s="33" t="e">
        <f>#REF!</f>
        <v>#REF!</v>
      </c>
      <c r="T99" s="33" t="e">
        <f>#REF!</f>
        <v>#REF!</v>
      </c>
      <c r="U99" s="33" t="e">
        <f>#REF!</f>
        <v>#REF!</v>
      </c>
      <c r="V99" s="33" t="e">
        <f>#REF!</f>
        <v>#REF!</v>
      </c>
      <c r="W99" s="33" t="e">
        <f>#REF!</f>
        <v>#REF!</v>
      </c>
      <c r="X99" s="33" t="e">
        <f>#REF!</f>
        <v>#REF!</v>
      </c>
      <c r="Z99" s="2" t="s">
        <v>169</v>
      </c>
      <c r="AA99" s="33" t="e">
        <f>#REF!</f>
        <v>#REF!</v>
      </c>
      <c r="AB99" s="33" t="e">
        <f>#REF!</f>
        <v>#REF!</v>
      </c>
      <c r="AC99" s="33" t="e">
        <f>#REF!</f>
        <v>#REF!</v>
      </c>
      <c r="AD99" s="33" t="e">
        <f>#REF!</f>
        <v>#REF!</v>
      </c>
      <c r="AE99" s="33" t="e">
        <f>#REF!</f>
        <v>#REF!</v>
      </c>
      <c r="AF99" s="33" t="e">
        <f>#REF!</f>
        <v>#REF!</v>
      </c>
      <c r="AH99" s="2" t="s">
        <v>169</v>
      </c>
      <c r="AI99" s="33" t="e">
        <f>#REF!</f>
        <v>#REF!</v>
      </c>
      <c r="AJ99" s="33" t="e">
        <f>#REF!</f>
        <v>#REF!</v>
      </c>
      <c r="AK99" s="33" t="e">
        <f>#REF!</f>
        <v>#REF!</v>
      </c>
      <c r="AL99" s="33" t="e">
        <f>#REF!</f>
        <v>#REF!</v>
      </c>
      <c r="AM99" s="33" t="e">
        <f>#REF!</f>
        <v>#REF!</v>
      </c>
      <c r="AN99" s="33" t="e">
        <f>#REF!</f>
        <v>#REF!</v>
      </c>
      <c r="AP99" s="2" t="s">
        <v>169</v>
      </c>
      <c r="AQ99" s="33" t="e">
        <f>#REF!</f>
        <v>#REF!</v>
      </c>
      <c r="AR99" s="33" t="e">
        <f>#REF!</f>
        <v>#REF!</v>
      </c>
      <c r="AS99" s="33" t="e">
        <f>#REF!</f>
        <v>#REF!</v>
      </c>
      <c r="AT99" s="33" t="e">
        <f>#REF!</f>
        <v>#REF!</v>
      </c>
      <c r="AU99" s="33" t="e">
        <f>#REF!</f>
        <v>#REF!</v>
      </c>
      <c r="AV99" s="33" t="e">
        <f>#REF!</f>
        <v>#REF!</v>
      </c>
      <c r="AX99" s="2" t="s">
        <v>169</v>
      </c>
      <c r="AY99" s="33" t="e">
        <f>#REF!</f>
        <v>#REF!</v>
      </c>
      <c r="AZ99" s="33" t="e">
        <f>#REF!</f>
        <v>#REF!</v>
      </c>
      <c r="BA99" s="33" t="e">
        <f>#REF!</f>
        <v>#REF!</v>
      </c>
      <c r="BB99" s="33" t="e">
        <f>#REF!</f>
        <v>#REF!</v>
      </c>
      <c r="BC99" s="33" t="e">
        <f>#REF!</f>
        <v>#REF!</v>
      </c>
      <c r="BD99" s="33" t="e">
        <f>#REF!</f>
        <v>#REF!</v>
      </c>
      <c r="BF99" s="2" t="s">
        <v>169</v>
      </c>
      <c r="BG99" s="33" t="e">
        <f>#REF!</f>
        <v>#REF!</v>
      </c>
      <c r="BH99" s="33" t="e">
        <f>#REF!</f>
        <v>#REF!</v>
      </c>
      <c r="BI99" s="33" t="e">
        <f>#REF!</f>
        <v>#REF!</v>
      </c>
      <c r="BJ99" s="33" t="e">
        <f>#REF!</f>
        <v>#REF!</v>
      </c>
      <c r="BK99" s="33"/>
      <c r="BL99" s="33" t="e">
        <f>C99+D99+E99+F99+G99+H99+K99+L99+M99+N99+O99+P99+S99+T99+U99+V99+W99+X99+AA99+AB99+AC99+AD99+AE99+AF99+AI99+AJ99+AK99+AL99+AM99+AN99+AQ99+AR99+AS99+AT99+AU99+AV99+AY99+AZ99+BA99+BB99+BC99+BD99+BG99+BH99+BI99+BJ99</f>
        <v>#REF!</v>
      </c>
    </row>
    <row r="100" spans="2:65" ht="15" x14ac:dyDescent="0.25">
      <c r="B100" s="2" t="s">
        <v>170</v>
      </c>
      <c r="C100" s="33">
        <f t="shared" ref="C100:H100" si="36">C27</f>
        <v>0</v>
      </c>
      <c r="D100" s="33">
        <f t="shared" si="36"/>
        <v>1975</v>
      </c>
      <c r="E100" s="33">
        <f t="shared" si="36"/>
        <v>12050</v>
      </c>
      <c r="F100" s="33">
        <f t="shared" si="36"/>
        <v>84</v>
      </c>
      <c r="G100" s="33">
        <f t="shared" si="36"/>
        <v>10860</v>
      </c>
      <c r="H100" s="33">
        <f t="shared" si="36"/>
        <v>4205</v>
      </c>
      <c r="J100" s="2" t="s">
        <v>170</v>
      </c>
      <c r="K100" s="33">
        <f t="shared" ref="K100:P100" si="37">K27</f>
        <v>1750</v>
      </c>
      <c r="L100" s="33">
        <f t="shared" si="37"/>
        <v>0</v>
      </c>
      <c r="M100" s="33">
        <f t="shared" si="37"/>
        <v>10150</v>
      </c>
      <c r="N100" s="33">
        <f t="shared" si="37"/>
        <v>2805</v>
      </c>
      <c r="O100" s="33">
        <f t="shared" si="37"/>
        <v>1100</v>
      </c>
      <c r="P100" s="33">
        <f t="shared" si="37"/>
        <v>210</v>
      </c>
      <c r="R100" s="2" t="s">
        <v>170</v>
      </c>
      <c r="S100" s="33">
        <f t="shared" ref="S100:X100" si="38">S27</f>
        <v>750</v>
      </c>
      <c r="T100" s="33">
        <f t="shared" si="38"/>
        <v>2918</v>
      </c>
      <c r="U100" s="33">
        <f t="shared" si="38"/>
        <v>1005</v>
      </c>
      <c r="V100" s="33">
        <f t="shared" si="38"/>
        <v>2250</v>
      </c>
      <c r="W100" s="33">
        <f t="shared" si="38"/>
        <v>304</v>
      </c>
      <c r="X100" s="33">
        <f t="shared" si="38"/>
        <v>125</v>
      </c>
      <c r="Z100" s="2" t="s">
        <v>170</v>
      </c>
      <c r="AA100" s="33">
        <f t="shared" ref="AA100:AF100" si="39">AA27</f>
        <v>6000</v>
      </c>
      <c r="AB100" s="33">
        <f t="shared" si="39"/>
        <v>8</v>
      </c>
      <c r="AC100" s="33">
        <f t="shared" si="39"/>
        <v>1855</v>
      </c>
      <c r="AD100" s="33">
        <f t="shared" si="39"/>
        <v>350</v>
      </c>
      <c r="AE100" s="33">
        <f t="shared" si="39"/>
        <v>104</v>
      </c>
      <c r="AF100" s="33">
        <f t="shared" si="39"/>
        <v>21</v>
      </c>
      <c r="AH100" s="2" t="s">
        <v>170</v>
      </c>
      <c r="AI100" s="33">
        <f t="shared" ref="AI100:AN100" si="40">AI27</f>
        <v>3106</v>
      </c>
      <c r="AJ100" s="33">
        <f t="shared" si="40"/>
        <v>120</v>
      </c>
      <c r="AK100" s="33">
        <f t="shared" si="40"/>
        <v>1085</v>
      </c>
      <c r="AL100" s="33">
        <f t="shared" si="40"/>
        <v>1406</v>
      </c>
      <c r="AM100" s="33">
        <f t="shared" si="40"/>
        <v>0</v>
      </c>
      <c r="AN100" s="33">
        <f t="shared" si="40"/>
        <v>1225</v>
      </c>
      <c r="AP100" s="2" t="s">
        <v>170</v>
      </c>
      <c r="AQ100" s="33">
        <f t="shared" ref="AQ100:AV100" si="41">AQ27</f>
        <v>1335</v>
      </c>
      <c r="AR100" s="33">
        <f t="shared" si="41"/>
        <v>10735</v>
      </c>
      <c r="AS100" s="33">
        <f t="shared" si="41"/>
        <v>10497</v>
      </c>
      <c r="AT100" s="33">
        <f t="shared" si="41"/>
        <v>1160</v>
      </c>
      <c r="AU100" s="33">
        <f t="shared" si="41"/>
        <v>405</v>
      </c>
      <c r="AV100" s="33">
        <f t="shared" si="41"/>
        <v>323</v>
      </c>
      <c r="AX100" s="2" t="s">
        <v>170</v>
      </c>
      <c r="AY100" s="33">
        <f t="shared" ref="AY100:BD100" si="42">AY27</f>
        <v>2</v>
      </c>
      <c r="AZ100" s="33">
        <f t="shared" si="42"/>
        <v>29040</v>
      </c>
      <c r="BA100" s="33">
        <f t="shared" si="42"/>
        <v>225</v>
      </c>
      <c r="BB100" s="33">
        <f t="shared" si="42"/>
        <v>524</v>
      </c>
      <c r="BC100" s="33">
        <f t="shared" si="42"/>
        <v>4450</v>
      </c>
      <c r="BD100" s="33">
        <f t="shared" si="42"/>
        <v>2380</v>
      </c>
      <c r="BF100" s="2" t="s">
        <v>170</v>
      </c>
      <c r="BG100" s="33">
        <f>BG27</f>
        <v>5510</v>
      </c>
      <c r="BH100" s="33">
        <f>BH27</f>
        <v>115</v>
      </c>
      <c r="BI100" s="33">
        <f>BI27</f>
        <v>150</v>
      </c>
      <c r="BJ100" s="33">
        <f>BJ27</f>
        <v>270</v>
      </c>
      <c r="BK100" s="33"/>
      <c r="BL100" s="33">
        <f>BL27</f>
        <v>134942</v>
      </c>
      <c r="BM100" s="2" t="s">
        <v>171</v>
      </c>
    </row>
    <row r="101" spans="2:65" x14ac:dyDescent="0.2">
      <c r="B101" s="2" t="s">
        <v>172</v>
      </c>
      <c r="C101" s="33">
        <f t="shared" ref="C101:H101" si="43">C9*C10</f>
        <v>0</v>
      </c>
      <c r="D101" s="33">
        <f t="shared" si="43"/>
        <v>0</v>
      </c>
      <c r="E101" s="33">
        <f t="shared" si="43"/>
        <v>6930</v>
      </c>
      <c r="F101" s="33">
        <f t="shared" si="43"/>
        <v>30</v>
      </c>
      <c r="G101" s="33">
        <f t="shared" si="43"/>
        <v>3000</v>
      </c>
      <c r="H101" s="33">
        <f t="shared" si="43"/>
        <v>2635</v>
      </c>
      <c r="J101" s="2" t="s">
        <v>172</v>
      </c>
      <c r="K101" s="33">
        <f t="shared" ref="K101:P101" si="44">K9*K10</f>
        <v>0</v>
      </c>
      <c r="L101" s="33">
        <f t="shared" si="44"/>
        <v>0</v>
      </c>
      <c r="M101" s="33">
        <f t="shared" si="44"/>
        <v>3400</v>
      </c>
      <c r="N101" s="33">
        <f t="shared" si="44"/>
        <v>0</v>
      </c>
      <c r="O101" s="33">
        <f t="shared" si="44"/>
        <v>0</v>
      </c>
      <c r="P101" s="33">
        <f t="shared" si="44"/>
        <v>0</v>
      </c>
      <c r="R101" s="2" t="s">
        <v>172</v>
      </c>
      <c r="S101" s="33">
        <f t="shared" ref="S101:X101" si="45">S9*S10</f>
        <v>0</v>
      </c>
      <c r="T101" s="33">
        <f t="shared" si="45"/>
        <v>400</v>
      </c>
      <c r="U101" s="33">
        <f t="shared" si="45"/>
        <v>0</v>
      </c>
      <c r="V101" s="33">
        <f t="shared" si="45"/>
        <v>0</v>
      </c>
      <c r="W101" s="33">
        <f t="shared" si="45"/>
        <v>0</v>
      </c>
      <c r="X101" s="33">
        <f t="shared" si="45"/>
        <v>0</v>
      </c>
      <c r="Z101" s="2" t="s">
        <v>172</v>
      </c>
      <c r="AA101" s="33">
        <f t="shared" ref="AA101:AF101" si="46">AA9*AA10</f>
        <v>0</v>
      </c>
      <c r="AB101" s="33">
        <f t="shared" si="46"/>
        <v>0</v>
      </c>
      <c r="AC101" s="33">
        <f t="shared" si="46"/>
        <v>250</v>
      </c>
      <c r="AD101" s="33">
        <f t="shared" si="46"/>
        <v>0</v>
      </c>
      <c r="AE101" s="33">
        <f t="shared" si="46"/>
        <v>0</v>
      </c>
      <c r="AF101" s="33">
        <f t="shared" si="46"/>
        <v>0</v>
      </c>
      <c r="AH101" s="2" t="s">
        <v>172</v>
      </c>
      <c r="AI101" s="33">
        <f t="shared" ref="AI101:AN101" si="47">AI9*AI10</f>
        <v>884.40000000000009</v>
      </c>
      <c r="AJ101" s="33">
        <f t="shared" si="47"/>
        <v>0</v>
      </c>
      <c r="AK101" s="33">
        <f t="shared" si="47"/>
        <v>0</v>
      </c>
      <c r="AL101" s="33">
        <f t="shared" si="47"/>
        <v>1000</v>
      </c>
      <c r="AM101" s="33">
        <f t="shared" si="47"/>
        <v>0</v>
      </c>
      <c r="AN101" s="33">
        <f t="shared" si="47"/>
        <v>0</v>
      </c>
      <c r="AP101" s="2" t="s">
        <v>172</v>
      </c>
      <c r="AQ101" s="33">
        <f t="shared" ref="AQ101:AV101" si="48">AQ9*AQ10</f>
        <v>0</v>
      </c>
      <c r="AR101" s="33">
        <f t="shared" si="48"/>
        <v>8184</v>
      </c>
      <c r="AS101" s="33">
        <f t="shared" si="48"/>
        <v>0</v>
      </c>
      <c r="AT101" s="33">
        <f t="shared" si="48"/>
        <v>800</v>
      </c>
      <c r="AU101" s="33">
        <f t="shared" si="48"/>
        <v>0</v>
      </c>
      <c r="AV101" s="33">
        <f t="shared" si="48"/>
        <v>140</v>
      </c>
      <c r="AX101" s="2" t="s">
        <v>172</v>
      </c>
      <c r="AY101" s="33">
        <f t="shared" ref="AY101:BD101" si="49">AY9*AY10</f>
        <v>0</v>
      </c>
      <c r="AZ101" s="33">
        <f t="shared" si="49"/>
        <v>0</v>
      </c>
      <c r="BA101" s="33">
        <f t="shared" si="49"/>
        <v>0</v>
      </c>
      <c r="BB101" s="33">
        <f t="shared" si="49"/>
        <v>0</v>
      </c>
      <c r="BC101" s="33">
        <f t="shared" si="49"/>
        <v>0</v>
      </c>
      <c r="BD101" s="33">
        <f t="shared" si="49"/>
        <v>0</v>
      </c>
      <c r="BF101" s="2" t="s">
        <v>172</v>
      </c>
      <c r="BG101" s="33">
        <f>BG9*BG10</f>
        <v>4500</v>
      </c>
      <c r="BH101" s="33">
        <f>BH9*BH10</f>
        <v>0</v>
      </c>
      <c r="BI101" s="33">
        <f>BI9*BI10</f>
        <v>0</v>
      </c>
      <c r="BJ101" s="33">
        <f>BJ9*BJ10</f>
        <v>0</v>
      </c>
      <c r="BK101" s="33"/>
      <c r="BL101" s="33">
        <f t="shared" ref="BL101:BL109" si="50">C101+D101+E101+F101+G101+H101+K101+L101+M101+N101+O101+P101+S101+T101+U101+V101+W101+X101+AA101+AB101+AC101+AD101+AE101+AF101+AI101+AJ101+AK101+AL101+AM101+AN101+AQ101+AR101+AS101+AT101+AU101+AV101+AY101+AZ101+BA101+BB101+BC101+BD101+BG101+BH101+BI101+BJ101</f>
        <v>32153.4</v>
      </c>
      <c r="BM101" s="37">
        <f>BL101/BL$9</f>
        <v>0.41349537037037037</v>
      </c>
    </row>
    <row r="102" spans="2:65" x14ac:dyDescent="0.2">
      <c r="B102" s="2" t="s">
        <v>173</v>
      </c>
      <c r="C102" s="33">
        <f t="shared" ref="C102:H102" si="51">C9*C11</f>
        <v>0</v>
      </c>
      <c r="D102" s="33">
        <f t="shared" si="51"/>
        <v>0</v>
      </c>
      <c r="E102" s="33">
        <f t="shared" si="51"/>
        <v>3570.0000000000005</v>
      </c>
      <c r="F102" s="33">
        <f t="shared" si="51"/>
        <v>0</v>
      </c>
      <c r="G102" s="33">
        <f t="shared" si="51"/>
        <v>3000</v>
      </c>
      <c r="H102" s="33">
        <f t="shared" si="51"/>
        <v>310</v>
      </c>
      <c r="J102" s="2" t="s">
        <v>173</v>
      </c>
      <c r="K102" s="33">
        <f t="shared" ref="K102:P102" si="52">K9*K11</f>
        <v>0</v>
      </c>
      <c r="L102" s="33">
        <f t="shared" si="52"/>
        <v>0</v>
      </c>
      <c r="M102" s="33">
        <f t="shared" si="52"/>
        <v>5100</v>
      </c>
      <c r="N102" s="33">
        <f t="shared" si="52"/>
        <v>0</v>
      </c>
      <c r="O102" s="33">
        <f t="shared" si="52"/>
        <v>0</v>
      </c>
      <c r="P102" s="33">
        <f t="shared" si="52"/>
        <v>0</v>
      </c>
      <c r="R102" s="2" t="s">
        <v>173</v>
      </c>
      <c r="S102" s="33">
        <f t="shared" ref="S102:X102" si="53">S9*S11</f>
        <v>0</v>
      </c>
      <c r="T102" s="33">
        <f t="shared" si="53"/>
        <v>0</v>
      </c>
      <c r="U102" s="33">
        <f t="shared" si="53"/>
        <v>0</v>
      </c>
      <c r="V102" s="33">
        <f t="shared" si="53"/>
        <v>0</v>
      </c>
      <c r="W102" s="33">
        <f t="shared" si="53"/>
        <v>0</v>
      </c>
      <c r="X102" s="33">
        <f t="shared" si="53"/>
        <v>0</v>
      </c>
      <c r="Z102" s="2" t="s">
        <v>173</v>
      </c>
      <c r="AA102" s="33">
        <f t="shared" ref="AA102:AF102" si="54">AA9*AA11</f>
        <v>0</v>
      </c>
      <c r="AB102" s="33">
        <f t="shared" si="54"/>
        <v>0</v>
      </c>
      <c r="AC102" s="33">
        <f t="shared" si="54"/>
        <v>0</v>
      </c>
      <c r="AD102" s="33">
        <f t="shared" si="54"/>
        <v>0</v>
      </c>
      <c r="AE102" s="33">
        <f t="shared" si="54"/>
        <v>0</v>
      </c>
      <c r="AF102" s="33">
        <f t="shared" si="54"/>
        <v>0</v>
      </c>
      <c r="AH102" s="2" t="s">
        <v>173</v>
      </c>
      <c r="AI102" s="33">
        <f t="shared" ref="AI102:AN102" si="55">AI9*AI11</f>
        <v>1795.6000000000001</v>
      </c>
      <c r="AJ102" s="33">
        <f t="shared" si="55"/>
        <v>0</v>
      </c>
      <c r="AK102" s="33">
        <f t="shared" si="55"/>
        <v>0</v>
      </c>
      <c r="AL102" s="33">
        <f t="shared" si="55"/>
        <v>0</v>
      </c>
      <c r="AM102" s="33">
        <f t="shared" si="55"/>
        <v>0</v>
      </c>
      <c r="AN102" s="33">
        <f t="shared" si="55"/>
        <v>0</v>
      </c>
      <c r="AP102" s="2" t="s">
        <v>173</v>
      </c>
      <c r="AQ102" s="33">
        <f t="shared" ref="AQ102:AV102" si="56">AQ9*AQ11</f>
        <v>0</v>
      </c>
      <c r="AR102" s="33">
        <f t="shared" si="56"/>
        <v>616.00000000000011</v>
      </c>
      <c r="AS102" s="33">
        <f t="shared" si="56"/>
        <v>0</v>
      </c>
      <c r="AT102" s="33">
        <f t="shared" si="56"/>
        <v>0</v>
      </c>
      <c r="AU102" s="33">
        <f t="shared" si="56"/>
        <v>0</v>
      </c>
      <c r="AV102" s="33">
        <f t="shared" si="56"/>
        <v>0</v>
      </c>
      <c r="AX102" s="2" t="s">
        <v>173</v>
      </c>
      <c r="AY102" s="33">
        <f t="shared" ref="AY102:BD102" si="57">AY9*AY11</f>
        <v>0</v>
      </c>
      <c r="AZ102" s="33">
        <f t="shared" si="57"/>
        <v>0</v>
      </c>
      <c r="BA102" s="33">
        <f t="shared" si="57"/>
        <v>0</v>
      </c>
      <c r="BB102" s="33">
        <f t="shared" si="57"/>
        <v>0</v>
      </c>
      <c r="BC102" s="33">
        <f t="shared" si="57"/>
        <v>0</v>
      </c>
      <c r="BD102" s="33">
        <f t="shared" si="57"/>
        <v>0</v>
      </c>
      <c r="BF102" s="2" t="s">
        <v>173</v>
      </c>
      <c r="BG102" s="33">
        <f>BG9*BG11</f>
        <v>0</v>
      </c>
      <c r="BH102" s="33">
        <f>BH9*BH11</f>
        <v>0</v>
      </c>
      <c r="BI102" s="33">
        <f>BI9*BI11</f>
        <v>0</v>
      </c>
      <c r="BJ102" s="33">
        <f>BJ9*BJ11</f>
        <v>0</v>
      </c>
      <c r="BK102" s="33"/>
      <c r="BL102" s="33">
        <f t="shared" si="50"/>
        <v>14391.6</v>
      </c>
      <c r="BM102" s="37">
        <f>BL102/BL$9</f>
        <v>0.18507716049382716</v>
      </c>
    </row>
    <row r="103" spans="2:65" x14ac:dyDescent="0.2">
      <c r="B103" s="2" t="s">
        <v>174</v>
      </c>
      <c r="C103" s="33">
        <f t="shared" ref="C103:H103" si="58">C9*C12</f>
        <v>0</v>
      </c>
      <c r="D103" s="33">
        <f t="shared" si="58"/>
        <v>312.5</v>
      </c>
      <c r="E103" s="33">
        <f t="shared" si="58"/>
        <v>10500</v>
      </c>
      <c r="F103" s="33">
        <f t="shared" si="58"/>
        <v>0</v>
      </c>
      <c r="G103" s="33">
        <f t="shared" si="58"/>
        <v>1500</v>
      </c>
      <c r="H103" s="33">
        <f t="shared" si="58"/>
        <v>155</v>
      </c>
      <c r="J103" s="2" t="s">
        <v>174</v>
      </c>
      <c r="K103" s="33">
        <f t="shared" ref="K103:P103" si="59">K9*K12</f>
        <v>0</v>
      </c>
      <c r="L103" s="33">
        <f t="shared" si="59"/>
        <v>0</v>
      </c>
      <c r="M103" s="33">
        <f t="shared" si="59"/>
        <v>850</v>
      </c>
      <c r="N103" s="33">
        <f t="shared" si="59"/>
        <v>0</v>
      </c>
      <c r="O103" s="33">
        <f t="shared" si="59"/>
        <v>0</v>
      </c>
      <c r="P103" s="33">
        <f t="shared" si="59"/>
        <v>0</v>
      </c>
      <c r="R103" s="2" t="s">
        <v>174</v>
      </c>
      <c r="S103" s="33">
        <f t="shared" ref="S103:X103" si="60">S9*S12</f>
        <v>0</v>
      </c>
      <c r="T103" s="33">
        <f t="shared" si="60"/>
        <v>0</v>
      </c>
      <c r="U103" s="33">
        <f t="shared" si="60"/>
        <v>0</v>
      </c>
      <c r="V103" s="33">
        <f t="shared" si="60"/>
        <v>0</v>
      </c>
      <c r="W103" s="33">
        <f t="shared" si="60"/>
        <v>0</v>
      </c>
      <c r="X103" s="33">
        <f t="shared" si="60"/>
        <v>0</v>
      </c>
      <c r="Z103" s="2" t="s">
        <v>174</v>
      </c>
      <c r="AA103" s="33">
        <f t="shared" ref="AA103:AF103" si="61">AA9*AA12</f>
        <v>0</v>
      </c>
      <c r="AB103" s="33">
        <f t="shared" si="61"/>
        <v>0</v>
      </c>
      <c r="AC103" s="33">
        <f t="shared" si="61"/>
        <v>0</v>
      </c>
      <c r="AD103" s="33">
        <f t="shared" si="61"/>
        <v>0</v>
      </c>
      <c r="AE103" s="33">
        <f t="shared" si="61"/>
        <v>0</v>
      </c>
      <c r="AF103" s="33">
        <f t="shared" si="61"/>
        <v>0</v>
      </c>
      <c r="AH103" s="2" t="s">
        <v>174</v>
      </c>
      <c r="AI103" s="33">
        <f t="shared" ref="AI103:AN103" si="62">AI9*AI12</f>
        <v>2144</v>
      </c>
      <c r="AJ103" s="33">
        <f t="shared" si="62"/>
        <v>0</v>
      </c>
      <c r="AK103" s="33">
        <f t="shared" si="62"/>
        <v>0</v>
      </c>
      <c r="AL103" s="33">
        <f t="shared" si="62"/>
        <v>200</v>
      </c>
      <c r="AM103" s="33">
        <f t="shared" si="62"/>
        <v>0</v>
      </c>
      <c r="AN103" s="33">
        <f t="shared" si="62"/>
        <v>0</v>
      </c>
      <c r="AP103" s="2" t="s">
        <v>174</v>
      </c>
      <c r="AQ103" s="33">
        <f t="shared" ref="AQ103:AV103" si="63">AQ9*AQ12</f>
        <v>0</v>
      </c>
      <c r="AR103" s="33">
        <f t="shared" si="63"/>
        <v>6600</v>
      </c>
      <c r="AS103" s="33">
        <f t="shared" si="63"/>
        <v>0</v>
      </c>
      <c r="AT103" s="33">
        <f t="shared" si="63"/>
        <v>0</v>
      </c>
      <c r="AU103" s="33">
        <f t="shared" si="63"/>
        <v>0</v>
      </c>
      <c r="AV103" s="33">
        <f t="shared" si="63"/>
        <v>0</v>
      </c>
      <c r="AX103" s="2" t="s">
        <v>174</v>
      </c>
      <c r="AY103" s="33">
        <f t="shared" ref="AY103:BD103" si="64">AY9*AY12</f>
        <v>0</v>
      </c>
      <c r="AZ103" s="33">
        <f t="shared" si="64"/>
        <v>0</v>
      </c>
      <c r="BA103" s="33">
        <f t="shared" si="64"/>
        <v>0</v>
      </c>
      <c r="BB103" s="33">
        <f t="shared" si="64"/>
        <v>0</v>
      </c>
      <c r="BC103" s="33">
        <f t="shared" si="64"/>
        <v>0</v>
      </c>
      <c r="BD103" s="33">
        <f t="shared" si="64"/>
        <v>0</v>
      </c>
      <c r="BF103" s="2" t="s">
        <v>174</v>
      </c>
      <c r="BG103" s="33">
        <f>BG9*BG12</f>
        <v>450</v>
      </c>
      <c r="BH103" s="33">
        <f>BH9*BH12</f>
        <v>0</v>
      </c>
      <c r="BI103" s="33">
        <f>BI9*BI12</f>
        <v>0</v>
      </c>
      <c r="BJ103" s="33">
        <f>BJ9*BJ12</f>
        <v>0</v>
      </c>
      <c r="BK103" s="33"/>
      <c r="BL103" s="33">
        <f t="shared" si="50"/>
        <v>22711.5</v>
      </c>
      <c r="BM103" s="37">
        <f>BL103/BL$9</f>
        <v>0.29207175925925927</v>
      </c>
    </row>
    <row r="104" spans="2:65" x14ac:dyDescent="0.2">
      <c r="B104" s="2" t="s">
        <v>175</v>
      </c>
      <c r="C104" s="33">
        <f t="shared" ref="C104:H104" si="65">C100*C28</f>
        <v>0</v>
      </c>
      <c r="D104" s="33">
        <f t="shared" si="65"/>
        <v>1303.5</v>
      </c>
      <c r="E104" s="33">
        <f t="shared" si="65"/>
        <v>8435</v>
      </c>
      <c r="F104" s="33">
        <f t="shared" si="65"/>
        <v>0</v>
      </c>
      <c r="G104" s="33">
        <f t="shared" si="65"/>
        <v>2715</v>
      </c>
      <c r="H104" s="33">
        <f t="shared" si="65"/>
        <v>1261.5</v>
      </c>
      <c r="J104" s="2" t="s">
        <v>175</v>
      </c>
      <c r="K104" s="33">
        <f t="shared" ref="K104:P104" si="66">K100*K28</f>
        <v>262.5</v>
      </c>
      <c r="L104" s="33">
        <f t="shared" si="66"/>
        <v>0</v>
      </c>
      <c r="M104" s="33">
        <f t="shared" si="66"/>
        <v>3045</v>
      </c>
      <c r="N104" s="33">
        <f t="shared" si="66"/>
        <v>0</v>
      </c>
      <c r="O104" s="33">
        <f t="shared" si="66"/>
        <v>1100</v>
      </c>
      <c r="P104" s="33">
        <f t="shared" si="66"/>
        <v>157.5</v>
      </c>
      <c r="R104" s="2" t="s">
        <v>175</v>
      </c>
      <c r="S104" s="33">
        <f t="shared" ref="S104:X104" si="67">S100*S28</f>
        <v>225</v>
      </c>
      <c r="T104" s="33">
        <f t="shared" si="67"/>
        <v>0</v>
      </c>
      <c r="U104" s="33">
        <f t="shared" si="67"/>
        <v>502.5</v>
      </c>
      <c r="V104" s="33">
        <f t="shared" si="67"/>
        <v>1575</v>
      </c>
      <c r="W104" s="33">
        <f t="shared" si="67"/>
        <v>152</v>
      </c>
      <c r="X104" s="33">
        <f t="shared" si="67"/>
        <v>112.5</v>
      </c>
      <c r="Z104" s="2" t="s">
        <v>175</v>
      </c>
      <c r="AA104" s="33">
        <f t="shared" ref="AA104:AF104" si="68">AA100*AA28</f>
        <v>6000</v>
      </c>
      <c r="AB104" s="33">
        <f t="shared" si="68"/>
        <v>0</v>
      </c>
      <c r="AC104" s="33">
        <f t="shared" si="68"/>
        <v>463.75</v>
      </c>
      <c r="AD104" s="33">
        <f t="shared" si="68"/>
        <v>140</v>
      </c>
      <c r="AE104" s="33">
        <f t="shared" si="68"/>
        <v>63.44</v>
      </c>
      <c r="AF104" s="33">
        <f t="shared" si="68"/>
        <v>0</v>
      </c>
      <c r="AH104" s="2" t="s">
        <v>175</v>
      </c>
      <c r="AI104" s="33">
        <f t="shared" ref="AI104:AN104" si="69">AI100*AI28</f>
        <v>776.5</v>
      </c>
      <c r="AJ104" s="33">
        <f t="shared" si="69"/>
        <v>114</v>
      </c>
      <c r="AK104" s="33">
        <f t="shared" si="69"/>
        <v>651</v>
      </c>
      <c r="AL104" s="33">
        <f t="shared" si="69"/>
        <v>281.2</v>
      </c>
      <c r="AM104" s="33">
        <f t="shared" si="69"/>
        <v>0</v>
      </c>
      <c r="AN104" s="33">
        <f t="shared" si="69"/>
        <v>245</v>
      </c>
      <c r="AP104" s="2" t="s">
        <v>175</v>
      </c>
      <c r="AQ104" s="33">
        <f t="shared" ref="AQ104:AV104" si="70">AQ100*AQ28</f>
        <v>400.5</v>
      </c>
      <c r="AR104" s="33">
        <f t="shared" si="70"/>
        <v>2683.75</v>
      </c>
      <c r="AS104" s="33">
        <f t="shared" si="70"/>
        <v>0</v>
      </c>
      <c r="AT104" s="33">
        <f t="shared" si="70"/>
        <v>0</v>
      </c>
      <c r="AU104" s="33">
        <f t="shared" si="70"/>
        <v>0</v>
      </c>
      <c r="AV104" s="33">
        <f t="shared" si="70"/>
        <v>161.5</v>
      </c>
      <c r="AX104" s="2" t="s">
        <v>175</v>
      </c>
      <c r="AY104" s="33">
        <f t="shared" ref="AY104:BD104" si="71">AY100*AY28</f>
        <v>0</v>
      </c>
      <c r="AZ104" s="33">
        <f t="shared" si="71"/>
        <v>871.19999999999993</v>
      </c>
      <c r="BA104" s="33">
        <f t="shared" si="71"/>
        <v>11.25</v>
      </c>
      <c r="BB104" s="33">
        <f t="shared" si="71"/>
        <v>262</v>
      </c>
      <c r="BC104" s="33">
        <f t="shared" si="71"/>
        <v>3560</v>
      </c>
      <c r="BD104" s="33">
        <f t="shared" si="71"/>
        <v>2023</v>
      </c>
      <c r="BF104" s="2" t="s">
        <v>175</v>
      </c>
      <c r="BG104" s="33">
        <f>BG100*BG28</f>
        <v>1653</v>
      </c>
      <c r="BH104" s="33">
        <f>BH100*BH28</f>
        <v>57.5</v>
      </c>
      <c r="BI104" s="33">
        <f>BI100*BI28</f>
        <v>0</v>
      </c>
      <c r="BJ104" s="33">
        <f>BJ100*BJ28</f>
        <v>189</v>
      </c>
      <c r="BK104" s="33"/>
      <c r="BL104" s="33">
        <f t="shared" si="50"/>
        <v>41454.589999999997</v>
      </c>
      <c r="BM104" s="37">
        <f t="shared" ref="BM104:BM109" si="72">BL104/BL$100</f>
        <v>0.30720302055698001</v>
      </c>
    </row>
    <row r="105" spans="2:65" x14ac:dyDescent="0.2">
      <c r="B105" s="2" t="s">
        <v>176</v>
      </c>
      <c r="C105" s="33">
        <f t="shared" ref="C105:H105" si="73">C100*C29</f>
        <v>0</v>
      </c>
      <c r="D105" s="33">
        <f t="shared" si="73"/>
        <v>0</v>
      </c>
      <c r="E105" s="33">
        <f t="shared" si="73"/>
        <v>0</v>
      </c>
      <c r="F105" s="33">
        <f t="shared" si="73"/>
        <v>0</v>
      </c>
      <c r="G105" s="33">
        <f t="shared" si="73"/>
        <v>0</v>
      </c>
      <c r="H105" s="33">
        <f t="shared" si="73"/>
        <v>0</v>
      </c>
      <c r="J105" s="2" t="s">
        <v>176</v>
      </c>
      <c r="K105" s="33">
        <f t="shared" ref="K105:P105" si="74">K100*K29</f>
        <v>0</v>
      </c>
      <c r="L105" s="33">
        <f t="shared" si="74"/>
        <v>0</v>
      </c>
      <c r="M105" s="33">
        <f t="shared" si="74"/>
        <v>0</v>
      </c>
      <c r="N105" s="33">
        <f t="shared" si="74"/>
        <v>0</v>
      </c>
      <c r="O105" s="33">
        <f t="shared" si="74"/>
        <v>0</v>
      </c>
      <c r="P105" s="33">
        <f t="shared" si="74"/>
        <v>0</v>
      </c>
      <c r="R105" s="2" t="s">
        <v>176</v>
      </c>
      <c r="S105" s="33">
        <f t="shared" ref="S105:X105" si="75">S100*S29</f>
        <v>0</v>
      </c>
      <c r="T105" s="33">
        <f t="shared" si="75"/>
        <v>0</v>
      </c>
      <c r="U105" s="33">
        <f t="shared" si="75"/>
        <v>0</v>
      </c>
      <c r="V105" s="33">
        <f t="shared" si="75"/>
        <v>0</v>
      </c>
      <c r="W105" s="33">
        <f t="shared" si="75"/>
        <v>0</v>
      </c>
      <c r="X105" s="33">
        <f t="shared" si="75"/>
        <v>0</v>
      </c>
      <c r="Z105" s="2" t="s">
        <v>176</v>
      </c>
      <c r="AA105" s="33">
        <f t="shared" ref="AA105:AF105" si="76">AA100*AA29</f>
        <v>0</v>
      </c>
      <c r="AB105" s="33">
        <f t="shared" si="76"/>
        <v>0</v>
      </c>
      <c r="AC105" s="33">
        <f t="shared" si="76"/>
        <v>0</v>
      </c>
      <c r="AD105" s="33">
        <f t="shared" si="76"/>
        <v>0</v>
      </c>
      <c r="AE105" s="33">
        <f t="shared" si="76"/>
        <v>19.760000000000002</v>
      </c>
      <c r="AF105" s="33">
        <f t="shared" si="76"/>
        <v>0</v>
      </c>
      <c r="AH105" s="2" t="s">
        <v>176</v>
      </c>
      <c r="AI105" s="33">
        <f t="shared" ref="AI105:AN105" si="77">AI100*AI29</f>
        <v>0</v>
      </c>
      <c r="AJ105" s="33">
        <f t="shared" si="77"/>
        <v>0</v>
      </c>
      <c r="AK105" s="33">
        <f t="shared" si="77"/>
        <v>0</v>
      </c>
      <c r="AL105" s="33">
        <f t="shared" si="77"/>
        <v>0</v>
      </c>
      <c r="AM105" s="33">
        <f t="shared" si="77"/>
        <v>0</v>
      </c>
      <c r="AN105" s="33">
        <f t="shared" si="77"/>
        <v>0</v>
      </c>
      <c r="AP105" s="2" t="s">
        <v>176</v>
      </c>
      <c r="AQ105" s="33">
        <f t="shared" ref="AQ105:AV105" si="78">AQ100*AQ29</f>
        <v>0</v>
      </c>
      <c r="AR105" s="33">
        <f t="shared" si="78"/>
        <v>0</v>
      </c>
      <c r="AS105" s="33">
        <f t="shared" si="78"/>
        <v>0</v>
      </c>
      <c r="AT105" s="33">
        <f t="shared" si="78"/>
        <v>0</v>
      </c>
      <c r="AU105" s="33">
        <f t="shared" si="78"/>
        <v>0</v>
      </c>
      <c r="AV105" s="33">
        <f t="shared" si="78"/>
        <v>0</v>
      </c>
      <c r="AX105" s="2" t="s">
        <v>176</v>
      </c>
      <c r="AY105" s="33">
        <f t="shared" ref="AY105:BD105" si="79">AY100*AY29</f>
        <v>0</v>
      </c>
      <c r="AZ105" s="33">
        <f t="shared" si="79"/>
        <v>0</v>
      </c>
      <c r="BA105" s="33">
        <f t="shared" si="79"/>
        <v>0</v>
      </c>
      <c r="BB105" s="33">
        <f t="shared" si="79"/>
        <v>0</v>
      </c>
      <c r="BC105" s="33">
        <f t="shared" si="79"/>
        <v>0</v>
      </c>
      <c r="BD105" s="33">
        <f t="shared" si="79"/>
        <v>119</v>
      </c>
      <c r="BF105" s="2" t="s">
        <v>176</v>
      </c>
      <c r="BG105" s="33">
        <f>BG100*BG29</f>
        <v>0</v>
      </c>
      <c r="BH105" s="33">
        <f>BH100*BH29</f>
        <v>0</v>
      </c>
      <c r="BI105" s="33">
        <f>BI100*BI29</f>
        <v>0</v>
      </c>
      <c r="BJ105" s="33">
        <f>BJ100*BJ29</f>
        <v>40.5</v>
      </c>
      <c r="BK105" s="33"/>
      <c r="BL105" s="33">
        <f t="shared" si="50"/>
        <v>179.26</v>
      </c>
      <c r="BM105" s="37">
        <f t="shared" si="72"/>
        <v>1.3284225815535563E-3</v>
      </c>
    </row>
    <row r="106" spans="2:65" x14ac:dyDescent="0.2">
      <c r="B106" s="2" t="s">
        <v>177</v>
      </c>
      <c r="C106" s="33">
        <f t="shared" ref="C106:H106" si="80">C100*C30</f>
        <v>0</v>
      </c>
      <c r="D106" s="33">
        <f t="shared" si="80"/>
        <v>671.5</v>
      </c>
      <c r="E106" s="33">
        <f t="shared" si="80"/>
        <v>3615</v>
      </c>
      <c r="F106" s="33">
        <f t="shared" si="80"/>
        <v>84</v>
      </c>
      <c r="G106" s="33">
        <f t="shared" si="80"/>
        <v>8145</v>
      </c>
      <c r="H106" s="33">
        <f t="shared" si="80"/>
        <v>2943.5</v>
      </c>
      <c r="J106" s="2" t="s">
        <v>177</v>
      </c>
      <c r="K106" s="33">
        <f t="shared" ref="K106:P106" si="81">K100*K30</f>
        <v>1487.5</v>
      </c>
      <c r="L106" s="33">
        <f t="shared" si="81"/>
        <v>0</v>
      </c>
      <c r="M106" s="33">
        <f t="shared" si="81"/>
        <v>7105</v>
      </c>
      <c r="N106" s="33">
        <f t="shared" si="81"/>
        <v>2805</v>
      </c>
      <c r="O106" s="33">
        <f t="shared" si="81"/>
        <v>0</v>
      </c>
      <c r="P106" s="33">
        <f t="shared" si="81"/>
        <v>52.5</v>
      </c>
      <c r="R106" s="2" t="s">
        <v>177</v>
      </c>
      <c r="S106" s="33">
        <f t="shared" ref="S106:X106" si="82">S100*S30</f>
        <v>525</v>
      </c>
      <c r="T106" s="33">
        <f t="shared" si="82"/>
        <v>2918</v>
      </c>
      <c r="U106" s="33">
        <f t="shared" si="82"/>
        <v>502.5</v>
      </c>
      <c r="V106" s="33">
        <f t="shared" si="82"/>
        <v>675</v>
      </c>
      <c r="W106" s="33">
        <f t="shared" si="82"/>
        <v>152</v>
      </c>
      <c r="X106" s="33">
        <f t="shared" si="82"/>
        <v>12.5</v>
      </c>
      <c r="Z106" s="2" t="s">
        <v>177</v>
      </c>
      <c r="AA106" s="33">
        <f t="shared" ref="AA106:AF106" si="83">AA100*AA30</f>
        <v>0</v>
      </c>
      <c r="AB106" s="33">
        <f t="shared" si="83"/>
        <v>8</v>
      </c>
      <c r="AC106" s="33">
        <f t="shared" si="83"/>
        <v>1391.25</v>
      </c>
      <c r="AD106" s="33">
        <f t="shared" si="83"/>
        <v>210</v>
      </c>
      <c r="AE106" s="33">
        <f t="shared" si="83"/>
        <v>20.8</v>
      </c>
      <c r="AF106" s="33">
        <f t="shared" si="83"/>
        <v>21</v>
      </c>
      <c r="AH106" s="2" t="s">
        <v>177</v>
      </c>
      <c r="AI106" s="33">
        <f t="shared" ref="AI106:AN106" si="84">AI100*AI30</f>
        <v>2329.5</v>
      </c>
      <c r="AJ106" s="33">
        <f t="shared" si="84"/>
        <v>6</v>
      </c>
      <c r="AK106" s="33">
        <f t="shared" si="84"/>
        <v>434</v>
      </c>
      <c r="AL106" s="33">
        <f t="shared" si="84"/>
        <v>1124.8</v>
      </c>
      <c r="AM106" s="33">
        <f t="shared" si="84"/>
        <v>0</v>
      </c>
      <c r="AN106" s="33">
        <f t="shared" si="84"/>
        <v>980</v>
      </c>
      <c r="AP106" s="2" t="s">
        <v>177</v>
      </c>
      <c r="AQ106" s="33">
        <f t="shared" ref="AQ106:AV106" si="85">AQ100*AQ30</f>
        <v>934.49999999999989</v>
      </c>
      <c r="AR106" s="33">
        <f t="shared" si="85"/>
        <v>8051.25</v>
      </c>
      <c r="AS106" s="33">
        <f t="shared" si="85"/>
        <v>10497</v>
      </c>
      <c r="AT106" s="33">
        <f t="shared" si="85"/>
        <v>1160</v>
      </c>
      <c r="AU106" s="33">
        <f t="shared" si="85"/>
        <v>405</v>
      </c>
      <c r="AV106" s="33">
        <f t="shared" si="85"/>
        <v>161.5</v>
      </c>
      <c r="AX106" s="2" t="s">
        <v>177</v>
      </c>
      <c r="AY106" s="33">
        <f t="shared" ref="AY106:BD106" si="86">AY100*AY30</f>
        <v>0</v>
      </c>
      <c r="AZ106" s="33">
        <f t="shared" si="86"/>
        <v>28168.799999999999</v>
      </c>
      <c r="BA106" s="33">
        <f t="shared" si="86"/>
        <v>213.75</v>
      </c>
      <c r="BB106" s="33">
        <f t="shared" si="86"/>
        <v>262</v>
      </c>
      <c r="BC106" s="33">
        <f t="shared" si="86"/>
        <v>890</v>
      </c>
      <c r="BD106" s="33">
        <f t="shared" si="86"/>
        <v>190.4</v>
      </c>
      <c r="BF106" s="2" t="s">
        <v>177</v>
      </c>
      <c r="BG106" s="33">
        <f>BG100*BG30</f>
        <v>3856.9999999999995</v>
      </c>
      <c r="BH106" s="33">
        <f>BH100*BH30</f>
        <v>57.5</v>
      </c>
      <c r="BI106" s="33">
        <f>BI100*BI30</f>
        <v>0</v>
      </c>
      <c r="BJ106" s="33">
        <f>BJ100*BJ30</f>
        <v>40.5</v>
      </c>
      <c r="BK106" s="33"/>
      <c r="BL106" s="33">
        <f t="shared" si="50"/>
        <v>93108.55</v>
      </c>
      <c r="BM106" s="37">
        <f t="shared" si="72"/>
        <v>0.68998940285455979</v>
      </c>
    </row>
    <row r="107" spans="2:65" x14ac:dyDescent="0.2">
      <c r="B107" s="2" t="s">
        <v>178</v>
      </c>
      <c r="C107" s="33">
        <f t="shared" ref="C107:H107" si="87">C100*C31</f>
        <v>0</v>
      </c>
      <c r="D107" s="33">
        <f t="shared" si="87"/>
        <v>0</v>
      </c>
      <c r="E107" s="33">
        <f t="shared" si="87"/>
        <v>0</v>
      </c>
      <c r="F107" s="33">
        <f t="shared" si="87"/>
        <v>0</v>
      </c>
      <c r="G107" s="33">
        <f t="shared" si="87"/>
        <v>0</v>
      </c>
      <c r="H107" s="33">
        <f t="shared" si="87"/>
        <v>0</v>
      </c>
      <c r="J107" s="2" t="s">
        <v>178</v>
      </c>
      <c r="K107" s="33">
        <f t="shared" ref="K107:P107" si="88">K100*K31</f>
        <v>0</v>
      </c>
      <c r="L107" s="33">
        <f t="shared" si="88"/>
        <v>0</v>
      </c>
      <c r="M107" s="33">
        <f t="shared" si="88"/>
        <v>0</v>
      </c>
      <c r="N107" s="33">
        <f t="shared" si="88"/>
        <v>0</v>
      </c>
      <c r="O107" s="33">
        <f t="shared" si="88"/>
        <v>0</v>
      </c>
      <c r="P107" s="33">
        <f t="shared" si="88"/>
        <v>0</v>
      </c>
      <c r="R107" s="2" t="s">
        <v>178</v>
      </c>
      <c r="S107" s="33">
        <f t="shared" ref="S107:X107" si="89">S100*S31</f>
        <v>0</v>
      </c>
      <c r="T107" s="33">
        <f t="shared" si="89"/>
        <v>0</v>
      </c>
      <c r="U107" s="33">
        <f t="shared" si="89"/>
        <v>0</v>
      </c>
      <c r="V107" s="33">
        <f t="shared" si="89"/>
        <v>0</v>
      </c>
      <c r="W107" s="33">
        <f t="shared" si="89"/>
        <v>0</v>
      </c>
      <c r="X107" s="33">
        <f t="shared" si="89"/>
        <v>0</v>
      </c>
      <c r="Z107" s="2" t="s">
        <v>178</v>
      </c>
      <c r="AA107" s="33">
        <f t="shared" ref="AA107:AF107" si="90">AA100*AA31</f>
        <v>0</v>
      </c>
      <c r="AB107" s="33">
        <f t="shared" si="90"/>
        <v>0</v>
      </c>
      <c r="AC107" s="33">
        <f t="shared" si="90"/>
        <v>0</v>
      </c>
      <c r="AD107" s="33">
        <f t="shared" si="90"/>
        <v>0</v>
      </c>
      <c r="AE107" s="33">
        <f t="shared" si="90"/>
        <v>0</v>
      </c>
      <c r="AF107" s="33">
        <f t="shared" si="90"/>
        <v>0</v>
      </c>
      <c r="AH107" s="2" t="s">
        <v>178</v>
      </c>
      <c r="AI107" s="33">
        <f t="shared" ref="AI107:AN107" si="91">AI100*AI31</f>
        <v>0</v>
      </c>
      <c r="AJ107" s="33">
        <f t="shared" si="91"/>
        <v>0</v>
      </c>
      <c r="AK107" s="33">
        <f t="shared" si="91"/>
        <v>0</v>
      </c>
      <c r="AL107" s="33">
        <f t="shared" si="91"/>
        <v>0</v>
      </c>
      <c r="AM107" s="33">
        <f t="shared" si="91"/>
        <v>0</v>
      </c>
      <c r="AN107" s="33">
        <f t="shared" si="91"/>
        <v>0</v>
      </c>
      <c r="AP107" s="2" t="s">
        <v>178</v>
      </c>
      <c r="AQ107" s="33">
        <f t="shared" ref="AQ107:AV107" si="92">AQ100*AQ31</f>
        <v>0</v>
      </c>
      <c r="AR107" s="33">
        <f t="shared" si="92"/>
        <v>0</v>
      </c>
      <c r="AS107" s="33">
        <f t="shared" si="92"/>
        <v>0</v>
      </c>
      <c r="AT107" s="33">
        <f t="shared" si="92"/>
        <v>0</v>
      </c>
      <c r="AU107" s="33">
        <f t="shared" si="92"/>
        <v>0</v>
      </c>
      <c r="AV107" s="33">
        <f t="shared" si="92"/>
        <v>0</v>
      </c>
      <c r="AX107" s="2" t="s">
        <v>178</v>
      </c>
      <c r="AY107" s="33">
        <f t="shared" ref="AY107:BD107" si="93">AY100*AY31</f>
        <v>0</v>
      </c>
      <c r="AZ107" s="33">
        <f t="shared" si="93"/>
        <v>0</v>
      </c>
      <c r="BA107" s="33">
        <f t="shared" si="93"/>
        <v>0</v>
      </c>
      <c r="BB107" s="33">
        <f t="shared" si="93"/>
        <v>0</v>
      </c>
      <c r="BC107" s="33">
        <f t="shared" si="93"/>
        <v>0</v>
      </c>
      <c r="BD107" s="33">
        <f t="shared" si="93"/>
        <v>47.6</v>
      </c>
      <c r="BF107" s="2" t="s">
        <v>178</v>
      </c>
      <c r="BG107" s="33">
        <f>BG100*BG31</f>
        <v>0</v>
      </c>
      <c r="BH107" s="33">
        <f>BH100*BH31</f>
        <v>0</v>
      </c>
      <c r="BI107" s="33">
        <f>BI100*BI31</f>
        <v>0</v>
      </c>
      <c r="BJ107" s="33">
        <f>BJ100*BJ31</f>
        <v>0</v>
      </c>
      <c r="BK107" s="33"/>
      <c r="BL107" s="33">
        <f t="shared" si="50"/>
        <v>47.6</v>
      </c>
      <c r="BM107" s="37">
        <f t="shared" si="72"/>
        <v>3.5274414192764297E-4</v>
      </c>
    </row>
    <row r="108" spans="2:65" x14ac:dyDescent="0.2">
      <c r="B108" s="2" t="s">
        <v>133</v>
      </c>
      <c r="C108" s="33">
        <f t="shared" ref="C108:H108" si="94">C100*C39</f>
        <v>0</v>
      </c>
      <c r="D108" s="33">
        <f t="shared" si="94"/>
        <v>987.5</v>
      </c>
      <c r="E108" s="33">
        <f t="shared" si="94"/>
        <v>9640</v>
      </c>
      <c r="F108" s="33">
        <f t="shared" si="94"/>
        <v>21</v>
      </c>
      <c r="G108" s="33">
        <f t="shared" si="94"/>
        <v>5430</v>
      </c>
      <c r="H108" s="33">
        <f t="shared" si="94"/>
        <v>0</v>
      </c>
      <c r="J108" s="2" t="s">
        <v>133</v>
      </c>
      <c r="K108" s="33">
        <f t="shared" ref="K108:P108" si="95">K100*K39</f>
        <v>1750</v>
      </c>
      <c r="L108" s="33">
        <f t="shared" si="95"/>
        <v>0</v>
      </c>
      <c r="M108" s="33">
        <f t="shared" si="95"/>
        <v>6090</v>
      </c>
      <c r="N108" s="33">
        <f t="shared" si="95"/>
        <v>0</v>
      </c>
      <c r="O108" s="33">
        <f t="shared" si="95"/>
        <v>1100</v>
      </c>
      <c r="P108" s="33">
        <f t="shared" si="95"/>
        <v>105</v>
      </c>
      <c r="R108" s="2" t="s">
        <v>133</v>
      </c>
      <c r="S108" s="33">
        <f t="shared" ref="S108:X108" si="96">S100*S39</f>
        <v>0</v>
      </c>
      <c r="T108" s="33">
        <f t="shared" si="96"/>
        <v>0</v>
      </c>
      <c r="U108" s="33">
        <f t="shared" si="96"/>
        <v>0</v>
      </c>
      <c r="V108" s="33">
        <f t="shared" si="96"/>
        <v>225</v>
      </c>
      <c r="W108" s="33">
        <f t="shared" si="96"/>
        <v>0</v>
      </c>
      <c r="X108" s="33">
        <f t="shared" si="96"/>
        <v>125</v>
      </c>
      <c r="Z108" s="2" t="s">
        <v>133</v>
      </c>
      <c r="AA108" s="33">
        <f t="shared" ref="AA108:AF108" si="97">AA100*AA39</f>
        <v>0</v>
      </c>
      <c r="AB108" s="33">
        <f t="shared" si="97"/>
        <v>8</v>
      </c>
      <c r="AC108" s="33">
        <f t="shared" si="97"/>
        <v>1669.5</v>
      </c>
      <c r="AD108" s="33">
        <f t="shared" si="97"/>
        <v>70</v>
      </c>
      <c r="AE108" s="33">
        <f t="shared" si="97"/>
        <v>83.2</v>
      </c>
      <c r="AF108" s="33">
        <f t="shared" si="97"/>
        <v>0</v>
      </c>
      <c r="AH108" s="2" t="s">
        <v>133</v>
      </c>
      <c r="AI108" s="33">
        <f t="shared" ref="AI108:AN108" si="98">AI100*AI39</f>
        <v>3106</v>
      </c>
      <c r="AJ108" s="33">
        <f t="shared" si="98"/>
        <v>0</v>
      </c>
      <c r="AK108" s="33">
        <f t="shared" si="98"/>
        <v>0</v>
      </c>
      <c r="AL108" s="33">
        <f t="shared" si="98"/>
        <v>1265.4000000000001</v>
      </c>
      <c r="AM108" s="33">
        <f t="shared" si="98"/>
        <v>0</v>
      </c>
      <c r="AN108" s="33">
        <f t="shared" si="98"/>
        <v>1102.5</v>
      </c>
      <c r="AP108" s="2" t="s">
        <v>133</v>
      </c>
      <c r="AQ108" s="33">
        <f t="shared" ref="AQ108:AV108" si="99">AQ100*AQ39</f>
        <v>0</v>
      </c>
      <c r="AR108" s="33">
        <f t="shared" si="99"/>
        <v>7514.4999999999991</v>
      </c>
      <c r="AS108" s="33">
        <f t="shared" si="99"/>
        <v>0</v>
      </c>
      <c r="AT108" s="33">
        <f t="shared" si="99"/>
        <v>1160</v>
      </c>
      <c r="AU108" s="33">
        <f t="shared" si="99"/>
        <v>405</v>
      </c>
      <c r="AV108" s="33">
        <f t="shared" si="99"/>
        <v>161.5</v>
      </c>
      <c r="AX108" s="2" t="s">
        <v>133</v>
      </c>
      <c r="AY108" s="33">
        <f t="shared" ref="AY108:BD108" si="100">AY100*AY39</f>
        <v>0</v>
      </c>
      <c r="AZ108" s="33">
        <f t="shared" si="100"/>
        <v>28749.599999999999</v>
      </c>
      <c r="BA108" s="33">
        <f t="shared" si="100"/>
        <v>0</v>
      </c>
      <c r="BB108" s="33">
        <f t="shared" si="100"/>
        <v>52.400000000000006</v>
      </c>
      <c r="BC108" s="33">
        <f t="shared" si="100"/>
        <v>890</v>
      </c>
      <c r="BD108" s="33">
        <f t="shared" si="100"/>
        <v>357</v>
      </c>
      <c r="BF108" s="2" t="s">
        <v>133</v>
      </c>
      <c r="BG108" s="33">
        <f>BG100*BG39</f>
        <v>4959</v>
      </c>
      <c r="BH108" s="33">
        <f>BH100*BH39</f>
        <v>57.5</v>
      </c>
      <c r="BI108" s="33">
        <f>BI100*BI39</f>
        <v>0</v>
      </c>
      <c r="BJ108" s="33">
        <f>BJ100*BJ39</f>
        <v>13.5</v>
      </c>
      <c r="BK108" s="33"/>
      <c r="BL108" s="33">
        <f t="shared" si="50"/>
        <v>77098.100000000006</v>
      </c>
      <c r="BM108" s="37">
        <f t="shared" si="72"/>
        <v>0.57134250270486586</v>
      </c>
    </row>
    <row r="109" spans="2:65" x14ac:dyDescent="0.2">
      <c r="B109" s="2" t="s">
        <v>134</v>
      </c>
      <c r="C109" s="33">
        <f t="shared" ref="C109:H109" si="101">C100*C40</f>
        <v>0</v>
      </c>
      <c r="D109" s="33">
        <f t="shared" si="101"/>
        <v>987.5</v>
      </c>
      <c r="E109" s="33">
        <f t="shared" si="101"/>
        <v>2410</v>
      </c>
      <c r="F109" s="33">
        <f t="shared" si="101"/>
        <v>63</v>
      </c>
      <c r="G109" s="33">
        <f t="shared" si="101"/>
        <v>5430</v>
      </c>
      <c r="H109" s="33">
        <f t="shared" si="101"/>
        <v>0</v>
      </c>
      <c r="J109" s="2" t="s">
        <v>134</v>
      </c>
      <c r="K109" s="33">
        <f t="shared" ref="K109:P109" si="102">K100*K40</f>
        <v>0</v>
      </c>
      <c r="L109" s="33">
        <f t="shared" si="102"/>
        <v>0</v>
      </c>
      <c r="M109" s="33">
        <f t="shared" si="102"/>
        <v>4060</v>
      </c>
      <c r="N109" s="33">
        <f t="shared" si="102"/>
        <v>0</v>
      </c>
      <c r="O109" s="33">
        <f t="shared" si="102"/>
        <v>0</v>
      </c>
      <c r="P109" s="33">
        <f t="shared" si="102"/>
        <v>105</v>
      </c>
      <c r="R109" s="2" t="s">
        <v>134</v>
      </c>
      <c r="S109" s="33">
        <f t="shared" ref="S109:X109" si="103">S100*S40</f>
        <v>750</v>
      </c>
      <c r="T109" s="33">
        <f t="shared" si="103"/>
        <v>0</v>
      </c>
      <c r="U109" s="33">
        <f t="shared" si="103"/>
        <v>0</v>
      </c>
      <c r="V109" s="33">
        <f t="shared" si="103"/>
        <v>2025</v>
      </c>
      <c r="W109" s="33">
        <f t="shared" si="103"/>
        <v>304</v>
      </c>
      <c r="X109" s="33">
        <f t="shared" si="103"/>
        <v>0</v>
      </c>
      <c r="Z109" s="2" t="s">
        <v>134</v>
      </c>
      <c r="AA109" s="33">
        <f t="shared" ref="AA109:AF109" si="104">AA100*AA40</f>
        <v>6000</v>
      </c>
      <c r="AB109" s="33">
        <f t="shared" si="104"/>
        <v>0</v>
      </c>
      <c r="AC109" s="33">
        <f t="shared" si="104"/>
        <v>185.5</v>
      </c>
      <c r="AD109" s="33">
        <f t="shared" si="104"/>
        <v>280</v>
      </c>
      <c r="AE109" s="33">
        <f t="shared" si="104"/>
        <v>20.8</v>
      </c>
      <c r="AF109" s="33">
        <f t="shared" si="104"/>
        <v>0</v>
      </c>
      <c r="AH109" s="2" t="s">
        <v>134</v>
      </c>
      <c r="AI109" s="33">
        <f t="shared" ref="AI109:AN109" si="105">AI100*AI40</f>
        <v>0</v>
      </c>
      <c r="AJ109" s="33">
        <f t="shared" si="105"/>
        <v>120</v>
      </c>
      <c r="AK109" s="33">
        <f t="shared" si="105"/>
        <v>0</v>
      </c>
      <c r="AL109" s="33">
        <f t="shared" si="105"/>
        <v>140.6</v>
      </c>
      <c r="AM109" s="33">
        <f t="shared" si="105"/>
        <v>0</v>
      </c>
      <c r="AN109" s="33">
        <f t="shared" si="105"/>
        <v>122.5</v>
      </c>
      <c r="AP109" s="2" t="s">
        <v>134</v>
      </c>
      <c r="AQ109" s="33">
        <f t="shared" ref="AQ109:AV109" si="106">AQ100*AQ40</f>
        <v>0</v>
      </c>
      <c r="AR109" s="33">
        <f t="shared" si="106"/>
        <v>3220.5</v>
      </c>
      <c r="AS109" s="33">
        <f t="shared" si="106"/>
        <v>0</v>
      </c>
      <c r="AT109" s="33">
        <f t="shared" si="106"/>
        <v>0</v>
      </c>
      <c r="AU109" s="33">
        <f t="shared" si="106"/>
        <v>0</v>
      </c>
      <c r="AV109" s="33">
        <f t="shared" si="106"/>
        <v>161.5</v>
      </c>
      <c r="AX109" s="2" t="s">
        <v>134</v>
      </c>
      <c r="AY109" s="33">
        <f t="shared" ref="AY109:BD109" si="107">AY100*AY40</f>
        <v>0</v>
      </c>
      <c r="AZ109" s="33">
        <f t="shared" si="107"/>
        <v>290.40000000000003</v>
      </c>
      <c r="BA109" s="33">
        <f t="shared" si="107"/>
        <v>0</v>
      </c>
      <c r="BB109" s="33">
        <f t="shared" si="107"/>
        <v>471.6</v>
      </c>
      <c r="BC109" s="33">
        <f t="shared" si="107"/>
        <v>3560</v>
      </c>
      <c r="BD109" s="33">
        <f t="shared" si="107"/>
        <v>2023</v>
      </c>
      <c r="BF109" s="2" t="s">
        <v>134</v>
      </c>
      <c r="BG109" s="33">
        <f>BG100*BG40</f>
        <v>551</v>
      </c>
      <c r="BH109" s="33">
        <f>BH100*BH40</f>
        <v>57.5</v>
      </c>
      <c r="BI109" s="33">
        <f>BI100*BI40</f>
        <v>0</v>
      </c>
      <c r="BJ109" s="33">
        <f>BJ100*BJ40</f>
        <v>256.5</v>
      </c>
      <c r="BK109" s="33"/>
      <c r="BL109" s="33">
        <f t="shared" si="50"/>
        <v>33595.899999999994</v>
      </c>
      <c r="BM109" s="37">
        <f t="shared" si="72"/>
        <v>0.24896548146611133</v>
      </c>
    </row>
  </sheetData>
  <mergeCells count="56">
    <mergeCell ref="A5:A13"/>
    <mergeCell ref="A14:A21"/>
    <mergeCell ref="A22:A26"/>
    <mergeCell ref="A32:A38"/>
    <mergeCell ref="A39:A40"/>
    <mergeCell ref="A28:A31"/>
    <mergeCell ref="Q22:Q26"/>
    <mergeCell ref="Q28:Q31"/>
    <mergeCell ref="Q32:Q38"/>
    <mergeCell ref="Q39:Q40"/>
    <mergeCell ref="I5:I13"/>
    <mergeCell ref="I14:I21"/>
    <mergeCell ref="I22:I26"/>
    <mergeCell ref="I28:I31"/>
    <mergeCell ref="A54:A89"/>
    <mergeCell ref="Q54:Q89"/>
    <mergeCell ref="Y54:Y89"/>
    <mergeCell ref="AG5:AG13"/>
    <mergeCell ref="AG14:AG21"/>
    <mergeCell ref="AG22:AG26"/>
    <mergeCell ref="AG28:AG31"/>
    <mergeCell ref="AG32:AG38"/>
    <mergeCell ref="AG39:AG40"/>
    <mergeCell ref="AG54:AG89"/>
    <mergeCell ref="Y5:Y13"/>
    <mergeCell ref="I32:I38"/>
    <mergeCell ref="I39:I40"/>
    <mergeCell ref="I54:I89"/>
    <mergeCell ref="Q5:Q13"/>
    <mergeCell ref="Q14:Q21"/>
    <mergeCell ref="AO54:AO89"/>
    <mergeCell ref="Y14:Y21"/>
    <mergeCell ref="AO5:AO13"/>
    <mergeCell ref="AO14:AO21"/>
    <mergeCell ref="AO22:AO26"/>
    <mergeCell ref="AO28:AO31"/>
    <mergeCell ref="Y32:Y38"/>
    <mergeCell ref="Y39:Y40"/>
    <mergeCell ref="Y22:Y26"/>
    <mergeCell ref="Y28:Y31"/>
    <mergeCell ref="AO32:AO38"/>
    <mergeCell ref="AO39:AO40"/>
    <mergeCell ref="AW54:AW89"/>
    <mergeCell ref="BE32:BE38"/>
    <mergeCell ref="BE39:BE40"/>
    <mergeCell ref="BE54:BE89"/>
    <mergeCell ref="BE5:BE13"/>
    <mergeCell ref="BE14:BE21"/>
    <mergeCell ref="BE22:BE26"/>
    <mergeCell ref="BE28:BE31"/>
    <mergeCell ref="AW5:AW13"/>
    <mergeCell ref="AW14:AW21"/>
    <mergeCell ref="AW22:AW26"/>
    <mergeCell ref="AW28:AW31"/>
    <mergeCell ref="AW32:AW38"/>
    <mergeCell ref="AW39:AW40"/>
  </mergeCells>
  <printOptions horizontalCentered="1"/>
  <pageMargins left="0.5" right="0.5" top="1" bottom="1" header="0.5" footer="0.5"/>
  <pageSetup orientation="portrait" horizontalDpi="300" verticalDpi="300" r:id="rId1"/>
  <headerFooter alignWithMargins="0">
    <oddHeader>&amp;C&amp;"Arial,Bold"&amp;14 1998 South Carolina Irrigation Survey
&amp;10State Irrigation totals are on pages 15 and 16&amp;14
&amp;"Arial,Italic"&amp;10(Counties in italics are 1997 data)</oddHeader>
    <oddFooter>&amp;LClemson University
Cooperative Extension Service
Clemson, SC  29634-0310&amp;RPage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109"/>
  <sheetViews>
    <sheetView topLeftCell="AX77" workbookViewId="0">
      <selection activeCell="A3" sqref="A3:BL89"/>
    </sheetView>
  </sheetViews>
  <sheetFormatPr defaultRowHeight="12.75" x14ac:dyDescent="0.2"/>
  <cols>
    <col min="1" max="1" width="8.85546875" style="2"/>
    <col min="2" max="2" width="20.7109375" style="2" customWidth="1"/>
    <col min="3" max="8" width="11.28515625" style="2" customWidth="1"/>
    <col min="9" max="9" width="8.85546875" style="2"/>
    <col min="10" max="10" width="20.7109375" style="2" customWidth="1"/>
    <col min="11" max="16" width="11.28515625" style="2" customWidth="1"/>
    <col min="17" max="17" width="8.85546875" style="2"/>
    <col min="18" max="18" width="20.7109375" style="2" customWidth="1"/>
    <col min="19" max="24" width="11.28515625" style="2" customWidth="1"/>
    <col min="25" max="25" width="8.85546875" style="2"/>
    <col min="26" max="26" width="20.7109375" style="2" customWidth="1"/>
    <col min="27" max="32" width="11.28515625" style="2" customWidth="1"/>
    <col min="33" max="33" width="8.85546875" style="2"/>
    <col min="34" max="34" width="20.7109375" style="2" customWidth="1"/>
    <col min="35" max="40" width="11.28515625" style="2" customWidth="1"/>
    <col min="41" max="41" width="8.85546875" style="2"/>
    <col min="42" max="42" width="20.7109375" style="2" customWidth="1"/>
    <col min="43" max="48" width="11.28515625" style="2" customWidth="1"/>
    <col min="49" max="49" width="8.85546875" style="2"/>
    <col min="50" max="50" width="20.7109375" style="2" customWidth="1"/>
    <col min="51" max="56" width="11.28515625" style="2" customWidth="1"/>
    <col min="57" max="57" width="8.85546875" style="2"/>
    <col min="58" max="58" width="20.7109375" style="2" customWidth="1"/>
    <col min="59" max="62" width="11.28515625" style="2" customWidth="1"/>
    <col min="63" max="63" width="9.28515625" style="2" customWidth="1"/>
    <col min="64" max="64" width="12.7109375" style="2" customWidth="1"/>
    <col min="65" max="65" width="9.28515625" style="2" bestFit="1" customWidth="1"/>
    <col min="66" max="257" width="8.85546875" style="2"/>
    <col min="258" max="258" width="20.7109375" style="2" customWidth="1"/>
    <col min="259" max="264" width="11.28515625" style="2" customWidth="1"/>
    <col min="265" max="265" width="8.85546875" style="2"/>
    <col min="266" max="266" width="20.7109375" style="2" customWidth="1"/>
    <col min="267" max="272" width="11.28515625" style="2" customWidth="1"/>
    <col min="273" max="273" width="8.85546875" style="2"/>
    <col min="274" max="274" width="20.7109375" style="2" customWidth="1"/>
    <col min="275" max="280" width="11.28515625" style="2" customWidth="1"/>
    <col min="281" max="281" width="8.85546875" style="2"/>
    <col min="282" max="282" width="20.7109375" style="2" customWidth="1"/>
    <col min="283" max="288" width="11.28515625" style="2" customWidth="1"/>
    <col min="289" max="289" width="8.85546875" style="2"/>
    <col min="290" max="290" width="20.7109375" style="2" customWidth="1"/>
    <col min="291" max="296" width="11.28515625" style="2" customWidth="1"/>
    <col min="297" max="297" width="8.85546875" style="2"/>
    <col min="298" max="298" width="20.7109375" style="2" customWidth="1"/>
    <col min="299" max="304" width="11.28515625" style="2" customWidth="1"/>
    <col min="305" max="305" width="8.85546875" style="2"/>
    <col min="306" max="306" width="20.7109375" style="2" customWidth="1"/>
    <col min="307" max="312" width="11.28515625" style="2" customWidth="1"/>
    <col min="313" max="313" width="8.85546875" style="2"/>
    <col min="314" max="314" width="20.7109375" style="2" customWidth="1"/>
    <col min="315" max="318" width="11.28515625" style="2" customWidth="1"/>
    <col min="319" max="319" width="9.28515625" style="2" customWidth="1"/>
    <col min="320" max="320" width="12.7109375" style="2" customWidth="1"/>
    <col min="321" max="321" width="9.28515625" style="2" bestFit="1" customWidth="1"/>
    <col min="322" max="513" width="8.85546875" style="2"/>
    <col min="514" max="514" width="20.7109375" style="2" customWidth="1"/>
    <col min="515" max="520" width="11.28515625" style="2" customWidth="1"/>
    <col min="521" max="521" width="8.85546875" style="2"/>
    <col min="522" max="522" width="20.7109375" style="2" customWidth="1"/>
    <col min="523" max="528" width="11.28515625" style="2" customWidth="1"/>
    <col min="529" max="529" width="8.85546875" style="2"/>
    <col min="530" max="530" width="20.7109375" style="2" customWidth="1"/>
    <col min="531" max="536" width="11.28515625" style="2" customWidth="1"/>
    <col min="537" max="537" width="8.85546875" style="2"/>
    <col min="538" max="538" width="20.7109375" style="2" customWidth="1"/>
    <col min="539" max="544" width="11.28515625" style="2" customWidth="1"/>
    <col min="545" max="545" width="8.85546875" style="2"/>
    <col min="546" max="546" width="20.7109375" style="2" customWidth="1"/>
    <col min="547" max="552" width="11.28515625" style="2" customWidth="1"/>
    <col min="553" max="553" width="8.85546875" style="2"/>
    <col min="554" max="554" width="20.7109375" style="2" customWidth="1"/>
    <col min="555" max="560" width="11.28515625" style="2" customWidth="1"/>
    <col min="561" max="561" width="8.85546875" style="2"/>
    <col min="562" max="562" width="20.7109375" style="2" customWidth="1"/>
    <col min="563" max="568" width="11.28515625" style="2" customWidth="1"/>
    <col min="569" max="569" width="8.85546875" style="2"/>
    <col min="570" max="570" width="20.7109375" style="2" customWidth="1"/>
    <col min="571" max="574" width="11.28515625" style="2" customWidth="1"/>
    <col min="575" max="575" width="9.28515625" style="2" customWidth="1"/>
    <col min="576" max="576" width="12.7109375" style="2" customWidth="1"/>
    <col min="577" max="577" width="9.28515625" style="2" bestFit="1" customWidth="1"/>
    <col min="578" max="769" width="8.85546875" style="2"/>
    <col min="770" max="770" width="20.7109375" style="2" customWidth="1"/>
    <col min="771" max="776" width="11.28515625" style="2" customWidth="1"/>
    <col min="777" max="777" width="8.85546875" style="2"/>
    <col min="778" max="778" width="20.7109375" style="2" customWidth="1"/>
    <col min="779" max="784" width="11.28515625" style="2" customWidth="1"/>
    <col min="785" max="785" width="8.85546875" style="2"/>
    <col min="786" max="786" width="20.7109375" style="2" customWidth="1"/>
    <col min="787" max="792" width="11.28515625" style="2" customWidth="1"/>
    <col min="793" max="793" width="8.85546875" style="2"/>
    <col min="794" max="794" width="20.7109375" style="2" customWidth="1"/>
    <col min="795" max="800" width="11.28515625" style="2" customWidth="1"/>
    <col min="801" max="801" width="8.85546875" style="2"/>
    <col min="802" max="802" width="20.7109375" style="2" customWidth="1"/>
    <col min="803" max="808" width="11.28515625" style="2" customWidth="1"/>
    <col min="809" max="809" width="8.85546875" style="2"/>
    <col min="810" max="810" width="20.7109375" style="2" customWidth="1"/>
    <col min="811" max="816" width="11.28515625" style="2" customWidth="1"/>
    <col min="817" max="817" width="8.85546875" style="2"/>
    <col min="818" max="818" width="20.7109375" style="2" customWidth="1"/>
    <col min="819" max="824" width="11.28515625" style="2" customWidth="1"/>
    <col min="825" max="825" width="8.85546875" style="2"/>
    <col min="826" max="826" width="20.7109375" style="2" customWidth="1"/>
    <col min="827" max="830" width="11.28515625" style="2" customWidth="1"/>
    <col min="831" max="831" width="9.28515625" style="2" customWidth="1"/>
    <col min="832" max="832" width="12.7109375" style="2" customWidth="1"/>
    <col min="833" max="833" width="9.28515625" style="2" bestFit="1" customWidth="1"/>
    <col min="834" max="1025" width="8.85546875" style="2"/>
    <col min="1026" max="1026" width="20.7109375" style="2" customWidth="1"/>
    <col min="1027" max="1032" width="11.28515625" style="2" customWidth="1"/>
    <col min="1033" max="1033" width="8.85546875" style="2"/>
    <col min="1034" max="1034" width="20.7109375" style="2" customWidth="1"/>
    <col min="1035" max="1040" width="11.28515625" style="2" customWidth="1"/>
    <col min="1041" max="1041" width="8.85546875" style="2"/>
    <col min="1042" max="1042" width="20.7109375" style="2" customWidth="1"/>
    <col min="1043" max="1048" width="11.28515625" style="2" customWidth="1"/>
    <col min="1049" max="1049" width="8.85546875" style="2"/>
    <col min="1050" max="1050" width="20.7109375" style="2" customWidth="1"/>
    <col min="1051" max="1056" width="11.28515625" style="2" customWidth="1"/>
    <col min="1057" max="1057" width="8.85546875" style="2"/>
    <col min="1058" max="1058" width="20.7109375" style="2" customWidth="1"/>
    <col min="1059" max="1064" width="11.28515625" style="2" customWidth="1"/>
    <col min="1065" max="1065" width="8.85546875" style="2"/>
    <col min="1066" max="1066" width="20.7109375" style="2" customWidth="1"/>
    <col min="1067" max="1072" width="11.28515625" style="2" customWidth="1"/>
    <col min="1073" max="1073" width="8.85546875" style="2"/>
    <col min="1074" max="1074" width="20.7109375" style="2" customWidth="1"/>
    <col min="1075" max="1080" width="11.28515625" style="2" customWidth="1"/>
    <col min="1081" max="1081" width="8.85546875" style="2"/>
    <col min="1082" max="1082" width="20.7109375" style="2" customWidth="1"/>
    <col min="1083" max="1086" width="11.28515625" style="2" customWidth="1"/>
    <col min="1087" max="1087" width="9.28515625" style="2" customWidth="1"/>
    <col min="1088" max="1088" width="12.7109375" style="2" customWidth="1"/>
    <col min="1089" max="1089" width="9.28515625" style="2" bestFit="1" customWidth="1"/>
    <col min="1090" max="1281" width="8.85546875" style="2"/>
    <col min="1282" max="1282" width="20.7109375" style="2" customWidth="1"/>
    <col min="1283" max="1288" width="11.28515625" style="2" customWidth="1"/>
    <col min="1289" max="1289" width="8.85546875" style="2"/>
    <col min="1290" max="1290" width="20.7109375" style="2" customWidth="1"/>
    <col min="1291" max="1296" width="11.28515625" style="2" customWidth="1"/>
    <col min="1297" max="1297" width="8.85546875" style="2"/>
    <col min="1298" max="1298" width="20.7109375" style="2" customWidth="1"/>
    <col min="1299" max="1304" width="11.28515625" style="2" customWidth="1"/>
    <col min="1305" max="1305" width="8.85546875" style="2"/>
    <col min="1306" max="1306" width="20.7109375" style="2" customWidth="1"/>
    <col min="1307" max="1312" width="11.28515625" style="2" customWidth="1"/>
    <col min="1313" max="1313" width="8.85546875" style="2"/>
    <col min="1314" max="1314" width="20.7109375" style="2" customWidth="1"/>
    <col min="1315" max="1320" width="11.28515625" style="2" customWidth="1"/>
    <col min="1321" max="1321" width="8.85546875" style="2"/>
    <col min="1322" max="1322" width="20.7109375" style="2" customWidth="1"/>
    <col min="1323" max="1328" width="11.28515625" style="2" customWidth="1"/>
    <col min="1329" max="1329" width="8.85546875" style="2"/>
    <col min="1330" max="1330" width="20.7109375" style="2" customWidth="1"/>
    <col min="1331" max="1336" width="11.28515625" style="2" customWidth="1"/>
    <col min="1337" max="1337" width="8.85546875" style="2"/>
    <col min="1338" max="1338" width="20.7109375" style="2" customWidth="1"/>
    <col min="1339" max="1342" width="11.28515625" style="2" customWidth="1"/>
    <col min="1343" max="1343" width="9.28515625" style="2" customWidth="1"/>
    <col min="1344" max="1344" width="12.7109375" style="2" customWidth="1"/>
    <col min="1345" max="1345" width="9.28515625" style="2" bestFit="1" customWidth="1"/>
    <col min="1346" max="1537" width="8.85546875" style="2"/>
    <col min="1538" max="1538" width="20.7109375" style="2" customWidth="1"/>
    <col min="1539" max="1544" width="11.28515625" style="2" customWidth="1"/>
    <col min="1545" max="1545" width="8.85546875" style="2"/>
    <col min="1546" max="1546" width="20.7109375" style="2" customWidth="1"/>
    <col min="1547" max="1552" width="11.28515625" style="2" customWidth="1"/>
    <col min="1553" max="1553" width="8.85546875" style="2"/>
    <col min="1554" max="1554" width="20.7109375" style="2" customWidth="1"/>
    <col min="1555" max="1560" width="11.28515625" style="2" customWidth="1"/>
    <col min="1561" max="1561" width="8.85546875" style="2"/>
    <col min="1562" max="1562" width="20.7109375" style="2" customWidth="1"/>
    <col min="1563" max="1568" width="11.28515625" style="2" customWidth="1"/>
    <col min="1569" max="1569" width="8.85546875" style="2"/>
    <col min="1570" max="1570" width="20.7109375" style="2" customWidth="1"/>
    <col min="1571" max="1576" width="11.28515625" style="2" customWidth="1"/>
    <col min="1577" max="1577" width="8.85546875" style="2"/>
    <col min="1578" max="1578" width="20.7109375" style="2" customWidth="1"/>
    <col min="1579" max="1584" width="11.28515625" style="2" customWidth="1"/>
    <col min="1585" max="1585" width="8.85546875" style="2"/>
    <col min="1586" max="1586" width="20.7109375" style="2" customWidth="1"/>
    <col min="1587" max="1592" width="11.28515625" style="2" customWidth="1"/>
    <col min="1593" max="1593" width="8.85546875" style="2"/>
    <col min="1594" max="1594" width="20.7109375" style="2" customWidth="1"/>
    <col min="1595" max="1598" width="11.28515625" style="2" customWidth="1"/>
    <col min="1599" max="1599" width="9.28515625" style="2" customWidth="1"/>
    <col min="1600" max="1600" width="12.7109375" style="2" customWidth="1"/>
    <col min="1601" max="1601" width="9.28515625" style="2" bestFit="1" customWidth="1"/>
    <col min="1602" max="1793" width="8.85546875" style="2"/>
    <col min="1794" max="1794" width="20.7109375" style="2" customWidth="1"/>
    <col min="1795" max="1800" width="11.28515625" style="2" customWidth="1"/>
    <col min="1801" max="1801" width="8.85546875" style="2"/>
    <col min="1802" max="1802" width="20.7109375" style="2" customWidth="1"/>
    <col min="1803" max="1808" width="11.28515625" style="2" customWidth="1"/>
    <col min="1809" max="1809" width="8.85546875" style="2"/>
    <col min="1810" max="1810" width="20.7109375" style="2" customWidth="1"/>
    <col min="1811" max="1816" width="11.28515625" style="2" customWidth="1"/>
    <col min="1817" max="1817" width="8.85546875" style="2"/>
    <col min="1818" max="1818" width="20.7109375" style="2" customWidth="1"/>
    <col min="1819" max="1824" width="11.28515625" style="2" customWidth="1"/>
    <col min="1825" max="1825" width="8.85546875" style="2"/>
    <col min="1826" max="1826" width="20.7109375" style="2" customWidth="1"/>
    <col min="1827" max="1832" width="11.28515625" style="2" customWidth="1"/>
    <col min="1833" max="1833" width="8.85546875" style="2"/>
    <col min="1834" max="1834" width="20.7109375" style="2" customWidth="1"/>
    <col min="1835" max="1840" width="11.28515625" style="2" customWidth="1"/>
    <col min="1841" max="1841" width="8.85546875" style="2"/>
    <col min="1842" max="1842" width="20.7109375" style="2" customWidth="1"/>
    <col min="1843" max="1848" width="11.28515625" style="2" customWidth="1"/>
    <col min="1849" max="1849" width="8.85546875" style="2"/>
    <col min="1850" max="1850" width="20.7109375" style="2" customWidth="1"/>
    <col min="1851" max="1854" width="11.28515625" style="2" customWidth="1"/>
    <col min="1855" max="1855" width="9.28515625" style="2" customWidth="1"/>
    <col min="1856" max="1856" width="12.7109375" style="2" customWidth="1"/>
    <col min="1857" max="1857" width="9.28515625" style="2" bestFit="1" customWidth="1"/>
    <col min="1858" max="2049" width="8.85546875" style="2"/>
    <col min="2050" max="2050" width="20.7109375" style="2" customWidth="1"/>
    <col min="2051" max="2056" width="11.28515625" style="2" customWidth="1"/>
    <col min="2057" max="2057" width="8.85546875" style="2"/>
    <col min="2058" max="2058" width="20.7109375" style="2" customWidth="1"/>
    <col min="2059" max="2064" width="11.28515625" style="2" customWidth="1"/>
    <col min="2065" max="2065" width="8.85546875" style="2"/>
    <col min="2066" max="2066" width="20.7109375" style="2" customWidth="1"/>
    <col min="2067" max="2072" width="11.28515625" style="2" customWidth="1"/>
    <col min="2073" max="2073" width="8.85546875" style="2"/>
    <col min="2074" max="2074" width="20.7109375" style="2" customWidth="1"/>
    <col min="2075" max="2080" width="11.28515625" style="2" customWidth="1"/>
    <col min="2081" max="2081" width="8.85546875" style="2"/>
    <col min="2082" max="2082" width="20.7109375" style="2" customWidth="1"/>
    <col min="2083" max="2088" width="11.28515625" style="2" customWidth="1"/>
    <col min="2089" max="2089" width="8.85546875" style="2"/>
    <col min="2090" max="2090" width="20.7109375" style="2" customWidth="1"/>
    <col min="2091" max="2096" width="11.28515625" style="2" customWidth="1"/>
    <col min="2097" max="2097" width="8.85546875" style="2"/>
    <col min="2098" max="2098" width="20.7109375" style="2" customWidth="1"/>
    <col min="2099" max="2104" width="11.28515625" style="2" customWidth="1"/>
    <col min="2105" max="2105" width="8.85546875" style="2"/>
    <col min="2106" max="2106" width="20.7109375" style="2" customWidth="1"/>
    <col min="2107" max="2110" width="11.28515625" style="2" customWidth="1"/>
    <col min="2111" max="2111" width="9.28515625" style="2" customWidth="1"/>
    <col min="2112" max="2112" width="12.7109375" style="2" customWidth="1"/>
    <col min="2113" max="2113" width="9.28515625" style="2" bestFit="1" customWidth="1"/>
    <col min="2114" max="2305" width="8.85546875" style="2"/>
    <col min="2306" max="2306" width="20.7109375" style="2" customWidth="1"/>
    <col min="2307" max="2312" width="11.28515625" style="2" customWidth="1"/>
    <col min="2313" max="2313" width="8.85546875" style="2"/>
    <col min="2314" max="2314" width="20.7109375" style="2" customWidth="1"/>
    <col min="2315" max="2320" width="11.28515625" style="2" customWidth="1"/>
    <col min="2321" max="2321" width="8.85546875" style="2"/>
    <col min="2322" max="2322" width="20.7109375" style="2" customWidth="1"/>
    <col min="2323" max="2328" width="11.28515625" style="2" customWidth="1"/>
    <col min="2329" max="2329" width="8.85546875" style="2"/>
    <col min="2330" max="2330" width="20.7109375" style="2" customWidth="1"/>
    <col min="2331" max="2336" width="11.28515625" style="2" customWidth="1"/>
    <col min="2337" max="2337" width="8.85546875" style="2"/>
    <col min="2338" max="2338" width="20.7109375" style="2" customWidth="1"/>
    <col min="2339" max="2344" width="11.28515625" style="2" customWidth="1"/>
    <col min="2345" max="2345" width="8.85546875" style="2"/>
    <col min="2346" max="2346" width="20.7109375" style="2" customWidth="1"/>
    <col min="2347" max="2352" width="11.28515625" style="2" customWidth="1"/>
    <col min="2353" max="2353" width="8.85546875" style="2"/>
    <col min="2354" max="2354" width="20.7109375" style="2" customWidth="1"/>
    <col min="2355" max="2360" width="11.28515625" style="2" customWidth="1"/>
    <col min="2361" max="2361" width="8.85546875" style="2"/>
    <col min="2362" max="2362" width="20.7109375" style="2" customWidth="1"/>
    <col min="2363" max="2366" width="11.28515625" style="2" customWidth="1"/>
    <col min="2367" max="2367" width="9.28515625" style="2" customWidth="1"/>
    <col min="2368" max="2368" width="12.7109375" style="2" customWidth="1"/>
    <col min="2369" max="2369" width="9.28515625" style="2" bestFit="1" customWidth="1"/>
    <col min="2370" max="2561" width="8.85546875" style="2"/>
    <col min="2562" max="2562" width="20.7109375" style="2" customWidth="1"/>
    <col min="2563" max="2568" width="11.28515625" style="2" customWidth="1"/>
    <col min="2569" max="2569" width="8.85546875" style="2"/>
    <col min="2570" max="2570" width="20.7109375" style="2" customWidth="1"/>
    <col min="2571" max="2576" width="11.28515625" style="2" customWidth="1"/>
    <col min="2577" max="2577" width="8.85546875" style="2"/>
    <col min="2578" max="2578" width="20.7109375" style="2" customWidth="1"/>
    <col min="2579" max="2584" width="11.28515625" style="2" customWidth="1"/>
    <col min="2585" max="2585" width="8.85546875" style="2"/>
    <col min="2586" max="2586" width="20.7109375" style="2" customWidth="1"/>
    <col min="2587" max="2592" width="11.28515625" style="2" customWidth="1"/>
    <col min="2593" max="2593" width="8.85546875" style="2"/>
    <col min="2594" max="2594" width="20.7109375" style="2" customWidth="1"/>
    <col min="2595" max="2600" width="11.28515625" style="2" customWidth="1"/>
    <col min="2601" max="2601" width="8.85546875" style="2"/>
    <col min="2602" max="2602" width="20.7109375" style="2" customWidth="1"/>
    <col min="2603" max="2608" width="11.28515625" style="2" customWidth="1"/>
    <col min="2609" max="2609" width="8.85546875" style="2"/>
    <col min="2610" max="2610" width="20.7109375" style="2" customWidth="1"/>
    <col min="2611" max="2616" width="11.28515625" style="2" customWidth="1"/>
    <col min="2617" max="2617" width="8.85546875" style="2"/>
    <col min="2618" max="2618" width="20.7109375" style="2" customWidth="1"/>
    <col min="2619" max="2622" width="11.28515625" style="2" customWidth="1"/>
    <col min="2623" max="2623" width="9.28515625" style="2" customWidth="1"/>
    <col min="2624" max="2624" width="12.7109375" style="2" customWidth="1"/>
    <col min="2625" max="2625" width="9.28515625" style="2" bestFit="1" customWidth="1"/>
    <col min="2626" max="2817" width="8.85546875" style="2"/>
    <col min="2818" max="2818" width="20.7109375" style="2" customWidth="1"/>
    <col min="2819" max="2824" width="11.28515625" style="2" customWidth="1"/>
    <col min="2825" max="2825" width="8.85546875" style="2"/>
    <col min="2826" max="2826" width="20.7109375" style="2" customWidth="1"/>
    <col min="2827" max="2832" width="11.28515625" style="2" customWidth="1"/>
    <col min="2833" max="2833" width="8.85546875" style="2"/>
    <col min="2834" max="2834" width="20.7109375" style="2" customWidth="1"/>
    <col min="2835" max="2840" width="11.28515625" style="2" customWidth="1"/>
    <col min="2841" max="2841" width="8.85546875" style="2"/>
    <col min="2842" max="2842" width="20.7109375" style="2" customWidth="1"/>
    <col min="2843" max="2848" width="11.28515625" style="2" customWidth="1"/>
    <col min="2849" max="2849" width="8.85546875" style="2"/>
    <col min="2850" max="2850" width="20.7109375" style="2" customWidth="1"/>
    <col min="2851" max="2856" width="11.28515625" style="2" customWidth="1"/>
    <col min="2857" max="2857" width="8.85546875" style="2"/>
    <col min="2858" max="2858" width="20.7109375" style="2" customWidth="1"/>
    <col min="2859" max="2864" width="11.28515625" style="2" customWidth="1"/>
    <col min="2865" max="2865" width="8.85546875" style="2"/>
    <col min="2866" max="2866" width="20.7109375" style="2" customWidth="1"/>
    <col min="2867" max="2872" width="11.28515625" style="2" customWidth="1"/>
    <col min="2873" max="2873" width="8.85546875" style="2"/>
    <col min="2874" max="2874" width="20.7109375" style="2" customWidth="1"/>
    <col min="2875" max="2878" width="11.28515625" style="2" customWidth="1"/>
    <col min="2879" max="2879" width="9.28515625" style="2" customWidth="1"/>
    <col min="2880" max="2880" width="12.7109375" style="2" customWidth="1"/>
    <col min="2881" max="2881" width="9.28515625" style="2" bestFit="1" customWidth="1"/>
    <col min="2882" max="3073" width="8.85546875" style="2"/>
    <col min="3074" max="3074" width="20.7109375" style="2" customWidth="1"/>
    <col min="3075" max="3080" width="11.28515625" style="2" customWidth="1"/>
    <col min="3081" max="3081" width="8.85546875" style="2"/>
    <col min="3082" max="3082" width="20.7109375" style="2" customWidth="1"/>
    <col min="3083" max="3088" width="11.28515625" style="2" customWidth="1"/>
    <col min="3089" max="3089" width="8.85546875" style="2"/>
    <col min="3090" max="3090" width="20.7109375" style="2" customWidth="1"/>
    <col min="3091" max="3096" width="11.28515625" style="2" customWidth="1"/>
    <col min="3097" max="3097" width="8.85546875" style="2"/>
    <col min="3098" max="3098" width="20.7109375" style="2" customWidth="1"/>
    <col min="3099" max="3104" width="11.28515625" style="2" customWidth="1"/>
    <col min="3105" max="3105" width="8.85546875" style="2"/>
    <col min="3106" max="3106" width="20.7109375" style="2" customWidth="1"/>
    <col min="3107" max="3112" width="11.28515625" style="2" customWidth="1"/>
    <col min="3113" max="3113" width="8.85546875" style="2"/>
    <col min="3114" max="3114" width="20.7109375" style="2" customWidth="1"/>
    <col min="3115" max="3120" width="11.28515625" style="2" customWidth="1"/>
    <col min="3121" max="3121" width="8.85546875" style="2"/>
    <col min="3122" max="3122" width="20.7109375" style="2" customWidth="1"/>
    <col min="3123" max="3128" width="11.28515625" style="2" customWidth="1"/>
    <col min="3129" max="3129" width="8.85546875" style="2"/>
    <col min="3130" max="3130" width="20.7109375" style="2" customWidth="1"/>
    <col min="3131" max="3134" width="11.28515625" style="2" customWidth="1"/>
    <col min="3135" max="3135" width="9.28515625" style="2" customWidth="1"/>
    <col min="3136" max="3136" width="12.7109375" style="2" customWidth="1"/>
    <col min="3137" max="3137" width="9.28515625" style="2" bestFit="1" customWidth="1"/>
    <col min="3138" max="3329" width="8.85546875" style="2"/>
    <col min="3330" max="3330" width="20.7109375" style="2" customWidth="1"/>
    <col min="3331" max="3336" width="11.28515625" style="2" customWidth="1"/>
    <col min="3337" max="3337" width="8.85546875" style="2"/>
    <col min="3338" max="3338" width="20.7109375" style="2" customWidth="1"/>
    <col min="3339" max="3344" width="11.28515625" style="2" customWidth="1"/>
    <col min="3345" max="3345" width="8.85546875" style="2"/>
    <col min="3346" max="3346" width="20.7109375" style="2" customWidth="1"/>
    <col min="3347" max="3352" width="11.28515625" style="2" customWidth="1"/>
    <col min="3353" max="3353" width="8.85546875" style="2"/>
    <col min="3354" max="3354" width="20.7109375" style="2" customWidth="1"/>
    <col min="3355" max="3360" width="11.28515625" style="2" customWidth="1"/>
    <col min="3361" max="3361" width="8.85546875" style="2"/>
    <col min="3362" max="3362" width="20.7109375" style="2" customWidth="1"/>
    <col min="3363" max="3368" width="11.28515625" style="2" customWidth="1"/>
    <col min="3369" max="3369" width="8.85546875" style="2"/>
    <col min="3370" max="3370" width="20.7109375" style="2" customWidth="1"/>
    <col min="3371" max="3376" width="11.28515625" style="2" customWidth="1"/>
    <col min="3377" max="3377" width="8.85546875" style="2"/>
    <col min="3378" max="3378" width="20.7109375" style="2" customWidth="1"/>
    <col min="3379" max="3384" width="11.28515625" style="2" customWidth="1"/>
    <col min="3385" max="3385" width="8.85546875" style="2"/>
    <col min="3386" max="3386" width="20.7109375" style="2" customWidth="1"/>
    <col min="3387" max="3390" width="11.28515625" style="2" customWidth="1"/>
    <col min="3391" max="3391" width="9.28515625" style="2" customWidth="1"/>
    <col min="3392" max="3392" width="12.7109375" style="2" customWidth="1"/>
    <col min="3393" max="3393" width="9.28515625" style="2" bestFit="1" customWidth="1"/>
    <col min="3394" max="3585" width="8.85546875" style="2"/>
    <col min="3586" max="3586" width="20.7109375" style="2" customWidth="1"/>
    <col min="3587" max="3592" width="11.28515625" style="2" customWidth="1"/>
    <col min="3593" max="3593" width="8.85546875" style="2"/>
    <col min="3594" max="3594" width="20.7109375" style="2" customWidth="1"/>
    <col min="3595" max="3600" width="11.28515625" style="2" customWidth="1"/>
    <col min="3601" max="3601" width="8.85546875" style="2"/>
    <col min="3602" max="3602" width="20.7109375" style="2" customWidth="1"/>
    <col min="3603" max="3608" width="11.28515625" style="2" customWidth="1"/>
    <col min="3609" max="3609" width="8.85546875" style="2"/>
    <col min="3610" max="3610" width="20.7109375" style="2" customWidth="1"/>
    <col min="3611" max="3616" width="11.28515625" style="2" customWidth="1"/>
    <col min="3617" max="3617" width="8.85546875" style="2"/>
    <col min="3618" max="3618" width="20.7109375" style="2" customWidth="1"/>
    <col min="3619" max="3624" width="11.28515625" style="2" customWidth="1"/>
    <col min="3625" max="3625" width="8.85546875" style="2"/>
    <col min="3626" max="3626" width="20.7109375" style="2" customWidth="1"/>
    <col min="3627" max="3632" width="11.28515625" style="2" customWidth="1"/>
    <col min="3633" max="3633" width="8.85546875" style="2"/>
    <col min="3634" max="3634" width="20.7109375" style="2" customWidth="1"/>
    <col min="3635" max="3640" width="11.28515625" style="2" customWidth="1"/>
    <col min="3641" max="3641" width="8.85546875" style="2"/>
    <col min="3642" max="3642" width="20.7109375" style="2" customWidth="1"/>
    <col min="3643" max="3646" width="11.28515625" style="2" customWidth="1"/>
    <col min="3647" max="3647" width="9.28515625" style="2" customWidth="1"/>
    <col min="3648" max="3648" width="12.7109375" style="2" customWidth="1"/>
    <col min="3649" max="3649" width="9.28515625" style="2" bestFit="1" customWidth="1"/>
    <col min="3650" max="3841" width="8.85546875" style="2"/>
    <col min="3842" max="3842" width="20.7109375" style="2" customWidth="1"/>
    <col min="3843" max="3848" width="11.28515625" style="2" customWidth="1"/>
    <col min="3849" max="3849" width="8.85546875" style="2"/>
    <col min="3850" max="3850" width="20.7109375" style="2" customWidth="1"/>
    <col min="3851" max="3856" width="11.28515625" style="2" customWidth="1"/>
    <col min="3857" max="3857" width="8.85546875" style="2"/>
    <col min="3858" max="3858" width="20.7109375" style="2" customWidth="1"/>
    <col min="3859" max="3864" width="11.28515625" style="2" customWidth="1"/>
    <col min="3865" max="3865" width="8.85546875" style="2"/>
    <col min="3866" max="3866" width="20.7109375" style="2" customWidth="1"/>
    <col min="3867" max="3872" width="11.28515625" style="2" customWidth="1"/>
    <col min="3873" max="3873" width="8.85546875" style="2"/>
    <col min="3874" max="3874" width="20.7109375" style="2" customWidth="1"/>
    <col min="3875" max="3880" width="11.28515625" style="2" customWidth="1"/>
    <col min="3881" max="3881" width="8.85546875" style="2"/>
    <col min="3882" max="3882" width="20.7109375" style="2" customWidth="1"/>
    <col min="3883" max="3888" width="11.28515625" style="2" customWidth="1"/>
    <col min="3889" max="3889" width="8.85546875" style="2"/>
    <col min="3890" max="3890" width="20.7109375" style="2" customWidth="1"/>
    <col min="3891" max="3896" width="11.28515625" style="2" customWidth="1"/>
    <col min="3897" max="3897" width="8.85546875" style="2"/>
    <col min="3898" max="3898" width="20.7109375" style="2" customWidth="1"/>
    <col min="3899" max="3902" width="11.28515625" style="2" customWidth="1"/>
    <col min="3903" max="3903" width="9.28515625" style="2" customWidth="1"/>
    <col min="3904" max="3904" width="12.7109375" style="2" customWidth="1"/>
    <col min="3905" max="3905" width="9.28515625" style="2" bestFit="1" customWidth="1"/>
    <col min="3906" max="4097" width="8.85546875" style="2"/>
    <col min="4098" max="4098" width="20.7109375" style="2" customWidth="1"/>
    <col min="4099" max="4104" width="11.28515625" style="2" customWidth="1"/>
    <col min="4105" max="4105" width="8.85546875" style="2"/>
    <col min="4106" max="4106" width="20.7109375" style="2" customWidth="1"/>
    <col min="4107" max="4112" width="11.28515625" style="2" customWidth="1"/>
    <col min="4113" max="4113" width="8.85546875" style="2"/>
    <col min="4114" max="4114" width="20.7109375" style="2" customWidth="1"/>
    <col min="4115" max="4120" width="11.28515625" style="2" customWidth="1"/>
    <col min="4121" max="4121" width="8.85546875" style="2"/>
    <col min="4122" max="4122" width="20.7109375" style="2" customWidth="1"/>
    <col min="4123" max="4128" width="11.28515625" style="2" customWidth="1"/>
    <col min="4129" max="4129" width="8.85546875" style="2"/>
    <col min="4130" max="4130" width="20.7109375" style="2" customWidth="1"/>
    <col min="4131" max="4136" width="11.28515625" style="2" customWidth="1"/>
    <col min="4137" max="4137" width="8.85546875" style="2"/>
    <col min="4138" max="4138" width="20.7109375" style="2" customWidth="1"/>
    <col min="4139" max="4144" width="11.28515625" style="2" customWidth="1"/>
    <col min="4145" max="4145" width="8.85546875" style="2"/>
    <col min="4146" max="4146" width="20.7109375" style="2" customWidth="1"/>
    <col min="4147" max="4152" width="11.28515625" style="2" customWidth="1"/>
    <col min="4153" max="4153" width="8.85546875" style="2"/>
    <col min="4154" max="4154" width="20.7109375" style="2" customWidth="1"/>
    <col min="4155" max="4158" width="11.28515625" style="2" customWidth="1"/>
    <col min="4159" max="4159" width="9.28515625" style="2" customWidth="1"/>
    <col min="4160" max="4160" width="12.7109375" style="2" customWidth="1"/>
    <col min="4161" max="4161" width="9.28515625" style="2" bestFit="1" customWidth="1"/>
    <col min="4162" max="4353" width="8.85546875" style="2"/>
    <col min="4354" max="4354" width="20.7109375" style="2" customWidth="1"/>
    <col min="4355" max="4360" width="11.28515625" style="2" customWidth="1"/>
    <col min="4361" max="4361" width="8.85546875" style="2"/>
    <col min="4362" max="4362" width="20.7109375" style="2" customWidth="1"/>
    <col min="4363" max="4368" width="11.28515625" style="2" customWidth="1"/>
    <col min="4369" max="4369" width="8.85546875" style="2"/>
    <col min="4370" max="4370" width="20.7109375" style="2" customWidth="1"/>
    <col min="4371" max="4376" width="11.28515625" style="2" customWidth="1"/>
    <col min="4377" max="4377" width="8.85546875" style="2"/>
    <col min="4378" max="4378" width="20.7109375" style="2" customWidth="1"/>
    <col min="4379" max="4384" width="11.28515625" style="2" customWidth="1"/>
    <col min="4385" max="4385" width="8.85546875" style="2"/>
    <col min="4386" max="4386" width="20.7109375" style="2" customWidth="1"/>
    <col min="4387" max="4392" width="11.28515625" style="2" customWidth="1"/>
    <col min="4393" max="4393" width="8.85546875" style="2"/>
    <col min="4394" max="4394" width="20.7109375" style="2" customWidth="1"/>
    <col min="4395" max="4400" width="11.28515625" style="2" customWidth="1"/>
    <col min="4401" max="4401" width="8.85546875" style="2"/>
    <col min="4402" max="4402" width="20.7109375" style="2" customWidth="1"/>
    <col min="4403" max="4408" width="11.28515625" style="2" customWidth="1"/>
    <col min="4409" max="4409" width="8.85546875" style="2"/>
    <col min="4410" max="4410" width="20.7109375" style="2" customWidth="1"/>
    <col min="4411" max="4414" width="11.28515625" style="2" customWidth="1"/>
    <col min="4415" max="4415" width="9.28515625" style="2" customWidth="1"/>
    <col min="4416" max="4416" width="12.7109375" style="2" customWidth="1"/>
    <col min="4417" max="4417" width="9.28515625" style="2" bestFit="1" customWidth="1"/>
    <col min="4418" max="4609" width="8.85546875" style="2"/>
    <col min="4610" max="4610" width="20.7109375" style="2" customWidth="1"/>
    <col min="4611" max="4616" width="11.28515625" style="2" customWidth="1"/>
    <col min="4617" max="4617" width="8.85546875" style="2"/>
    <col min="4618" max="4618" width="20.7109375" style="2" customWidth="1"/>
    <col min="4619" max="4624" width="11.28515625" style="2" customWidth="1"/>
    <col min="4625" max="4625" width="8.85546875" style="2"/>
    <col min="4626" max="4626" width="20.7109375" style="2" customWidth="1"/>
    <col min="4627" max="4632" width="11.28515625" style="2" customWidth="1"/>
    <col min="4633" max="4633" width="8.85546875" style="2"/>
    <col min="4634" max="4634" width="20.7109375" style="2" customWidth="1"/>
    <col min="4635" max="4640" width="11.28515625" style="2" customWidth="1"/>
    <col min="4641" max="4641" width="8.85546875" style="2"/>
    <col min="4642" max="4642" width="20.7109375" style="2" customWidth="1"/>
    <col min="4643" max="4648" width="11.28515625" style="2" customWidth="1"/>
    <col min="4649" max="4649" width="8.85546875" style="2"/>
    <col min="4650" max="4650" width="20.7109375" style="2" customWidth="1"/>
    <col min="4651" max="4656" width="11.28515625" style="2" customWidth="1"/>
    <col min="4657" max="4657" width="8.85546875" style="2"/>
    <col min="4658" max="4658" width="20.7109375" style="2" customWidth="1"/>
    <col min="4659" max="4664" width="11.28515625" style="2" customWidth="1"/>
    <col min="4665" max="4665" width="8.85546875" style="2"/>
    <col min="4666" max="4666" width="20.7109375" style="2" customWidth="1"/>
    <col min="4667" max="4670" width="11.28515625" style="2" customWidth="1"/>
    <col min="4671" max="4671" width="9.28515625" style="2" customWidth="1"/>
    <col min="4672" max="4672" width="12.7109375" style="2" customWidth="1"/>
    <col min="4673" max="4673" width="9.28515625" style="2" bestFit="1" customWidth="1"/>
    <col min="4674" max="4865" width="8.85546875" style="2"/>
    <col min="4866" max="4866" width="20.7109375" style="2" customWidth="1"/>
    <col min="4867" max="4872" width="11.28515625" style="2" customWidth="1"/>
    <col min="4873" max="4873" width="8.85546875" style="2"/>
    <col min="4874" max="4874" width="20.7109375" style="2" customWidth="1"/>
    <col min="4875" max="4880" width="11.28515625" style="2" customWidth="1"/>
    <col min="4881" max="4881" width="8.85546875" style="2"/>
    <col min="4882" max="4882" width="20.7109375" style="2" customWidth="1"/>
    <col min="4883" max="4888" width="11.28515625" style="2" customWidth="1"/>
    <col min="4889" max="4889" width="8.85546875" style="2"/>
    <col min="4890" max="4890" width="20.7109375" style="2" customWidth="1"/>
    <col min="4891" max="4896" width="11.28515625" style="2" customWidth="1"/>
    <col min="4897" max="4897" width="8.85546875" style="2"/>
    <col min="4898" max="4898" width="20.7109375" style="2" customWidth="1"/>
    <col min="4899" max="4904" width="11.28515625" style="2" customWidth="1"/>
    <col min="4905" max="4905" width="8.85546875" style="2"/>
    <col min="4906" max="4906" width="20.7109375" style="2" customWidth="1"/>
    <col min="4907" max="4912" width="11.28515625" style="2" customWidth="1"/>
    <col min="4913" max="4913" width="8.85546875" style="2"/>
    <col min="4914" max="4914" width="20.7109375" style="2" customWidth="1"/>
    <col min="4915" max="4920" width="11.28515625" style="2" customWidth="1"/>
    <col min="4921" max="4921" width="8.85546875" style="2"/>
    <col min="4922" max="4922" width="20.7109375" style="2" customWidth="1"/>
    <col min="4923" max="4926" width="11.28515625" style="2" customWidth="1"/>
    <col min="4927" max="4927" width="9.28515625" style="2" customWidth="1"/>
    <col min="4928" max="4928" width="12.7109375" style="2" customWidth="1"/>
    <col min="4929" max="4929" width="9.28515625" style="2" bestFit="1" customWidth="1"/>
    <col min="4930" max="5121" width="8.85546875" style="2"/>
    <col min="5122" max="5122" width="20.7109375" style="2" customWidth="1"/>
    <col min="5123" max="5128" width="11.28515625" style="2" customWidth="1"/>
    <col min="5129" max="5129" width="8.85546875" style="2"/>
    <col min="5130" max="5130" width="20.7109375" style="2" customWidth="1"/>
    <col min="5131" max="5136" width="11.28515625" style="2" customWidth="1"/>
    <col min="5137" max="5137" width="8.85546875" style="2"/>
    <col min="5138" max="5138" width="20.7109375" style="2" customWidth="1"/>
    <col min="5139" max="5144" width="11.28515625" style="2" customWidth="1"/>
    <col min="5145" max="5145" width="8.85546875" style="2"/>
    <col min="5146" max="5146" width="20.7109375" style="2" customWidth="1"/>
    <col min="5147" max="5152" width="11.28515625" style="2" customWidth="1"/>
    <col min="5153" max="5153" width="8.85546875" style="2"/>
    <col min="5154" max="5154" width="20.7109375" style="2" customWidth="1"/>
    <col min="5155" max="5160" width="11.28515625" style="2" customWidth="1"/>
    <col min="5161" max="5161" width="8.85546875" style="2"/>
    <col min="5162" max="5162" width="20.7109375" style="2" customWidth="1"/>
    <col min="5163" max="5168" width="11.28515625" style="2" customWidth="1"/>
    <col min="5169" max="5169" width="8.85546875" style="2"/>
    <col min="5170" max="5170" width="20.7109375" style="2" customWidth="1"/>
    <col min="5171" max="5176" width="11.28515625" style="2" customWidth="1"/>
    <col min="5177" max="5177" width="8.85546875" style="2"/>
    <col min="5178" max="5178" width="20.7109375" style="2" customWidth="1"/>
    <col min="5179" max="5182" width="11.28515625" style="2" customWidth="1"/>
    <col min="5183" max="5183" width="9.28515625" style="2" customWidth="1"/>
    <col min="5184" max="5184" width="12.7109375" style="2" customWidth="1"/>
    <col min="5185" max="5185" width="9.28515625" style="2" bestFit="1" customWidth="1"/>
    <col min="5186" max="5377" width="8.85546875" style="2"/>
    <col min="5378" max="5378" width="20.7109375" style="2" customWidth="1"/>
    <col min="5379" max="5384" width="11.28515625" style="2" customWidth="1"/>
    <col min="5385" max="5385" width="8.85546875" style="2"/>
    <col min="5386" max="5386" width="20.7109375" style="2" customWidth="1"/>
    <col min="5387" max="5392" width="11.28515625" style="2" customWidth="1"/>
    <col min="5393" max="5393" width="8.85546875" style="2"/>
    <col min="5394" max="5394" width="20.7109375" style="2" customWidth="1"/>
    <col min="5395" max="5400" width="11.28515625" style="2" customWidth="1"/>
    <col min="5401" max="5401" width="8.85546875" style="2"/>
    <col min="5402" max="5402" width="20.7109375" style="2" customWidth="1"/>
    <col min="5403" max="5408" width="11.28515625" style="2" customWidth="1"/>
    <col min="5409" max="5409" width="8.85546875" style="2"/>
    <col min="5410" max="5410" width="20.7109375" style="2" customWidth="1"/>
    <col min="5411" max="5416" width="11.28515625" style="2" customWidth="1"/>
    <col min="5417" max="5417" width="8.85546875" style="2"/>
    <col min="5418" max="5418" width="20.7109375" style="2" customWidth="1"/>
    <col min="5419" max="5424" width="11.28515625" style="2" customWidth="1"/>
    <col min="5425" max="5425" width="8.85546875" style="2"/>
    <col min="5426" max="5426" width="20.7109375" style="2" customWidth="1"/>
    <col min="5427" max="5432" width="11.28515625" style="2" customWidth="1"/>
    <col min="5433" max="5433" width="8.85546875" style="2"/>
    <col min="5434" max="5434" width="20.7109375" style="2" customWidth="1"/>
    <col min="5435" max="5438" width="11.28515625" style="2" customWidth="1"/>
    <col min="5439" max="5439" width="9.28515625" style="2" customWidth="1"/>
    <col min="5440" max="5440" width="12.7109375" style="2" customWidth="1"/>
    <col min="5441" max="5441" width="9.28515625" style="2" bestFit="1" customWidth="1"/>
    <col min="5442" max="5633" width="8.85546875" style="2"/>
    <col min="5634" max="5634" width="20.7109375" style="2" customWidth="1"/>
    <col min="5635" max="5640" width="11.28515625" style="2" customWidth="1"/>
    <col min="5641" max="5641" width="8.85546875" style="2"/>
    <col min="5642" max="5642" width="20.7109375" style="2" customWidth="1"/>
    <col min="5643" max="5648" width="11.28515625" style="2" customWidth="1"/>
    <col min="5649" max="5649" width="8.85546875" style="2"/>
    <col min="5650" max="5650" width="20.7109375" style="2" customWidth="1"/>
    <col min="5651" max="5656" width="11.28515625" style="2" customWidth="1"/>
    <col min="5657" max="5657" width="8.85546875" style="2"/>
    <col min="5658" max="5658" width="20.7109375" style="2" customWidth="1"/>
    <col min="5659" max="5664" width="11.28515625" style="2" customWidth="1"/>
    <col min="5665" max="5665" width="8.85546875" style="2"/>
    <col min="5666" max="5666" width="20.7109375" style="2" customWidth="1"/>
    <col min="5667" max="5672" width="11.28515625" style="2" customWidth="1"/>
    <col min="5673" max="5673" width="8.85546875" style="2"/>
    <col min="5674" max="5674" width="20.7109375" style="2" customWidth="1"/>
    <col min="5675" max="5680" width="11.28515625" style="2" customWidth="1"/>
    <col min="5681" max="5681" width="8.85546875" style="2"/>
    <col min="5682" max="5682" width="20.7109375" style="2" customWidth="1"/>
    <col min="5683" max="5688" width="11.28515625" style="2" customWidth="1"/>
    <col min="5689" max="5689" width="8.85546875" style="2"/>
    <col min="5690" max="5690" width="20.7109375" style="2" customWidth="1"/>
    <col min="5691" max="5694" width="11.28515625" style="2" customWidth="1"/>
    <col min="5695" max="5695" width="9.28515625" style="2" customWidth="1"/>
    <col min="5696" max="5696" width="12.7109375" style="2" customWidth="1"/>
    <col min="5697" max="5697" width="9.28515625" style="2" bestFit="1" customWidth="1"/>
    <col min="5698" max="5889" width="8.85546875" style="2"/>
    <col min="5890" max="5890" width="20.7109375" style="2" customWidth="1"/>
    <col min="5891" max="5896" width="11.28515625" style="2" customWidth="1"/>
    <col min="5897" max="5897" width="8.85546875" style="2"/>
    <col min="5898" max="5898" width="20.7109375" style="2" customWidth="1"/>
    <col min="5899" max="5904" width="11.28515625" style="2" customWidth="1"/>
    <col min="5905" max="5905" width="8.85546875" style="2"/>
    <col min="5906" max="5906" width="20.7109375" style="2" customWidth="1"/>
    <col min="5907" max="5912" width="11.28515625" style="2" customWidth="1"/>
    <col min="5913" max="5913" width="8.85546875" style="2"/>
    <col min="5914" max="5914" width="20.7109375" style="2" customWidth="1"/>
    <col min="5915" max="5920" width="11.28515625" style="2" customWidth="1"/>
    <col min="5921" max="5921" width="8.85546875" style="2"/>
    <col min="5922" max="5922" width="20.7109375" style="2" customWidth="1"/>
    <col min="5923" max="5928" width="11.28515625" style="2" customWidth="1"/>
    <col min="5929" max="5929" width="8.85546875" style="2"/>
    <col min="5930" max="5930" width="20.7109375" style="2" customWidth="1"/>
    <col min="5931" max="5936" width="11.28515625" style="2" customWidth="1"/>
    <col min="5937" max="5937" width="8.85546875" style="2"/>
    <col min="5938" max="5938" width="20.7109375" style="2" customWidth="1"/>
    <col min="5939" max="5944" width="11.28515625" style="2" customWidth="1"/>
    <col min="5945" max="5945" width="8.85546875" style="2"/>
    <col min="5946" max="5946" width="20.7109375" style="2" customWidth="1"/>
    <col min="5947" max="5950" width="11.28515625" style="2" customWidth="1"/>
    <col min="5951" max="5951" width="9.28515625" style="2" customWidth="1"/>
    <col min="5952" max="5952" width="12.7109375" style="2" customWidth="1"/>
    <col min="5953" max="5953" width="9.28515625" style="2" bestFit="1" customWidth="1"/>
    <col min="5954" max="6145" width="8.85546875" style="2"/>
    <col min="6146" max="6146" width="20.7109375" style="2" customWidth="1"/>
    <col min="6147" max="6152" width="11.28515625" style="2" customWidth="1"/>
    <col min="6153" max="6153" width="8.85546875" style="2"/>
    <col min="6154" max="6154" width="20.7109375" style="2" customWidth="1"/>
    <col min="6155" max="6160" width="11.28515625" style="2" customWidth="1"/>
    <col min="6161" max="6161" width="8.85546875" style="2"/>
    <col min="6162" max="6162" width="20.7109375" style="2" customWidth="1"/>
    <col min="6163" max="6168" width="11.28515625" style="2" customWidth="1"/>
    <col min="6169" max="6169" width="8.85546875" style="2"/>
    <col min="6170" max="6170" width="20.7109375" style="2" customWidth="1"/>
    <col min="6171" max="6176" width="11.28515625" style="2" customWidth="1"/>
    <col min="6177" max="6177" width="8.85546875" style="2"/>
    <col min="6178" max="6178" width="20.7109375" style="2" customWidth="1"/>
    <col min="6179" max="6184" width="11.28515625" style="2" customWidth="1"/>
    <col min="6185" max="6185" width="8.85546875" style="2"/>
    <col min="6186" max="6186" width="20.7109375" style="2" customWidth="1"/>
    <col min="6187" max="6192" width="11.28515625" style="2" customWidth="1"/>
    <col min="6193" max="6193" width="8.85546875" style="2"/>
    <col min="6194" max="6194" width="20.7109375" style="2" customWidth="1"/>
    <col min="6195" max="6200" width="11.28515625" style="2" customWidth="1"/>
    <col min="6201" max="6201" width="8.85546875" style="2"/>
    <col min="6202" max="6202" width="20.7109375" style="2" customWidth="1"/>
    <col min="6203" max="6206" width="11.28515625" style="2" customWidth="1"/>
    <col min="6207" max="6207" width="9.28515625" style="2" customWidth="1"/>
    <col min="6208" max="6208" width="12.7109375" style="2" customWidth="1"/>
    <col min="6209" max="6209" width="9.28515625" style="2" bestFit="1" customWidth="1"/>
    <col min="6210" max="6401" width="8.85546875" style="2"/>
    <col min="6402" max="6402" width="20.7109375" style="2" customWidth="1"/>
    <col min="6403" max="6408" width="11.28515625" style="2" customWidth="1"/>
    <col min="6409" max="6409" width="8.85546875" style="2"/>
    <col min="6410" max="6410" width="20.7109375" style="2" customWidth="1"/>
    <col min="6411" max="6416" width="11.28515625" style="2" customWidth="1"/>
    <col min="6417" max="6417" width="8.85546875" style="2"/>
    <col min="6418" max="6418" width="20.7109375" style="2" customWidth="1"/>
    <col min="6419" max="6424" width="11.28515625" style="2" customWidth="1"/>
    <col min="6425" max="6425" width="8.85546875" style="2"/>
    <col min="6426" max="6426" width="20.7109375" style="2" customWidth="1"/>
    <col min="6427" max="6432" width="11.28515625" style="2" customWidth="1"/>
    <col min="6433" max="6433" width="8.85546875" style="2"/>
    <col min="6434" max="6434" width="20.7109375" style="2" customWidth="1"/>
    <col min="6435" max="6440" width="11.28515625" style="2" customWidth="1"/>
    <col min="6441" max="6441" width="8.85546875" style="2"/>
    <col min="6442" max="6442" width="20.7109375" style="2" customWidth="1"/>
    <col min="6443" max="6448" width="11.28515625" style="2" customWidth="1"/>
    <col min="6449" max="6449" width="8.85546875" style="2"/>
    <col min="6450" max="6450" width="20.7109375" style="2" customWidth="1"/>
    <col min="6451" max="6456" width="11.28515625" style="2" customWidth="1"/>
    <col min="6457" max="6457" width="8.85546875" style="2"/>
    <col min="6458" max="6458" width="20.7109375" style="2" customWidth="1"/>
    <col min="6459" max="6462" width="11.28515625" style="2" customWidth="1"/>
    <col min="6463" max="6463" width="9.28515625" style="2" customWidth="1"/>
    <col min="6464" max="6464" width="12.7109375" style="2" customWidth="1"/>
    <col min="6465" max="6465" width="9.28515625" style="2" bestFit="1" customWidth="1"/>
    <col min="6466" max="6657" width="8.85546875" style="2"/>
    <col min="6658" max="6658" width="20.7109375" style="2" customWidth="1"/>
    <col min="6659" max="6664" width="11.28515625" style="2" customWidth="1"/>
    <col min="6665" max="6665" width="8.85546875" style="2"/>
    <col min="6666" max="6666" width="20.7109375" style="2" customWidth="1"/>
    <col min="6667" max="6672" width="11.28515625" style="2" customWidth="1"/>
    <col min="6673" max="6673" width="8.85546875" style="2"/>
    <col min="6674" max="6674" width="20.7109375" style="2" customWidth="1"/>
    <col min="6675" max="6680" width="11.28515625" style="2" customWidth="1"/>
    <col min="6681" max="6681" width="8.85546875" style="2"/>
    <col min="6682" max="6682" width="20.7109375" style="2" customWidth="1"/>
    <col min="6683" max="6688" width="11.28515625" style="2" customWidth="1"/>
    <col min="6689" max="6689" width="8.85546875" style="2"/>
    <col min="6690" max="6690" width="20.7109375" style="2" customWidth="1"/>
    <col min="6691" max="6696" width="11.28515625" style="2" customWidth="1"/>
    <col min="6697" max="6697" width="8.85546875" style="2"/>
    <col min="6698" max="6698" width="20.7109375" style="2" customWidth="1"/>
    <col min="6699" max="6704" width="11.28515625" style="2" customWidth="1"/>
    <col min="6705" max="6705" width="8.85546875" style="2"/>
    <col min="6706" max="6706" width="20.7109375" style="2" customWidth="1"/>
    <col min="6707" max="6712" width="11.28515625" style="2" customWidth="1"/>
    <col min="6713" max="6713" width="8.85546875" style="2"/>
    <col min="6714" max="6714" width="20.7109375" style="2" customWidth="1"/>
    <col min="6715" max="6718" width="11.28515625" style="2" customWidth="1"/>
    <col min="6719" max="6719" width="9.28515625" style="2" customWidth="1"/>
    <col min="6720" max="6720" width="12.7109375" style="2" customWidth="1"/>
    <col min="6721" max="6721" width="9.28515625" style="2" bestFit="1" customWidth="1"/>
    <col min="6722" max="6913" width="8.85546875" style="2"/>
    <col min="6914" max="6914" width="20.7109375" style="2" customWidth="1"/>
    <col min="6915" max="6920" width="11.28515625" style="2" customWidth="1"/>
    <col min="6921" max="6921" width="8.85546875" style="2"/>
    <col min="6922" max="6922" width="20.7109375" style="2" customWidth="1"/>
    <col min="6923" max="6928" width="11.28515625" style="2" customWidth="1"/>
    <col min="6929" max="6929" width="8.85546875" style="2"/>
    <col min="6930" max="6930" width="20.7109375" style="2" customWidth="1"/>
    <col min="6931" max="6936" width="11.28515625" style="2" customWidth="1"/>
    <col min="6937" max="6937" width="8.85546875" style="2"/>
    <col min="6938" max="6938" width="20.7109375" style="2" customWidth="1"/>
    <col min="6939" max="6944" width="11.28515625" style="2" customWidth="1"/>
    <col min="6945" max="6945" width="8.85546875" style="2"/>
    <col min="6946" max="6946" width="20.7109375" style="2" customWidth="1"/>
    <col min="6947" max="6952" width="11.28515625" style="2" customWidth="1"/>
    <col min="6953" max="6953" width="8.85546875" style="2"/>
    <col min="6954" max="6954" width="20.7109375" style="2" customWidth="1"/>
    <col min="6955" max="6960" width="11.28515625" style="2" customWidth="1"/>
    <col min="6961" max="6961" width="8.85546875" style="2"/>
    <col min="6962" max="6962" width="20.7109375" style="2" customWidth="1"/>
    <col min="6963" max="6968" width="11.28515625" style="2" customWidth="1"/>
    <col min="6969" max="6969" width="8.85546875" style="2"/>
    <col min="6970" max="6970" width="20.7109375" style="2" customWidth="1"/>
    <col min="6971" max="6974" width="11.28515625" style="2" customWidth="1"/>
    <col min="6975" max="6975" width="9.28515625" style="2" customWidth="1"/>
    <col min="6976" max="6976" width="12.7109375" style="2" customWidth="1"/>
    <col min="6977" max="6977" width="9.28515625" style="2" bestFit="1" customWidth="1"/>
    <col min="6978" max="7169" width="8.85546875" style="2"/>
    <col min="7170" max="7170" width="20.7109375" style="2" customWidth="1"/>
    <col min="7171" max="7176" width="11.28515625" style="2" customWidth="1"/>
    <col min="7177" max="7177" width="8.85546875" style="2"/>
    <col min="7178" max="7178" width="20.7109375" style="2" customWidth="1"/>
    <col min="7179" max="7184" width="11.28515625" style="2" customWidth="1"/>
    <col min="7185" max="7185" width="8.85546875" style="2"/>
    <col min="7186" max="7186" width="20.7109375" style="2" customWidth="1"/>
    <col min="7187" max="7192" width="11.28515625" style="2" customWidth="1"/>
    <col min="7193" max="7193" width="8.85546875" style="2"/>
    <col min="7194" max="7194" width="20.7109375" style="2" customWidth="1"/>
    <col min="7195" max="7200" width="11.28515625" style="2" customWidth="1"/>
    <col min="7201" max="7201" width="8.85546875" style="2"/>
    <col min="7202" max="7202" width="20.7109375" style="2" customWidth="1"/>
    <col min="7203" max="7208" width="11.28515625" style="2" customWidth="1"/>
    <col min="7209" max="7209" width="8.85546875" style="2"/>
    <col min="7210" max="7210" width="20.7109375" style="2" customWidth="1"/>
    <col min="7211" max="7216" width="11.28515625" style="2" customWidth="1"/>
    <col min="7217" max="7217" width="8.85546875" style="2"/>
    <col min="7218" max="7218" width="20.7109375" style="2" customWidth="1"/>
    <col min="7219" max="7224" width="11.28515625" style="2" customWidth="1"/>
    <col min="7225" max="7225" width="8.85546875" style="2"/>
    <col min="7226" max="7226" width="20.7109375" style="2" customWidth="1"/>
    <col min="7227" max="7230" width="11.28515625" style="2" customWidth="1"/>
    <col min="7231" max="7231" width="9.28515625" style="2" customWidth="1"/>
    <col min="7232" max="7232" width="12.7109375" style="2" customWidth="1"/>
    <col min="7233" max="7233" width="9.28515625" style="2" bestFit="1" customWidth="1"/>
    <col min="7234" max="7425" width="8.85546875" style="2"/>
    <col min="7426" max="7426" width="20.7109375" style="2" customWidth="1"/>
    <col min="7427" max="7432" width="11.28515625" style="2" customWidth="1"/>
    <col min="7433" max="7433" width="8.85546875" style="2"/>
    <col min="7434" max="7434" width="20.7109375" style="2" customWidth="1"/>
    <col min="7435" max="7440" width="11.28515625" style="2" customWidth="1"/>
    <col min="7441" max="7441" width="8.85546875" style="2"/>
    <col min="7442" max="7442" width="20.7109375" style="2" customWidth="1"/>
    <col min="7443" max="7448" width="11.28515625" style="2" customWidth="1"/>
    <col min="7449" max="7449" width="8.85546875" style="2"/>
    <col min="7450" max="7450" width="20.7109375" style="2" customWidth="1"/>
    <col min="7451" max="7456" width="11.28515625" style="2" customWidth="1"/>
    <col min="7457" max="7457" width="8.85546875" style="2"/>
    <col min="7458" max="7458" width="20.7109375" style="2" customWidth="1"/>
    <col min="7459" max="7464" width="11.28515625" style="2" customWidth="1"/>
    <col min="7465" max="7465" width="8.85546875" style="2"/>
    <col min="7466" max="7466" width="20.7109375" style="2" customWidth="1"/>
    <col min="7467" max="7472" width="11.28515625" style="2" customWidth="1"/>
    <col min="7473" max="7473" width="8.85546875" style="2"/>
    <col min="7474" max="7474" width="20.7109375" style="2" customWidth="1"/>
    <col min="7475" max="7480" width="11.28515625" style="2" customWidth="1"/>
    <col min="7481" max="7481" width="8.85546875" style="2"/>
    <col min="7482" max="7482" width="20.7109375" style="2" customWidth="1"/>
    <col min="7483" max="7486" width="11.28515625" style="2" customWidth="1"/>
    <col min="7487" max="7487" width="9.28515625" style="2" customWidth="1"/>
    <col min="7488" max="7488" width="12.7109375" style="2" customWidth="1"/>
    <col min="7489" max="7489" width="9.28515625" style="2" bestFit="1" customWidth="1"/>
    <col min="7490" max="7681" width="8.85546875" style="2"/>
    <col min="7682" max="7682" width="20.7109375" style="2" customWidth="1"/>
    <col min="7683" max="7688" width="11.28515625" style="2" customWidth="1"/>
    <col min="7689" max="7689" width="8.85546875" style="2"/>
    <col min="7690" max="7690" width="20.7109375" style="2" customWidth="1"/>
    <col min="7691" max="7696" width="11.28515625" style="2" customWidth="1"/>
    <col min="7697" max="7697" width="8.85546875" style="2"/>
    <col min="7698" max="7698" width="20.7109375" style="2" customWidth="1"/>
    <col min="7699" max="7704" width="11.28515625" style="2" customWidth="1"/>
    <col min="7705" max="7705" width="8.85546875" style="2"/>
    <col min="7706" max="7706" width="20.7109375" style="2" customWidth="1"/>
    <col min="7707" max="7712" width="11.28515625" style="2" customWidth="1"/>
    <col min="7713" max="7713" width="8.85546875" style="2"/>
    <col min="7714" max="7714" width="20.7109375" style="2" customWidth="1"/>
    <col min="7715" max="7720" width="11.28515625" style="2" customWidth="1"/>
    <col min="7721" max="7721" width="8.85546875" style="2"/>
    <col min="7722" max="7722" width="20.7109375" style="2" customWidth="1"/>
    <col min="7723" max="7728" width="11.28515625" style="2" customWidth="1"/>
    <col min="7729" max="7729" width="8.85546875" style="2"/>
    <col min="7730" max="7730" width="20.7109375" style="2" customWidth="1"/>
    <col min="7731" max="7736" width="11.28515625" style="2" customWidth="1"/>
    <col min="7737" max="7737" width="8.85546875" style="2"/>
    <col min="7738" max="7738" width="20.7109375" style="2" customWidth="1"/>
    <col min="7739" max="7742" width="11.28515625" style="2" customWidth="1"/>
    <col min="7743" max="7743" width="9.28515625" style="2" customWidth="1"/>
    <col min="7744" max="7744" width="12.7109375" style="2" customWidth="1"/>
    <col min="7745" max="7745" width="9.28515625" style="2" bestFit="1" customWidth="1"/>
    <col min="7746" max="7937" width="8.85546875" style="2"/>
    <col min="7938" max="7938" width="20.7109375" style="2" customWidth="1"/>
    <col min="7939" max="7944" width="11.28515625" style="2" customWidth="1"/>
    <col min="7945" max="7945" width="8.85546875" style="2"/>
    <col min="7946" max="7946" width="20.7109375" style="2" customWidth="1"/>
    <col min="7947" max="7952" width="11.28515625" style="2" customWidth="1"/>
    <col min="7953" max="7953" width="8.85546875" style="2"/>
    <col min="7954" max="7954" width="20.7109375" style="2" customWidth="1"/>
    <col min="7955" max="7960" width="11.28515625" style="2" customWidth="1"/>
    <col min="7961" max="7961" width="8.85546875" style="2"/>
    <col min="7962" max="7962" width="20.7109375" style="2" customWidth="1"/>
    <col min="7963" max="7968" width="11.28515625" style="2" customWidth="1"/>
    <col min="7969" max="7969" width="8.85546875" style="2"/>
    <col min="7970" max="7970" width="20.7109375" style="2" customWidth="1"/>
    <col min="7971" max="7976" width="11.28515625" style="2" customWidth="1"/>
    <col min="7977" max="7977" width="8.85546875" style="2"/>
    <col min="7978" max="7978" width="20.7109375" style="2" customWidth="1"/>
    <col min="7979" max="7984" width="11.28515625" style="2" customWidth="1"/>
    <col min="7985" max="7985" width="8.85546875" style="2"/>
    <col min="7986" max="7986" width="20.7109375" style="2" customWidth="1"/>
    <col min="7987" max="7992" width="11.28515625" style="2" customWidth="1"/>
    <col min="7993" max="7993" width="8.85546875" style="2"/>
    <col min="7994" max="7994" width="20.7109375" style="2" customWidth="1"/>
    <col min="7995" max="7998" width="11.28515625" style="2" customWidth="1"/>
    <col min="7999" max="7999" width="9.28515625" style="2" customWidth="1"/>
    <col min="8000" max="8000" width="12.7109375" style="2" customWidth="1"/>
    <col min="8001" max="8001" width="9.28515625" style="2" bestFit="1" customWidth="1"/>
    <col min="8002" max="8193" width="8.85546875" style="2"/>
    <col min="8194" max="8194" width="20.7109375" style="2" customWidth="1"/>
    <col min="8195" max="8200" width="11.28515625" style="2" customWidth="1"/>
    <col min="8201" max="8201" width="8.85546875" style="2"/>
    <col min="8202" max="8202" width="20.7109375" style="2" customWidth="1"/>
    <col min="8203" max="8208" width="11.28515625" style="2" customWidth="1"/>
    <col min="8209" max="8209" width="8.85546875" style="2"/>
    <col min="8210" max="8210" width="20.7109375" style="2" customWidth="1"/>
    <col min="8211" max="8216" width="11.28515625" style="2" customWidth="1"/>
    <col min="8217" max="8217" width="8.85546875" style="2"/>
    <col min="8218" max="8218" width="20.7109375" style="2" customWidth="1"/>
    <col min="8219" max="8224" width="11.28515625" style="2" customWidth="1"/>
    <col min="8225" max="8225" width="8.85546875" style="2"/>
    <col min="8226" max="8226" width="20.7109375" style="2" customWidth="1"/>
    <col min="8227" max="8232" width="11.28515625" style="2" customWidth="1"/>
    <col min="8233" max="8233" width="8.85546875" style="2"/>
    <col min="8234" max="8234" width="20.7109375" style="2" customWidth="1"/>
    <col min="8235" max="8240" width="11.28515625" style="2" customWidth="1"/>
    <col min="8241" max="8241" width="8.85546875" style="2"/>
    <col min="8242" max="8242" width="20.7109375" style="2" customWidth="1"/>
    <col min="8243" max="8248" width="11.28515625" style="2" customWidth="1"/>
    <col min="8249" max="8249" width="8.85546875" style="2"/>
    <col min="8250" max="8250" width="20.7109375" style="2" customWidth="1"/>
    <col min="8251" max="8254" width="11.28515625" style="2" customWidth="1"/>
    <col min="8255" max="8255" width="9.28515625" style="2" customWidth="1"/>
    <col min="8256" max="8256" width="12.7109375" style="2" customWidth="1"/>
    <col min="8257" max="8257" width="9.28515625" style="2" bestFit="1" customWidth="1"/>
    <col min="8258" max="8449" width="8.85546875" style="2"/>
    <col min="8450" max="8450" width="20.7109375" style="2" customWidth="1"/>
    <col min="8451" max="8456" width="11.28515625" style="2" customWidth="1"/>
    <col min="8457" max="8457" width="8.85546875" style="2"/>
    <col min="8458" max="8458" width="20.7109375" style="2" customWidth="1"/>
    <col min="8459" max="8464" width="11.28515625" style="2" customWidth="1"/>
    <col min="8465" max="8465" width="8.85546875" style="2"/>
    <col min="8466" max="8466" width="20.7109375" style="2" customWidth="1"/>
    <col min="8467" max="8472" width="11.28515625" style="2" customWidth="1"/>
    <col min="8473" max="8473" width="8.85546875" style="2"/>
    <col min="8474" max="8474" width="20.7109375" style="2" customWidth="1"/>
    <col min="8475" max="8480" width="11.28515625" style="2" customWidth="1"/>
    <col min="8481" max="8481" width="8.85546875" style="2"/>
    <col min="8482" max="8482" width="20.7109375" style="2" customWidth="1"/>
    <col min="8483" max="8488" width="11.28515625" style="2" customWidth="1"/>
    <col min="8489" max="8489" width="8.85546875" style="2"/>
    <col min="8490" max="8490" width="20.7109375" style="2" customWidth="1"/>
    <col min="8491" max="8496" width="11.28515625" style="2" customWidth="1"/>
    <col min="8497" max="8497" width="8.85546875" style="2"/>
    <col min="8498" max="8498" width="20.7109375" style="2" customWidth="1"/>
    <col min="8499" max="8504" width="11.28515625" style="2" customWidth="1"/>
    <col min="8505" max="8505" width="8.85546875" style="2"/>
    <col min="8506" max="8506" width="20.7109375" style="2" customWidth="1"/>
    <col min="8507" max="8510" width="11.28515625" style="2" customWidth="1"/>
    <col min="8511" max="8511" width="9.28515625" style="2" customWidth="1"/>
    <col min="8512" max="8512" width="12.7109375" style="2" customWidth="1"/>
    <col min="8513" max="8513" width="9.28515625" style="2" bestFit="1" customWidth="1"/>
    <col min="8514" max="8705" width="8.85546875" style="2"/>
    <col min="8706" max="8706" width="20.7109375" style="2" customWidth="1"/>
    <col min="8707" max="8712" width="11.28515625" style="2" customWidth="1"/>
    <col min="8713" max="8713" width="8.85546875" style="2"/>
    <col min="8714" max="8714" width="20.7109375" style="2" customWidth="1"/>
    <col min="8715" max="8720" width="11.28515625" style="2" customWidth="1"/>
    <col min="8721" max="8721" width="8.85546875" style="2"/>
    <col min="8722" max="8722" width="20.7109375" style="2" customWidth="1"/>
    <col min="8723" max="8728" width="11.28515625" style="2" customWidth="1"/>
    <col min="8729" max="8729" width="8.85546875" style="2"/>
    <col min="8730" max="8730" width="20.7109375" style="2" customWidth="1"/>
    <col min="8731" max="8736" width="11.28515625" style="2" customWidth="1"/>
    <col min="8737" max="8737" width="8.85546875" style="2"/>
    <col min="8738" max="8738" width="20.7109375" style="2" customWidth="1"/>
    <col min="8739" max="8744" width="11.28515625" style="2" customWidth="1"/>
    <col min="8745" max="8745" width="8.85546875" style="2"/>
    <col min="8746" max="8746" width="20.7109375" style="2" customWidth="1"/>
    <col min="8747" max="8752" width="11.28515625" style="2" customWidth="1"/>
    <col min="8753" max="8753" width="8.85546875" style="2"/>
    <col min="8754" max="8754" width="20.7109375" style="2" customWidth="1"/>
    <col min="8755" max="8760" width="11.28515625" style="2" customWidth="1"/>
    <col min="8761" max="8761" width="8.85546875" style="2"/>
    <col min="8762" max="8762" width="20.7109375" style="2" customWidth="1"/>
    <col min="8763" max="8766" width="11.28515625" style="2" customWidth="1"/>
    <col min="8767" max="8767" width="9.28515625" style="2" customWidth="1"/>
    <col min="8768" max="8768" width="12.7109375" style="2" customWidth="1"/>
    <col min="8769" max="8769" width="9.28515625" style="2" bestFit="1" customWidth="1"/>
    <col min="8770" max="8961" width="8.85546875" style="2"/>
    <col min="8962" max="8962" width="20.7109375" style="2" customWidth="1"/>
    <col min="8963" max="8968" width="11.28515625" style="2" customWidth="1"/>
    <col min="8969" max="8969" width="8.85546875" style="2"/>
    <col min="8970" max="8970" width="20.7109375" style="2" customWidth="1"/>
    <col min="8971" max="8976" width="11.28515625" style="2" customWidth="1"/>
    <col min="8977" max="8977" width="8.85546875" style="2"/>
    <col min="8978" max="8978" width="20.7109375" style="2" customWidth="1"/>
    <col min="8979" max="8984" width="11.28515625" style="2" customWidth="1"/>
    <col min="8985" max="8985" width="8.85546875" style="2"/>
    <col min="8986" max="8986" width="20.7109375" style="2" customWidth="1"/>
    <col min="8987" max="8992" width="11.28515625" style="2" customWidth="1"/>
    <col min="8993" max="8993" width="8.85546875" style="2"/>
    <col min="8994" max="8994" width="20.7109375" style="2" customWidth="1"/>
    <col min="8995" max="9000" width="11.28515625" style="2" customWidth="1"/>
    <col min="9001" max="9001" width="8.85546875" style="2"/>
    <col min="9002" max="9002" width="20.7109375" style="2" customWidth="1"/>
    <col min="9003" max="9008" width="11.28515625" style="2" customWidth="1"/>
    <col min="9009" max="9009" width="8.85546875" style="2"/>
    <col min="9010" max="9010" width="20.7109375" style="2" customWidth="1"/>
    <col min="9011" max="9016" width="11.28515625" style="2" customWidth="1"/>
    <col min="9017" max="9017" width="8.85546875" style="2"/>
    <col min="9018" max="9018" width="20.7109375" style="2" customWidth="1"/>
    <col min="9019" max="9022" width="11.28515625" style="2" customWidth="1"/>
    <col min="9023" max="9023" width="9.28515625" style="2" customWidth="1"/>
    <col min="9024" max="9024" width="12.7109375" style="2" customWidth="1"/>
    <col min="9025" max="9025" width="9.28515625" style="2" bestFit="1" customWidth="1"/>
    <col min="9026" max="9217" width="8.85546875" style="2"/>
    <col min="9218" max="9218" width="20.7109375" style="2" customWidth="1"/>
    <col min="9219" max="9224" width="11.28515625" style="2" customWidth="1"/>
    <col min="9225" max="9225" width="8.85546875" style="2"/>
    <col min="9226" max="9226" width="20.7109375" style="2" customWidth="1"/>
    <col min="9227" max="9232" width="11.28515625" style="2" customWidth="1"/>
    <col min="9233" max="9233" width="8.85546875" style="2"/>
    <col min="9234" max="9234" width="20.7109375" style="2" customWidth="1"/>
    <col min="9235" max="9240" width="11.28515625" style="2" customWidth="1"/>
    <col min="9241" max="9241" width="8.85546875" style="2"/>
    <col min="9242" max="9242" width="20.7109375" style="2" customWidth="1"/>
    <col min="9243" max="9248" width="11.28515625" style="2" customWidth="1"/>
    <col min="9249" max="9249" width="8.85546875" style="2"/>
    <col min="9250" max="9250" width="20.7109375" style="2" customWidth="1"/>
    <col min="9251" max="9256" width="11.28515625" style="2" customWidth="1"/>
    <col min="9257" max="9257" width="8.85546875" style="2"/>
    <col min="9258" max="9258" width="20.7109375" style="2" customWidth="1"/>
    <col min="9259" max="9264" width="11.28515625" style="2" customWidth="1"/>
    <col min="9265" max="9265" width="8.85546875" style="2"/>
    <col min="9266" max="9266" width="20.7109375" style="2" customWidth="1"/>
    <col min="9267" max="9272" width="11.28515625" style="2" customWidth="1"/>
    <col min="9273" max="9273" width="8.85546875" style="2"/>
    <col min="9274" max="9274" width="20.7109375" style="2" customWidth="1"/>
    <col min="9275" max="9278" width="11.28515625" style="2" customWidth="1"/>
    <col min="9279" max="9279" width="9.28515625" style="2" customWidth="1"/>
    <col min="9280" max="9280" width="12.7109375" style="2" customWidth="1"/>
    <col min="9281" max="9281" width="9.28515625" style="2" bestFit="1" customWidth="1"/>
    <col min="9282" max="9473" width="8.85546875" style="2"/>
    <col min="9474" max="9474" width="20.7109375" style="2" customWidth="1"/>
    <col min="9475" max="9480" width="11.28515625" style="2" customWidth="1"/>
    <col min="9481" max="9481" width="8.85546875" style="2"/>
    <col min="9482" max="9482" width="20.7109375" style="2" customWidth="1"/>
    <col min="9483" max="9488" width="11.28515625" style="2" customWidth="1"/>
    <col min="9489" max="9489" width="8.85546875" style="2"/>
    <col min="9490" max="9490" width="20.7109375" style="2" customWidth="1"/>
    <col min="9491" max="9496" width="11.28515625" style="2" customWidth="1"/>
    <col min="9497" max="9497" width="8.85546875" style="2"/>
    <col min="9498" max="9498" width="20.7109375" style="2" customWidth="1"/>
    <col min="9499" max="9504" width="11.28515625" style="2" customWidth="1"/>
    <col min="9505" max="9505" width="8.85546875" style="2"/>
    <col min="9506" max="9506" width="20.7109375" style="2" customWidth="1"/>
    <col min="9507" max="9512" width="11.28515625" style="2" customWidth="1"/>
    <col min="9513" max="9513" width="8.85546875" style="2"/>
    <col min="9514" max="9514" width="20.7109375" style="2" customWidth="1"/>
    <col min="9515" max="9520" width="11.28515625" style="2" customWidth="1"/>
    <col min="9521" max="9521" width="8.85546875" style="2"/>
    <col min="9522" max="9522" width="20.7109375" style="2" customWidth="1"/>
    <col min="9523" max="9528" width="11.28515625" style="2" customWidth="1"/>
    <col min="9529" max="9529" width="8.85546875" style="2"/>
    <col min="9530" max="9530" width="20.7109375" style="2" customWidth="1"/>
    <col min="9531" max="9534" width="11.28515625" style="2" customWidth="1"/>
    <col min="9535" max="9535" width="9.28515625" style="2" customWidth="1"/>
    <col min="9536" max="9536" width="12.7109375" style="2" customWidth="1"/>
    <col min="9537" max="9537" width="9.28515625" style="2" bestFit="1" customWidth="1"/>
    <col min="9538" max="9729" width="8.85546875" style="2"/>
    <col min="9730" max="9730" width="20.7109375" style="2" customWidth="1"/>
    <col min="9731" max="9736" width="11.28515625" style="2" customWidth="1"/>
    <col min="9737" max="9737" width="8.85546875" style="2"/>
    <col min="9738" max="9738" width="20.7109375" style="2" customWidth="1"/>
    <col min="9739" max="9744" width="11.28515625" style="2" customWidth="1"/>
    <col min="9745" max="9745" width="8.85546875" style="2"/>
    <col min="9746" max="9746" width="20.7109375" style="2" customWidth="1"/>
    <col min="9747" max="9752" width="11.28515625" style="2" customWidth="1"/>
    <col min="9753" max="9753" width="8.85546875" style="2"/>
    <col min="9754" max="9754" width="20.7109375" style="2" customWidth="1"/>
    <col min="9755" max="9760" width="11.28515625" style="2" customWidth="1"/>
    <col min="9761" max="9761" width="8.85546875" style="2"/>
    <col min="9762" max="9762" width="20.7109375" style="2" customWidth="1"/>
    <col min="9763" max="9768" width="11.28515625" style="2" customWidth="1"/>
    <col min="9769" max="9769" width="8.85546875" style="2"/>
    <col min="9770" max="9770" width="20.7109375" style="2" customWidth="1"/>
    <col min="9771" max="9776" width="11.28515625" style="2" customWidth="1"/>
    <col min="9777" max="9777" width="8.85546875" style="2"/>
    <col min="9778" max="9778" width="20.7109375" style="2" customWidth="1"/>
    <col min="9779" max="9784" width="11.28515625" style="2" customWidth="1"/>
    <col min="9785" max="9785" width="8.85546875" style="2"/>
    <col min="9786" max="9786" width="20.7109375" style="2" customWidth="1"/>
    <col min="9787" max="9790" width="11.28515625" style="2" customWidth="1"/>
    <col min="9791" max="9791" width="9.28515625" style="2" customWidth="1"/>
    <col min="9792" max="9792" width="12.7109375" style="2" customWidth="1"/>
    <col min="9793" max="9793" width="9.28515625" style="2" bestFit="1" customWidth="1"/>
    <col min="9794" max="9985" width="8.85546875" style="2"/>
    <col min="9986" max="9986" width="20.7109375" style="2" customWidth="1"/>
    <col min="9987" max="9992" width="11.28515625" style="2" customWidth="1"/>
    <col min="9993" max="9993" width="8.85546875" style="2"/>
    <col min="9994" max="9994" width="20.7109375" style="2" customWidth="1"/>
    <col min="9995" max="10000" width="11.28515625" style="2" customWidth="1"/>
    <col min="10001" max="10001" width="8.85546875" style="2"/>
    <col min="10002" max="10002" width="20.7109375" style="2" customWidth="1"/>
    <col min="10003" max="10008" width="11.28515625" style="2" customWidth="1"/>
    <col min="10009" max="10009" width="8.85546875" style="2"/>
    <col min="10010" max="10010" width="20.7109375" style="2" customWidth="1"/>
    <col min="10011" max="10016" width="11.28515625" style="2" customWidth="1"/>
    <col min="10017" max="10017" width="8.85546875" style="2"/>
    <col min="10018" max="10018" width="20.7109375" style="2" customWidth="1"/>
    <col min="10019" max="10024" width="11.28515625" style="2" customWidth="1"/>
    <col min="10025" max="10025" width="8.85546875" style="2"/>
    <col min="10026" max="10026" width="20.7109375" style="2" customWidth="1"/>
    <col min="10027" max="10032" width="11.28515625" style="2" customWidth="1"/>
    <col min="10033" max="10033" width="8.85546875" style="2"/>
    <col min="10034" max="10034" width="20.7109375" style="2" customWidth="1"/>
    <col min="10035" max="10040" width="11.28515625" style="2" customWidth="1"/>
    <col min="10041" max="10041" width="8.85546875" style="2"/>
    <col min="10042" max="10042" width="20.7109375" style="2" customWidth="1"/>
    <col min="10043" max="10046" width="11.28515625" style="2" customWidth="1"/>
    <col min="10047" max="10047" width="9.28515625" style="2" customWidth="1"/>
    <col min="10048" max="10048" width="12.7109375" style="2" customWidth="1"/>
    <col min="10049" max="10049" width="9.28515625" style="2" bestFit="1" customWidth="1"/>
    <col min="10050" max="10241" width="8.85546875" style="2"/>
    <col min="10242" max="10242" width="20.7109375" style="2" customWidth="1"/>
    <col min="10243" max="10248" width="11.28515625" style="2" customWidth="1"/>
    <col min="10249" max="10249" width="8.85546875" style="2"/>
    <col min="10250" max="10250" width="20.7109375" style="2" customWidth="1"/>
    <col min="10251" max="10256" width="11.28515625" style="2" customWidth="1"/>
    <col min="10257" max="10257" width="8.85546875" style="2"/>
    <col min="10258" max="10258" width="20.7109375" style="2" customWidth="1"/>
    <col min="10259" max="10264" width="11.28515625" style="2" customWidth="1"/>
    <col min="10265" max="10265" width="8.85546875" style="2"/>
    <col min="10266" max="10266" width="20.7109375" style="2" customWidth="1"/>
    <col min="10267" max="10272" width="11.28515625" style="2" customWidth="1"/>
    <col min="10273" max="10273" width="8.85546875" style="2"/>
    <col min="10274" max="10274" width="20.7109375" style="2" customWidth="1"/>
    <col min="10275" max="10280" width="11.28515625" style="2" customWidth="1"/>
    <col min="10281" max="10281" width="8.85546875" style="2"/>
    <col min="10282" max="10282" width="20.7109375" style="2" customWidth="1"/>
    <col min="10283" max="10288" width="11.28515625" style="2" customWidth="1"/>
    <col min="10289" max="10289" width="8.85546875" style="2"/>
    <col min="10290" max="10290" width="20.7109375" style="2" customWidth="1"/>
    <col min="10291" max="10296" width="11.28515625" style="2" customWidth="1"/>
    <col min="10297" max="10297" width="8.85546875" style="2"/>
    <col min="10298" max="10298" width="20.7109375" style="2" customWidth="1"/>
    <col min="10299" max="10302" width="11.28515625" style="2" customWidth="1"/>
    <col min="10303" max="10303" width="9.28515625" style="2" customWidth="1"/>
    <col min="10304" max="10304" width="12.7109375" style="2" customWidth="1"/>
    <col min="10305" max="10305" width="9.28515625" style="2" bestFit="1" customWidth="1"/>
    <col min="10306" max="10497" width="8.85546875" style="2"/>
    <col min="10498" max="10498" width="20.7109375" style="2" customWidth="1"/>
    <col min="10499" max="10504" width="11.28515625" style="2" customWidth="1"/>
    <col min="10505" max="10505" width="8.85546875" style="2"/>
    <col min="10506" max="10506" width="20.7109375" style="2" customWidth="1"/>
    <col min="10507" max="10512" width="11.28515625" style="2" customWidth="1"/>
    <col min="10513" max="10513" width="8.85546875" style="2"/>
    <col min="10514" max="10514" width="20.7109375" style="2" customWidth="1"/>
    <col min="10515" max="10520" width="11.28515625" style="2" customWidth="1"/>
    <col min="10521" max="10521" width="8.85546875" style="2"/>
    <col min="10522" max="10522" width="20.7109375" style="2" customWidth="1"/>
    <col min="10523" max="10528" width="11.28515625" style="2" customWidth="1"/>
    <col min="10529" max="10529" width="8.85546875" style="2"/>
    <col min="10530" max="10530" width="20.7109375" style="2" customWidth="1"/>
    <col min="10531" max="10536" width="11.28515625" style="2" customWidth="1"/>
    <col min="10537" max="10537" width="8.85546875" style="2"/>
    <col min="10538" max="10538" width="20.7109375" style="2" customWidth="1"/>
    <col min="10539" max="10544" width="11.28515625" style="2" customWidth="1"/>
    <col min="10545" max="10545" width="8.85546875" style="2"/>
    <col min="10546" max="10546" width="20.7109375" style="2" customWidth="1"/>
    <col min="10547" max="10552" width="11.28515625" style="2" customWidth="1"/>
    <col min="10553" max="10553" width="8.85546875" style="2"/>
    <col min="10554" max="10554" width="20.7109375" style="2" customWidth="1"/>
    <col min="10555" max="10558" width="11.28515625" style="2" customWidth="1"/>
    <col min="10559" max="10559" width="9.28515625" style="2" customWidth="1"/>
    <col min="10560" max="10560" width="12.7109375" style="2" customWidth="1"/>
    <col min="10561" max="10561" width="9.28515625" style="2" bestFit="1" customWidth="1"/>
    <col min="10562" max="10753" width="8.85546875" style="2"/>
    <col min="10754" max="10754" width="20.7109375" style="2" customWidth="1"/>
    <col min="10755" max="10760" width="11.28515625" style="2" customWidth="1"/>
    <col min="10761" max="10761" width="8.85546875" style="2"/>
    <col min="10762" max="10762" width="20.7109375" style="2" customWidth="1"/>
    <col min="10763" max="10768" width="11.28515625" style="2" customWidth="1"/>
    <col min="10769" max="10769" width="8.85546875" style="2"/>
    <col min="10770" max="10770" width="20.7109375" style="2" customWidth="1"/>
    <col min="10771" max="10776" width="11.28515625" style="2" customWidth="1"/>
    <col min="10777" max="10777" width="8.85546875" style="2"/>
    <col min="10778" max="10778" width="20.7109375" style="2" customWidth="1"/>
    <col min="10779" max="10784" width="11.28515625" style="2" customWidth="1"/>
    <col min="10785" max="10785" width="8.85546875" style="2"/>
    <col min="10786" max="10786" width="20.7109375" style="2" customWidth="1"/>
    <col min="10787" max="10792" width="11.28515625" style="2" customWidth="1"/>
    <col min="10793" max="10793" width="8.85546875" style="2"/>
    <col min="10794" max="10794" width="20.7109375" style="2" customWidth="1"/>
    <col min="10795" max="10800" width="11.28515625" style="2" customWidth="1"/>
    <col min="10801" max="10801" width="8.85546875" style="2"/>
    <col min="10802" max="10802" width="20.7109375" style="2" customWidth="1"/>
    <col min="10803" max="10808" width="11.28515625" style="2" customWidth="1"/>
    <col min="10809" max="10809" width="8.85546875" style="2"/>
    <col min="10810" max="10810" width="20.7109375" style="2" customWidth="1"/>
    <col min="10811" max="10814" width="11.28515625" style="2" customWidth="1"/>
    <col min="10815" max="10815" width="9.28515625" style="2" customWidth="1"/>
    <col min="10816" max="10816" width="12.7109375" style="2" customWidth="1"/>
    <col min="10817" max="10817" width="9.28515625" style="2" bestFit="1" customWidth="1"/>
    <col min="10818" max="11009" width="8.85546875" style="2"/>
    <col min="11010" max="11010" width="20.7109375" style="2" customWidth="1"/>
    <col min="11011" max="11016" width="11.28515625" style="2" customWidth="1"/>
    <col min="11017" max="11017" width="8.85546875" style="2"/>
    <col min="11018" max="11018" width="20.7109375" style="2" customWidth="1"/>
    <col min="11019" max="11024" width="11.28515625" style="2" customWidth="1"/>
    <col min="11025" max="11025" width="8.85546875" style="2"/>
    <col min="11026" max="11026" width="20.7109375" style="2" customWidth="1"/>
    <col min="11027" max="11032" width="11.28515625" style="2" customWidth="1"/>
    <col min="11033" max="11033" width="8.85546875" style="2"/>
    <col min="11034" max="11034" width="20.7109375" style="2" customWidth="1"/>
    <col min="11035" max="11040" width="11.28515625" style="2" customWidth="1"/>
    <col min="11041" max="11041" width="8.85546875" style="2"/>
    <col min="11042" max="11042" width="20.7109375" style="2" customWidth="1"/>
    <col min="11043" max="11048" width="11.28515625" style="2" customWidth="1"/>
    <col min="11049" max="11049" width="8.85546875" style="2"/>
    <col min="11050" max="11050" width="20.7109375" style="2" customWidth="1"/>
    <col min="11051" max="11056" width="11.28515625" style="2" customWidth="1"/>
    <col min="11057" max="11057" width="8.85546875" style="2"/>
    <col min="11058" max="11058" width="20.7109375" style="2" customWidth="1"/>
    <col min="11059" max="11064" width="11.28515625" style="2" customWidth="1"/>
    <col min="11065" max="11065" width="8.85546875" style="2"/>
    <col min="11066" max="11066" width="20.7109375" style="2" customWidth="1"/>
    <col min="11067" max="11070" width="11.28515625" style="2" customWidth="1"/>
    <col min="11071" max="11071" width="9.28515625" style="2" customWidth="1"/>
    <col min="11072" max="11072" width="12.7109375" style="2" customWidth="1"/>
    <col min="11073" max="11073" width="9.28515625" style="2" bestFit="1" customWidth="1"/>
    <col min="11074" max="11265" width="8.85546875" style="2"/>
    <col min="11266" max="11266" width="20.7109375" style="2" customWidth="1"/>
    <col min="11267" max="11272" width="11.28515625" style="2" customWidth="1"/>
    <col min="11273" max="11273" width="8.85546875" style="2"/>
    <col min="11274" max="11274" width="20.7109375" style="2" customWidth="1"/>
    <col min="11275" max="11280" width="11.28515625" style="2" customWidth="1"/>
    <col min="11281" max="11281" width="8.85546875" style="2"/>
    <col min="11282" max="11282" width="20.7109375" style="2" customWidth="1"/>
    <col min="11283" max="11288" width="11.28515625" style="2" customWidth="1"/>
    <col min="11289" max="11289" width="8.85546875" style="2"/>
    <col min="11290" max="11290" width="20.7109375" style="2" customWidth="1"/>
    <col min="11291" max="11296" width="11.28515625" style="2" customWidth="1"/>
    <col min="11297" max="11297" width="8.85546875" style="2"/>
    <col min="11298" max="11298" width="20.7109375" style="2" customWidth="1"/>
    <col min="11299" max="11304" width="11.28515625" style="2" customWidth="1"/>
    <col min="11305" max="11305" width="8.85546875" style="2"/>
    <col min="11306" max="11306" width="20.7109375" style="2" customWidth="1"/>
    <col min="11307" max="11312" width="11.28515625" style="2" customWidth="1"/>
    <col min="11313" max="11313" width="8.85546875" style="2"/>
    <col min="11314" max="11314" width="20.7109375" style="2" customWidth="1"/>
    <col min="11315" max="11320" width="11.28515625" style="2" customWidth="1"/>
    <col min="11321" max="11321" width="8.85546875" style="2"/>
    <col min="11322" max="11322" width="20.7109375" style="2" customWidth="1"/>
    <col min="11323" max="11326" width="11.28515625" style="2" customWidth="1"/>
    <col min="11327" max="11327" width="9.28515625" style="2" customWidth="1"/>
    <col min="11328" max="11328" width="12.7109375" style="2" customWidth="1"/>
    <col min="11329" max="11329" width="9.28515625" style="2" bestFit="1" customWidth="1"/>
    <col min="11330" max="11521" width="8.85546875" style="2"/>
    <col min="11522" max="11522" width="20.7109375" style="2" customWidth="1"/>
    <col min="11523" max="11528" width="11.28515625" style="2" customWidth="1"/>
    <col min="11529" max="11529" width="8.85546875" style="2"/>
    <col min="11530" max="11530" width="20.7109375" style="2" customWidth="1"/>
    <col min="11531" max="11536" width="11.28515625" style="2" customWidth="1"/>
    <col min="11537" max="11537" width="8.85546875" style="2"/>
    <col min="11538" max="11538" width="20.7109375" style="2" customWidth="1"/>
    <col min="11539" max="11544" width="11.28515625" style="2" customWidth="1"/>
    <col min="11545" max="11545" width="8.85546875" style="2"/>
    <col min="11546" max="11546" width="20.7109375" style="2" customWidth="1"/>
    <col min="11547" max="11552" width="11.28515625" style="2" customWidth="1"/>
    <col min="11553" max="11553" width="8.85546875" style="2"/>
    <col min="11554" max="11554" width="20.7109375" style="2" customWidth="1"/>
    <col min="11555" max="11560" width="11.28515625" style="2" customWidth="1"/>
    <col min="11561" max="11561" width="8.85546875" style="2"/>
    <col min="11562" max="11562" width="20.7109375" style="2" customWidth="1"/>
    <col min="11563" max="11568" width="11.28515625" style="2" customWidth="1"/>
    <col min="11569" max="11569" width="8.85546875" style="2"/>
    <col min="11570" max="11570" width="20.7109375" style="2" customWidth="1"/>
    <col min="11571" max="11576" width="11.28515625" style="2" customWidth="1"/>
    <col min="11577" max="11577" width="8.85546875" style="2"/>
    <col min="11578" max="11578" width="20.7109375" style="2" customWidth="1"/>
    <col min="11579" max="11582" width="11.28515625" style="2" customWidth="1"/>
    <col min="11583" max="11583" width="9.28515625" style="2" customWidth="1"/>
    <col min="11584" max="11584" width="12.7109375" style="2" customWidth="1"/>
    <col min="11585" max="11585" width="9.28515625" style="2" bestFit="1" customWidth="1"/>
    <col min="11586" max="11777" width="8.85546875" style="2"/>
    <col min="11778" max="11778" width="20.7109375" style="2" customWidth="1"/>
    <col min="11779" max="11784" width="11.28515625" style="2" customWidth="1"/>
    <col min="11785" max="11785" width="8.85546875" style="2"/>
    <col min="11786" max="11786" width="20.7109375" style="2" customWidth="1"/>
    <col min="11787" max="11792" width="11.28515625" style="2" customWidth="1"/>
    <col min="11793" max="11793" width="8.85546875" style="2"/>
    <col min="11794" max="11794" width="20.7109375" style="2" customWidth="1"/>
    <col min="11795" max="11800" width="11.28515625" style="2" customWidth="1"/>
    <col min="11801" max="11801" width="8.85546875" style="2"/>
    <col min="11802" max="11802" width="20.7109375" style="2" customWidth="1"/>
    <col min="11803" max="11808" width="11.28515625" style="2" customWidth="1"/>
    <col min="11809" max="11809" width="8.85546875" style="2"/>
    <col min="11810" max="11810" width="20.7109375" style="2" customWidth="1"/>
    <col min="11811" max="11816" width="11.28515625" style="2" customWidth="1"/>
    <col min="11817" max="11817" width="8.85546875" style="2"/>
    <col min="11818" max="11818" width="20.7109375" style="2" customWidth="1"/>
    <col min="11819" max="11824" width="11.28515625" style="2" customWidth="1"/>
    <col min="11825" max="11825" width="8.85546875" style="2"/>
    <col min="11826" max="11826" width="20.7109375" style="2" customWidth="1"/>
    <col min="11827" max="11832" width="11.28515625" style="2" customWidth="1"/>
    <col min="11833" max="11833" width="8.85546875" style="2"/>
    <col min="11834" max="11834" width="20.7109375" style="2" customWidth="1"/>
    <col min="11835" max="11838" width="11.28515625" style="2" customWidth="1"/>
    <col min="11839" max="11839" width="9.28515625" style="2" customWidth="1"/>
    <col min="11840" max="11840" width="12.7109375" style="2" customWidth="1"/>
    <col min="11841" max="11841" width="9.28515625" style="2" bestFit="1" customWidth="1"/>
    <col min="11842" max="12033" width="8.85546875" style="2"/>
    <col min="12034" max="12034" width="20.7109375" style="2" customWidth="1"/>
    <col min="12035" max="12040" width="11.28515625" style="2" customWidth="1"/>
    <col min="12041" max="12041" width="8.85546875" style="2"/>
    <col min="12042" max="12042" width="20.7109375" style="2" customWidth="1"/>
    <col min="12043" max="12048" width="11.28515625" style="2" customWidth="1"/>
    <col min="12049" max="12049" width="8.85546875" style="2"/>
    <col min="12050" max="12050" width="20.7109375" style="2" customWidth="1"/>
    <col min="12051" max="12056" width="11.28515625" style="2" customWidth="1"/>
    <col min="12057" max="12057" width="8.85546875" style="2"/>
    <col min="12058" max="12058" width="20.7109375" style="2" customWidth="1"/>
    <col min="12059" max="12064" width="11.28515625" style="2" customWidth="1"/>
    <col min="12065" max="12065" width="8.85546875" style="2"/>
    <col min="12066" max="12066" width="20.7109375" style="2" customWidth="1"/>
    <col min="12067" max="12072" width="11.28515625" style="2" customWidth="1"/>
    <col min="12073" max="12073" width="8.85546875" style="2"/>
    <col min="12074" max="12074" width="20.7109375" style="2" customWidth="1"/>
    <col min="12075" max="12080" width="11.28515625" style="2" customWidth="1"/>
    <col min="12081" max="12081" width="8.85546875" style="2"/>
    <col min="12082" max="12082" width="20.7109375" style="2" customWidth="1"/>
    <col min="12083" max="12088" width="11.28515625" style="2" customWidth="1"/>
    <col min="12089" max="12089" width="8.85546875" style="2"/>
    <col min="12090" max="12090" width="20.7109375" style="2" customWidth="1"/>
    <col min="12091" max="12094" width="11.28515625" style="2" customWidth="1"/>
    <col min="12095" max="12095" width="9.28515625" style="2" customWidth="1"/>
    <col min="12096" max="12096" width="12.7109375" style="2" customWidth="1"/>
    <col min="12097" max="12097" width="9.28515625" style="2" bestFit="1" customWidth="1"/>
    <col min="12098" max="12289" width="8.85546875" style="2"/>
    <col min="12290" max="12290" width="20.7109375" style="2" customWidth="1"/>
    <col min="12291" max="12296" width="11.28515625" style="2" customWidth="1"/>
    <col min="12297" max="12297" width="8.85546875" style="2"/>
    <col min="12298" max="12298" width="20.7109375" style="2" customWidth="1"/>
    <col min="12299" max="12304" width="11.28515625" style="2" customWidth="1"/>
    <col min="12305" max="12305" width="8.85546875" style="2"/>
    <col min="12306" max="12306" width="20.7109375" style="2" customWidth="1"/>
    <col min="12307" max="12312" width="11.28515625" style="2" customWidth="1"/>
    <col min="12313" max="12313" width="8.85546875" style="2"/>
    <col min="12314" max="12314" width="20.7109375" style="2" customWidth="1"/>
    <col min="12315" max="12320" width="11.28515625" style="2" customWidth="1"/>
    <col min="12321" max="12321" width="8.85546875" style="2"/>
    <col min="12322" max="12322" width="20.7109375" style="2" customWidth="1"/>
    <col min="12323" max="12328" width="11.28515625" style="2" customWidth="1"/>
    <col min="12329" max="12329" width="8.85546875" style="2"/>
    <col min="12330" max="12330" width="20.7109375" style="2" customWidth="1"/>
    <col min="12331" max="12336" width="11.28515625" style="2" customWidth="1"/>
    <col min="12337" max="12337" width="8.85546875" style="2"/>
    <col min="12338" max="12338" width="20.7109375" style="2" customWidth="1"/>
    <col min="12339" max="12344" width="11.28515625" style="2" customWidth="1"/>
    <col min="12345" max="12345" width="8.85546875" style="2"/>
    <col min="12346" max="12346" width="20.7109375" style="2" customWidth="1"/>
    <col min="12347" max="12350" width="11.28515625" style="2" customWidth="1"/>
    <col min="12351" max="12351" width="9.28515625" style="2" customWidth="1"/>
    <col min="12352" max="12352" width="12.7109375" style="2" customWidth="1"/>
    <col min="12353" max="12353" width="9.28515625" style="2" bestFit="1" customWidth="1"/>
    <col min="12354" max="12545" width="8.85546875" style="2"/>
    <col min="12546" max="12546" width="20.7109375" style="2" customWidth="1"/>
    <col min="12547" max="12552" width="11.28515625" style="2" customWidth="1"/>
    <col min="12553" max="12553" width="8.85546875" style="2"/>
    <col min="12554" max="12554" width="20.7109375" style="2" customWidth="1"/>
    <col min="12555" max="12560" width="11.28515625" style="2" customWidth="1"/>
    <col min="12561" max="12561" width="8.85546875" style="2"/>
    <col min="12562" max="12562" width="20.7109375" style="2" customWidth="1"/>
    <col min="12563" max="12568" width="11.28515625" style="2" customWidth="1"/>
    <col min="12569" max="12569" width="8.85546875" style="2"/>
    <col min="12570" max="12570" width="20.7109375" style="2" customWidth="1"/>
    <col min="12571" max="12576" width="11.28515625" style="2" customWidth="1"/>
    <col min="12577" max="12577" width="8.85546875" style="2"/>
    <col min="12578" max="12578" width="20.7109375" style="2" customWidth="1"/>
    <col min="12579" max="12584" width="11.28515625" style="2" customWidth="1"/>
    <col min="12585" max="12585" width="8.85546875" style="2"/>
    <col min="12586" max="12586" width="20.7109375" style="2" customWidth="1"/>
    <col min="12587" max="12592" width="11.28515625" style="2" customWidth="1"/>
    <col min="12593" max="12593" width="8.85546875" style="2"/>
    <col min="12594" max="12594" width="20.7109375" style="2" customWidth="1"/>
    <col min="12595" max="12600" width="11.28515625" style="2" customWidth="1"/>
    <col min="12601" max="12601" width="8.85546875" style="2"/>
    <col min="12602" max="12602" width="20.7109375" style="2" customWidth="1"/>
    <col min="12603" max="12606" width="11.28515625" style="2" customWidth="1"/>
    <col min="12607" max="12607" width="9.28515625" style="2" customWidth="1"/>
    <col min="12608" max="12608" width="12.7109375" style="2" customWidth="1"/>
    <col min="12609" max="12609" width="9.28515625" style="2" bestFit="1" customWidth="1"/>
    <col min="12610" max="12801" width="8.85546875" style="2"/>
    <col min="12802" max="12802" width="20.7109375" style="2" customWidth="1"/>
    <col min="12803" max="12808" width="11.28515625" style="2" customWidth="1"/>
    <col min="12809" max="12809" width="8.85546875" style="2"/>
    <col min="12810" max="12810" width="20.7109375" style="2" customWidth="1"/>
    <col min="12811" max="12816" width="11.28515625" style="2" customWidth="1"/>
    <col min="12817" max="12817" width="8.85546875" style="2"/>
    <col min="12818" max="12818" width="20.7109375" style="2" customWidth="1"/>
    <col min="12819" max="12824" width="11.28515625" style="2" customWidth="1"/>
    <col min="12825" max="12825" width="8.85546875" style="2"/>
    <col min="12826" max="12826" width="20.7109375" style="2" customWidth="1"/>
    <col min="12827" max="12832" width="11.28515625" style="2" customWidth="1"/>
    <col min="12833" max="12833" width="8.85546875" style="2"/>
    <col min="12834" max="12834" width="20.7109375" style="2" customWidth="1"/>
    <col min="12835" max="12840" width="11.28515625" style="2" customWidth="1"/>
    <col min="12841" max="12841" width="8.85546875" style="2"/>
    <col min="12842" max="12842" width="20.7109375" style="2" customWidth="1"/>
    <col min="12843" max="12848" width="11.28515625" style="2" customWidth="1"/>
    <col min="12849" max="12849" width="8.85546875" style="2"/>
    <col min="12850" max="12850" width="20.7109375" style="2" customWidth="1"/>
    <col min="12851" max="12856" width="11.28515625" style="2" customWidth="1"/>
    <col min="12857" max="12857" width="8.85546875" style="2"/>
    <col min="12858" max="12858" width="20.7109375" style="2" customWidth="1"/>
    <col min="12859" max="12862" width="11.28515625" style="2" customWidth="1"/>
    <col min="12863" max="12863" width="9.28515625" style="2" customWidth="1"/>
    <col min="12864" max="12864" width="12.7109375" style="2" customWidth="1"/>
    <col min="12865" max="12865" width="9.28515625" style="2" bestFit="1" customWidth="1"/>
    <col min="12866" max="13057" width="8.85546875" style="2"/>
    <col min="13058" max="13058" width="20.7109375" style="2" customWidth="1"/>
    <col min="13059" max="13064" width="11.28515625" style="2" customWidth="1"/>
    <col min="13065" max="13065" width="8.85546875" style="2"/>
    <col min="13066" max="13066" width="20.7109375" style="2" customWidth="1"/>
    <col min="13067" max="13072" width="11.28515625" style="2" customWidth="1"/>
    <col min="13073" max="13073" width="8.85546875" style="2"/>
    <col min="13074" max="13074" width="20.7109375" style="2" customWidth="1"/>
    <col min="13075" max="13080" width="11.28515625" style="2" customWidth="1"/>
    <col min="13081" max="13081" width="8.85546875" style="2"/>
    <col min="13082" max="13082" width="20.7109375" style="2" customWidth="1"/>
    <col min="13083" max="13088" width="11.28515625" style="2" customWidth="1"/>
    <col min="13089" max="13089" width="8.85546875" style="2"/>
    <col min="13090" max="13090" width="20.7109375" style="2" customWidth="1"/>
    <col min="13091" max="13096" width="11.28515625" style="2" customWidth="1"/>
    <col min="13097" max="13097" width="8.85546875" style="2"/>
    <col min="13098" max="13098" width="20.7109375" style="2" customWidth="1"/>
    <col min="13099" max="13104" width="11.28515625" style="2" customWidth="1"/>
    <col min="13105" max="13105" width="8.85546875" style="2"/>
    <col min="13106" max="13106" width="20.7109375" style="2" customWidth="1"/>
    <col min="13107" max="13112" width="11.28515625" style="2" customWidth="1"/>
    <col min="13113" max="13113" width="8.85546875" style="2"/>
    <col min="13114" max="13114" width="20.7109375" style="2" customWidth="1"/>
    <col min="13115" max="13118" width="11.28515625" style="2" customWidth="1"/>
    <col min="13119" max="13119" width="9.28515625" style="2" customWidth="1"/>
    <col min="13120" max="13120" width="12.7109375" style="2" customWidth="1"/>
    <col min="13121" max="13121" width="9.28515625" style="2" bestFit="1" customWidth="1"/>
    <col min="13122" max="13313" width="8.85546875" style="2"/>
    <col min="13314" max="13314" width="20.7109375" style="2" customWidth="1"/>
    <col min="13315" max="13320" width="11.28515625" style="2" customWidth="1"/>
    <col min="13321" max="13321" width="8.85546875" style="2"/>
    <col min="13322" max="13322" width="20.7109375" style="2" customWidth="1"/>
    <col min="13323" max="13328" width="11.28515625" style="2" customWidth="1"/>
    <col min="13329" max="13329" width="8.85546875" style="2"/>
    <col min="13330" max="13330" width="20.7109375" style="2" customWidth="1"/>
    <col min="13331" max="13336" width="11.28515625" style="2" customWidth="1"/>
    <col min="13337" max="13337" width="8.85546875" style="2"/>
    <col min="13338" max="13338" width="20.7109375" style="2" customWidth="1"/>
    <col min="13339" max="13344" width="11.28515625" style="2" customWidth="1"/>
    <col min="13345" max="13345" width="8.85546875" style="2"/>
    <col min="13346" max="13346" width="20.7109375" style="2" customWidth="1"/>
    <col min="13347" max="13352" width="11.28515625" style="2" customWidth="1"/>
    <col min="13353" max="13353" width="8.85546875" style="2"/>
    <col min="13354" max="13354" width="20.7109375" style="2" customWidth="1"/>
    <col min="13355" max="13360" width="11.28515625" style="2" customWidth="1"/>
    <col min="13361" max="13361" width="8.85546875" style="2"/>
    <col min="13362" max="13362" width="20.7109375" style="2" customWidth="1"/>
    <col min="13363" max="13368" width="11.28515625" style="2" customWidth="1"/>
    <col min="13369" max="13369" width="8.85546875" style="2"/>
    <col min="13370" max="13370" width="20.7109375" style="2" customWidth="1"/>
    <col min="13371" max="13374" width="11.28515625" style="2" customWidth="1"/>
    <col min="13375" max="13375" width="9.28515625" style="2" customWidth="1"/>
    <col min="13376" max="13376" width="12.7109375" style="2" customWidth="1"/>
    <col min="13377" max="13377" width="9.28515625" style="2" bestFit="1" customWidth="1"/>
    <col min="13378" max="13569" width="8.85546875" style="2"/>
    <col min="13570" max="13570" width="20.7109375" style="2" customWidth="1"/>
    <col min="13571" max="13576" width="11.28515625" style="2" customWidth="1"/>
    <col min="13577" max="13577" width="8.85546875" style="2"/>
    <col min="13578" max="13578" width="20.7109375" style="2" customWidth="1"/>
    <col min="13579" max="13584" width="11.28515625" style="2" customWidth="1"/>
    <col min="13585" max="13585" width="8.85546875" style="2"/>
    <col min="13586" max="13586" width="20.7109375" style="2" customWidth="1"/>
    <col min="13587" max="13592" width="11.28515625" style="2" customWidth="1"/>
    <col min="13593" max="13593" width="8.85546875" style="2"/>
    <col min="13594" max="13594" width="20.7109375" style="2" customWidth="1"/>
    <col min="13595" max="13600" width="11.28515625" style="2" customWidth="1"/>
    <col min="13601" max="13601" width="8.85546875" style="2"/>
    <col min="13602" max="13602" width="20.7109375" style="2" customWidth="1"/>
    <col min="13603" max="13608" width="11.28515625" style="2" customWidth="1"/>
    <col min="13609" max="13609" width="8.85546875" style="2"/>
    <col min="13610" max="13610" width="20.7109375" style="2" customWidth="1"/>
    <col min="13611" max="13616" width="11.28515625" style="2" customWidth="1"/>
    <col min="13617" max="13617" width="8.85546875" style="2"/>
    <col min="13618" max="13618" width="20.7109375" style="2" customWidth="1"/>
    <col min="13619" max="13624" width="11.28515625" style="2" customWidth="1"/>
    <col min="13625" max="13625" width="8.85546875" style="2"/>
    <col min="13626" max="13626" width="20.7109375" style="2" customWidth="1"/>
    <col min="13627" max="13630" width="11.28515625" style="2" customWidth="1"/>
    <col min="13631" max="13631" width="9.28515625" style="2" customWidth="1"/>
    <col min="13632" max="13632" width="12.7109375" style="2" customWidth="1"/>
    <col min="13633" max="13633" width="9.28515625" style="2" bestFit="1" customWidth="1"/>
    <col min="13634" max="13825" width="8.85546875" style="2"/>
    <col min="13826" max="13826" width="20.7109375" style="2" customWidth="1"/>
    <col min="13827" max="13832" width="11.28515625" style="2" customWidth="1"/>
    <col min="13833" max="13833" width="8.85546875" style="2"/>
    <col min="13834" max="13834" width="20.7109375" style="2" customWidth="1"/>
    <col min="13835" max="13840" width="11.28515625" style="2" customWidth="1"/>
    <col min="13841" max="13841" width="8.85546875" style="2"/>
    <col min="13842" max="13842" width="20.7109375" style="2" customWidth="1"/>
    <col min="13843" max="13848" width="11.28515625" style="2" customWidth="1"/>
    <col min="13849" max="13849" width="8.85546875" style="2"/>
    <col min="13850" max="13850" width="20.7109375" style="2" customWidth="1"/>
    <col min="13851" max="13856" width="11.28515625" style="2" customWidth="1"/>
    <col min="13857" max="13857" width="8.85546875" style="2"/>
    <col min="13858" max="13858" width="20.7109375" style="2" customWidth="1"/>
    <col min="13859" max="13864" width="11.28515625" style="2" customWidth="1"/>
    <col min="13865" max="13865" width="8.85546875" style="2"/>
    <col min="13866" max="13866" width="20.7109375" style="2" customWidth="1"/>
    <col min="13867" max="13872" width="11.28515625" style="2" customWidth="1"/>
    <col min="13873" max="13873" width="8.85546875" style="2"/>
    <col min="13874" max="13874" width="20.7109375" style="2" customWidth="1"/>
    <col min="13875" max="13880" width="11.28515625" style="2" customWidth="1"/>
    <col min="13881" max="13881" width="8.85546875" style="2"/>
    <col min="13882" max="13882" width="20.7109375" style="2" customWidth="1"/>
    <col min="13883" max="13886" width="11.28515625" style="2" customWidth="1"/>
    <col min="13887" max="13887" width="9.28515625" style="2" customWidth="1"/>
    <col min="13888" max="13888" width="12.7109375" style="2" customWidth="1"/>
    <col min="13889" max="13889" width="9.28515625" style="2" bestFit="1" customWidth="1"/>
    <col min="13890" max="14081" width="8.85546875" style="2"/>
    <col min="14082" max="14082" width="20.7109375" style="2" customWidth="1"/>
    <col min="14083" max="14088" width="11.28515625" style="2" customWidth="1"/>
    <col min="14089" max="14089" width="8.85546875" style="2"/>
    <col min="14090" max="14090" width="20.7109375" style="2" customWidth="1"/>
    <col min="14091" max="14096" width="11.28515625" style="2" customWidth="1"/>
    <col min="14097" max="14097" width="8.85546875" style="2"/>
    <col min="14098" max="14098" width="20.7109375" style="2" customWidth="1"/>
    <col min="14099" max="14104" width="11.28515625" style="2" customWidth="1"/>
    <col min="14105" max="14105" width="8.85546875" style="2"/>
    <col min="14106" max="14106" width="20.7109375" style="2" customWidth="1"/>
    <col min="14107" max="14112" width="11.28515625" style="2" customWidth="1"/>
    <col min="14113" max="14113" width="8.85546875" style="2"/>
    <col min="14114" max="14114" width="20.7109375" style="2" customWidth="1"/>
    <col min="14115" max="14120" width="11.28515625" style="2" customWidth="1"/>
    <col min="14121" max="14121" width="8.85546875" style="2"/>
    <col min="14122" max="14122" width="20.7109375" style="2" customWidth="1"/>
    <col min="14123" max="14128" width="11.28515625" style="2" customWidth="1"/>
    <col min="14129" max="14129" width="8.85546875" style="2"/>
    <col min="14130" max="14130" width="20.7109375" style="2" customWidth="1"/>
    <col min="14131" max="14136" width="11.28515625" style="2" customWidth="1"/>
    <col min="14137" max="14137" width="8.85546875" style="2"/>
    <col min="14138" max="14138" width="20.7109375" style="2" customWidth="1"/>
    <col min="14139" max="14142" width="11.28515625" style="2" customWidth="1"/>
    <col min="14143" max="14143" width="9.28515625" style="2" customWidth="1"/>
    <col min="14144" max="14144" width="12.7109375" style="2" customWidth="1"/>
    <col min="14145" max="14145" width="9.28515625" style="2" bestFit="1" customWidth="1"/>
    <col min="14146" max="14337" width="8.85546875" style="2"/>
    <col min="14338" max="14338" width="20.7109375" style="2" customWidth="1"/>
    <col min="14339" max="14344" width="11.28515625" style="2" customWidth="1"/>
    <col min="14345" max="14345" width="8.85546875" style="2"/>
    <col min="14346" max="14346" width="20.7109375" style="2" customWidth="1"/>
    <col min="14347" max="14352" width="11.28515625" style="2" customWidth="1"/>
    <col min="14353" max="14353" width="8.85546875" style="2"/>
    <col min="14354" max="14354" width="20.7109375" style="2" customWidth="1"/>
    <col min="14355" max="14360" width="11.28515625" style="2" customWidth="1"/>
    <col min="14361" max="14361" width="8.85546875" style="2"/>
    <col min="14362" max="14362" width="20.7109375" style="2" customWidth="1"/>
    <col min="14363" max="14368" width="11.28515625" style="2" customWidth="1"/>
    <col min="14369" max="14369" width="8.85546875" style="2"/>
    <col min="14370" max="14370" width="20.7109375" style="2" customWidth="1"/>
    <col min="14371" max="14376" width="11.28515625" style="2" customWidth="1"/>
    <col min="14377" max="14377" width="8.85546875" style="2"/>
    <col min="14378" max="14378" width="20.7109375" style="2" customWidth="1"/>
    <col min="14379" max="14384" width="11.28515625" style="2" customWidth="1"/>
    <col min="14385" max="14385" width="8.85546875" style="2"/>
    <col min="14386" max="14386" width="20.7109375" style="2" customWidth="1"/>
    <col min="14387" max="14392" width="11.28515625" style="2" customWidth="1"/>
    <col min="14393" max="14393" width="8.85546875" style="2"/>
    <col min="14394" max="14394" width="20.7109375" style="2" customWidth="1"/>
    <col min="14395" max="14398" width="11.28515625" style="2" customWidth="1"/>
    <col min="14399" max="14399" width="9.28515625" style="2" customWidth="1"/>
    <col min="14400" max="14400" width="12.7109375" style="2" customWidth="1"/>
    <col min="14401" max="14401" width="9.28515625" style="2" bestFit="1" customWidth="1"/>
    <col min="14402" max="14593" width="8.85546875" style="2"/>
    <col min="14594" max="14594" width="20.7109375" style="2" customWidth="1"/>
    <col min="14595" max="14600" width="11.28515625" style="2" customWidth="1"/>
    <col min="14601" max="14601" width="8.85546875" style="2"/>
    <col min="14602" max="14602" width="20.7109375" style="2" customWidth="1"/>
    <col min="14603" max="14608" width="11.28515625" style="2" customWidth="1"/>
    <col min="14609" max="14609" width="8.85546875" style="2"/>
    <col min="14610" max="14610" width="20.7109375" style="2" customWidth="1"/>
    <col min="14611" max="14616" width="11.28515625" style="2" customWidth="1"/>
    <col min="14617" max="14617" width="8.85546875" style="2"/>
    <col min="14618" max="14618" width="20.7109375" style="2" customWidth="1"/>
    <col min="14619" max="14624" width="11.28515625" style="2" customWidth="1"/>
    <col min="14625" max="14625" width="8.85546875" style="2"/>
    <col min="14626" max="14626" width="20.7109375" style="2" customWidth="1"/>
    <col min="14627" max="14632" width="11.28515625" style="2" customWidth="1"/>
    <col min="14633" max="14633" width="8.85546875" style="2"/>
    <col min="14634" max="14634" width="20.7109375" style="2" customWidth="1"/>
    <col min="14635" max="14640" width="11.28515625" style="2" customWidth="1"/>
    <col min="14641" max="14641" width="8.85546875" style="2"/>
    <col min="14642" max="14642" width="20.7109375" style="2" customWidth="1"/>
    <col min="14643" max="14648" width="11.28515625" style="2" customWidth="1"/>
    <col min="14649" max="14649" width="8.85546875" style="2"/>
    <col min="14650" max="14650" width="20.7109375" style="2" customWidth="1"/>
    <col min="14651" max="14654" width="11.28515625" style="2" customWidth="1"/>
    <col min="14655" max="14655" width="9.28515625" style="2" customWidth="1"/>
    <col min="14656" max="14656" width="12.7109375" style="2" customWidth="1"/>
    <col min="14657" max="14657" width="9.28515625" style="2" bestFit="1" customWidth="1"/>
    <col min="14658" max="14849" width="8.85546875" style="2"/>
    <col min="14850" max="14850" width="20.7109375" style="2" customWidth="1"/>
    <col min="14851" max="14856" width="11.28515625" style="2" customWidth="1"/>
    <col min="14857" max="14857" width="8.85546875" style="2"/>
    <col min="14858" max="14858" width="20.7109375" style="2" customWidth="1"/>
    <col min="14859" max="14864" width="11.28515625" style="2" customWidth="1"/>
    <col min="14865" max="14865" width="8.85546875" style="2"/>
    <col min="14866" max="14866" width="20.7109375" style="2" customWidth="1"/>
    <col min="14867" max="14872" width="11.28515625" style="2" customWidth="1"/>
    <col min="14873" max="14873" width="8.85546875" style="2"/>
    <col min="14874" max="14874" width="20.7109375" style="2" customWidth="1"/>
    <col min="14875" max="14880" width="11.28515625" style="2" customWidth="1"/>
    <col min="14881" max="14881" width="8.85546875" style="2"/>
    <col min="14882" max="14882" width="20.7109375" style="2" customWidth="1"/>
    <col min="14883" max="14888" width="11.28515625" style="2" customWidth="1"/>
    <col min="14889" max="14889" width="8.85546875" style="2"/>
    <col min="14890" max="14890" width="20.7109375" style="2" customWidth="1"/>
    <col min="14891" max="14896" width="11.28515625" style="2" customWidth="1"/>
    <col min="14897" max="14897" width="8.85546875" style="2"/>
    <col min="14898" max="14898" width="20.7109375" style="2" customWidth="1"/>
    <col min="14899" max="14904" width="11.28515625" style="2" customWidth="1"/>
    <col min="14905" max="14905" width="8.85546875" style="2"/>
    <col min="14906" max="14906" width="20.7109375" style="2" customWidth="1"/>
    <col min="14907" max="14910" width="11.28515625" style="2" customWidth="1"/>
    <col min="14911" max="14911" width="9.28515625" style="2" customWidth="1"/>
    <col min="14912" max="14912" width="12.7109375" style="2" customWidth="1"/>
    <col min="14913" max="14913" width="9.28515625" style="2" bestFit="1" customWidth="1"/>
    <col min="14914" max="15105" width="8.85546875" style="2"/>
    <col min="15106" max="15106" width="20.7109375" style="2" customWidth="1"/>
    <col min="15107" max="15112" width="11.28515625" style="2" customWidth="1"/>
    <col min="15113" max="15113" width="8.85546875" style="2"/>
    <col min="15114" max="15114" width="20.7109375" style="2" customWidth="1"/>
    <col min="15115" max="15120" width="11.28515625" style="2" customWidth="1"/>
    <col min="15121" max="15121" width="8.85546875" style="2"/>
    <col min="15122" max="15122" width="20.7109375" style="2" customWidth="1"/>
    <col min="15123" max="15128" width="11.28515625" style="2" customWidth="1"/>
    <col min="15129" max="15129" width="8.85546875" style="2"/>
    <col min="15130" max="15130" width="20.7109375" style="2" customWidth="1"/>
    <col min="15131" max="15136" width="11.28515625" style="2" customWidth="1"/>
    <col min="15137" max="15137" width="8.85546875" style="2"/>
    <col min="15138" max="15138" width="20.7109375" style="2" customWidth="1"/>
    <col min="15139" max="15144" width="11.28515625" style="2" customWidth="1"/>
    <col min="15145" max="15145" width="8.85546875" style="2"/>
    <col min="15146" max="15146" width="20.7109375" style="2" customWidth="1"/>
    <col min="15147" max="15152" width="11.28515625" style="2" customWidth="1"/>
    <col min="15153" max="15153" width="8.85546875" style="2"/>
    <col min="15154" max="15154" width="20.7109375" style="2" customWidth="1"/>
    <col min="15155" max="15160" width="11.28515625" style="2" customWidth="1"/>
    <col min="15161" max="15161" width="8.85546875" style="2"/>
    <col min="15162" max="15162" width="20.7109375" style="2" customWidth="1"/>
    <col min="15163" max="15166" width="11.28515625" style="2" customWidth="1"/>
    <col min="15167" max="15167" width="9.28515625" style="2" customWidth="1"/>
    <col min="15168" max="15168" width="12.7109375" style="2" customWidth="1"/>
    <col min="15169" max="15169" width="9.28515625" style="2" bestFit="1" customWidth="1"/>
    <col min="15170" max="15361" width="8.85546875" style="2"/>
    <col min="15362" max="15362" width="20.7109375" style="2" customWidth="1"/>
    <col min="15363" max="15368" width="11.28515625" style="2" customWidth="1"/>
    <col min="15369" max="15369" width="8.85546875" style="2"/>
    <col min="15370" max="15370" width="20.7109375" style="2" customWidth="1"/>
    <col min="15371" max="15376" width="11.28515625" style="2" customWidth="1"/>
    <col min="15377" max="15377" width="8.85546875" style="2"/>
    <col min="15378" max="15378" width="20.7109375" style="2" customWidth="1"/>
    <col min="15379" max="15384" width="11.28515625" style="2" customWidth="1"/>
    <col min="15385" max="15385" width="8.85546875" style="2"/>
    <col min="15386" max="15386" width="20.7109375" style="2" customWidth="1"/>
    <col min="15387" max="15392" width="11.28515625" style="2" customWidth="1"/>
    <col min="15393" max="15393" width="8.85546875" style="2"/>
    <col min="15394" max="15394" width="20.7109375" style="2" customWidth="1"/>
    <col min="15395" max="15400" width="11.28515625" style="2" customWidth="1"/>
    <col min="15401" max="15401" width="8.85546875" style="2"/>
    <col min="15402" max="15402" width="20.7109375" style="2" customWidth="1"/>
    <col min="15403" max="15408" width="11.28515625" style="2" customWidth="1"/>
    <col min="15409" max="15409" width="8.85546875" style="2"/>
    <col min="15410" max="15410" width="20.7109375" style="2" customWidth="1"/>
    <col min="15411" max="15416" width="11.28515625" style="2" customWidth="1"/>
    <col min="15417" max="15417" width="8.85546875" style="2"/>
    <col min="15418" max="15418" width="20.7109375" style="2" customWidth="1"/>
    <col min="15419" max="15422" width="11.28515625" style="2" customWidth="1"/>
    <col min="15423" max="15423" width="9.28515625" style="2" customWidth="1"/>
    <col min="15424" max="15424" width="12.7109375" style="2" customWidth="1"/>
    <col min="15425" max="15425" width="9.28515625" style="2" bestFit="1" customWidth="1"/>
    <col min="15426" max="15617" width="8.85546875" style="2"/>
    <col min="15618" max="15618" width="20.7109375" style="2" customWidth="1"/>
    <col min="15619" max="15624" width="11.28515625" style="2" customWidth="1"/>
    <col min="15625" max="15625" width="8.85546875" style="2"/>
    <col min="15626" max="15626" width="20.7109375" style="2" customWidth="1"/>
    <col min="15627" max="15632" width="11.28515625" style="2" customWidth="1"/>
    <col min="15633" max="15633" width="8.85546875" style="2"/>
    <col min="15634" max="15634" width="20.7109375" style="2" customWidth="1"/>
    <col min="15635" max="15640" width="11.28515625" style="2" customWidth="1"/>
    <col min="15641" max="15641" width="8.85546875" style="2"/>
    <col min="15642" max="15642" width="20.7109375" style="2" customWidth="1"/>
    <col min="15643" max="15648" width="11.28515625" style="2" customWidth="1"/>
    <col min="15649" max="15649" width="8.85546875" style="2"/>
    <col min="15650" max="15650" width="20.7109375" style="2" customWidth="1"/>
    <col min="15651" max="15656" width="11.28515625" style="2" customWidth="1"/>
    <col min="15657" max="15657" width="8.85546875" style="2"/>
    <col min="15658" max="15658" width="20.7109375" style="2" customWidth="1"/>
    <col min="15659" max="15664" width="11.28515625" style="2" customWidth="1"/>
    <col min="15665" max="15665" width="8.85546875" style="2"/>
    <col min="15666" max="15666" width="20.7109375" style="2" customWidth="1"/>
    <col min="15667" max="15672" width="11.28515625" style="2" customWidth="1"/>
    <col min="15673" max="15673" width="8.85546875" style="2"/>
    <col min="15674" max="15674" width="20.7109375" style="2" customWidth="1"/>
    <col min="15675" max="15678" width="11.28515625" style="2" customWidth="1"/>
    <col min="15679" max="15679" width="9.28515625" style="2" customWidth="1"/>
    <col min="15680" max="15680" width="12.7109375" style="2" customWidth="1"/>
    <col min="15681" max="15681" width="9.28515625" style="2" bestFit="1" customWidth="1"/>
    <col min="15682" max="15873" width="8.85546875" style="2"/>
    <col min="15874" max="15874" width="20.7109375" style="2" customWidth="1"/>
    <col min="15875" max="15880" width="11.28515625" style="2" customWidth="1"/>
    <col min="15881" max="15881" width="8.85546875" style="2"/>
    <col min="15882" max="15882" width="20.7109375" style="2" customWidth="1"/>
    <col min="15883" max="15888" width="11.28515625" style="2" customWidth="1"/>
    <col min="15889" max="15889" width="8.85546875" style="2"/>
    <col min="15890" max="15890" width="20.7109375" style="2" customWidth="1"/>
    <col min="15891" max="15896" width="11.28515625" style="2" customWidth="1"/>
    <col min="15897" max="15897" width="8.85546875" style="2"/>
    <col min="15898" max="15898" width="20.7109375" style="2" customWidth="1"/>
    <col min="15899" max="15904" width="11.28515625" style="2" customWidth="1"/>
    <col min="15905" max="15905" width="8.85546875" style="2"/>
    <col min="15906" max="15906" width="20.7109375" style="2" customWidth="1"/>
    <col min="15907" max="15912" width="11.28515625" style="2" customWidth="1"/>
    <col min="15913" max="15913" width="8.85546875" style="2"/>
    <col min="15914" max="15914" width="20.7109375" style="2" customWidth="1"/>
    <col min="15915" max="15920" width="11.28515625" style="2" customWidth="1"/>
    <col min="15921" max="15921" width="8.85546875" style="2"/>
    <col min="15922" max="15922" width="20.7109375" style="2" customWidth="1"/>
    <col min="15923" max="15928" width="11.28515625" style="2" customWidth="1"/>
    <col min="15929" max="15929" width="8.85546875" style="2"/>
    <col min="15930" max="15930" width="20.7109375" style="2" customWidth="1"/>
    <col min="15931" max="15934" width="11.28515625" style="2" customWidth="1"/>
    <col min="15935" max="15935" width="9.28515625" style="2" customWidth="1"/>
    <col min="15936" max="15936" width="12.7109375" style="2" customWidth="1"/>
    <col min="15937" max="15937" width="9.28515625" style="2" bestFit="1" customWidth="1"/>
    <col min="15938" max="16129" width="8.85546875" style="2"/>
    <col min="16130" max="16130" width="20.7109375" style="2" customWidth="1"/>
    <col min="16131" max="16136" width="11.28515625" style="2" customWidth="1"/>
    <col min="16137" max="16137" width="8.85546875" style="2"/>
    <col min="16138" max="16138" width="20.7109375" style="2" customWidth="1"/>
    <col min="16139" max="16144" width="11.28515625" style="2" customWidth="1"/>
    <col min="16145" max="16145" width="8.85546875" style="2"/>
    <col min="16146" max="16146" width="20.7109375" style="2" customWidth="1"/>
    <col min="16147" max="16152" width="11.28515625" style="2" customWidth="1"/>
    <col min="16153" max="16153" width="8.85546875" style="2"/>
    <col min="16154" max="16154" width="20.7109375" style="2" customWidth="1"/>
    <col min="16155" max="16160" width="11.28515625" style="2" customWidth="1"/>
    <col min="16161" max="16161" width="8.85546875" style="2"/>
    <col min="16162" max="16162" width="20.7109375" style="2" customWidth="1"/>
    <col min="16163" max="16168" width="11.28515625" style="2" customWidth="1"/>
    <col min="16169" max="16169" width="8.85546875" style="2"/>
    <col min="16170" max="16170" width="20.7109375" style="2" customWidth="1"/>
    <col min="16171" max="16176" width="11.28515625" style="2" customWidth="1"/>
    <col min="16177" max="16177" width="8.85546875" style="2"/>
    <col min="16178" max="16178" width="20.7109375" style="2" customWidth="1"/>
    <col min="16179" max="16184" width="11.28515625" style="2" customWidth="1"/>
    <col min="16185" max="16185" width="8.85546875" style="2"/>
    <col min="16186" max="16186" width="20.7109375" style="2" customWidth="1"/>
    <col min="16187" max="16190" width="11.28515625" style="2" customWidth="1"/>
    <col min="16191" max="16191" width="9.28515625" style="2" customWidth="1"/>
    <col min="16192" max="16192" width="12.7109375" style="2" customWidth="1"/>
    <col min="16193" max="16193" width="9.28515625" style="2" bestFit="1" customWidth="1"/>
    <col min="16194" max="16384" width="8.85546875" style="2"/>
  </cols>
  <sheetData>
    <row r="1" spans="1:64" x14ac:dyDescent="0.2">
      <c r="A1" s="1"/>
      <c r="I1" s="1"/>
      <c r="Q1" s="1"/>
      <c r="Y1" s="1"/>
      <c r="AG1" s="1"/>
      <c r="AO1" s="1"/>
      <c r="AW1" s="1"/>
      <c r="BE1" s="1"/>
    </row>
    <row r="2" spans="1:64" ht="13.5" thickBot="1" x14ac:dyDescent="0.25"/>
    <row r="3" spans="1:64" s="8" customFormat="1" ht="13.5" thickTop="1" x14ac:dyDescent="0.2">
      <c r="A3" s="3">
        <v>1999</v>
      </c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3">
        <v>1999</v>
      </c>
      <c r="J3" s="4" t="s">
        <v>0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6" t="s">
        <v>12</v>
      </c>
      <c r="Q3" s="3">
        <v>1999</v>
      </c>
      <c r="R3" s="4" t="s">
        <v>0</v>
      </c>
      <c r="S3" s="7" t="s">
        <v>13</v>
      </c>
      <c r="T3" s="5" t="s">
        <v>14</v>
      </c>
      <c r="U3" s="5" t="s">
        <v>15</v>
      </c>
      <c r="V3" s="5" t="s">
        <v>16</v>
      </c>
      <c r="W3" s="5" t="s">
        <v>17</v>
      </c>
      <c r="X3" s="6" t="s">
        <v>18</v>
      </c>
      <c r="Y3" s="3">
        <v>1999</v>
      </c>
      <c r="Z3" s="4" t="s">
        <v>0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6" t="s">
        <v>24</v>
      </c>
      <c r="AG3" s="3">
        <v>1999</v>
      </c>
      <c r="AH3" s="4" t="s">
        <v>0</v>
      </c>
      <c r="AI3" s="5" t="s">
        <v>25</v>
      </c>
      <c r="AJ3" s="5" t="s">
        <v>26</v>
      </c>
      <c r="AK3" s="5" t="s">
        <v>27</v>
      </c>
      <c r="AL3" s="5" t="s">
        <v>28</v>
      </c>
      <c r="AM3" s="5" t="s">
        <v>29</v>
      </c>
      <c r="AN3" s="6" t="s">
        <v>30</v>
      </c>
      <c r="AO3" s="3">
        <v>1999</v>
      </c>
      <c r="AP3" s="4" t="s">
        <v>0</v>
      </c>
      <c r="AQ3" s="5" t="s">
        <v>31</v>
      </c>
      <c r="AR3" s="5" t="s">
        <v>32</v>
      </c>
      <c r="AS3" s="5" t="s">
        <v>33</v>
      </c>
      <c r="AT3" s="5" t="s">
        <v>34</v>
      </c>
      <c r="AU3" s="5" t="s">
        <v>35</v>
      </c>
      <c r="AV3" s="6" t="s">
        <v>36</v>
      </c>
      <c r="AW3" s="3">
        <v>1999</v>
      </c>
      <c r="AX3" s="4" t="s">
        <v>0</v>
      </c>
      <c r="AY3" s="5" t="s">
        <v>37</v>
      </c>
      <c r="AZ3" s="5" t="s">
        <v>38</v>
      </c>
      <c r="BA3" s="5" t="s">
        <v>39</v>
      </c>
      <c r="BB3" s="5" t="s">
        <v>40</v>
      </c>
      <c r="BC3" s="5" t="s">
        <v>41</v>
      </c>
      <c r="BD3" s="6" t="s">
        <v>42</v>
      </c>
      <c r="BE3" s="3">
        <v>1999</v>
      </c>
      <c r="BF3" s="4" t="s">
        <v>0</v>
      </c>
      <c r="BG3" s="5" t="s">
        <v>43</v>
      </c>
      <c r="BH3" s="5" t="s">
        <v>44</v>
      </c>
      <c r="BI3" s="5" t="s">
        <v>45</v>
      </c>
      <c r="BJ3" s="7" t="s">
        <v>46</v>
      </c>
      <c r="BK3" s="5"/>
      <c r="BL3" s="6">
        <v>1999</v>
      </c>
    </row>
    <row r="4" spans="1:64" s="8" customFormat="1" ht="25.5" customHeight="1" thickBot="1" x14ac:dyDescent="0.25">
      <c r="A4" s="9"/>
      <c r="B4" s="10" t="s">
        <v>47</v>
      </c>
      <c r="C4" s="11" t="s">
        <v>48</v>
      </c>
      <c r="D4" s="11" t="s">
        <v>49</v>
      </c>
      <c r="E4" s="11" t="s">
        <v>186</v>
      </c>
      <c r="F4" s="11" t="s">
        <v>51</v>
      </c>
      <c r="G4" s="11" t="s">
        <v>52</v>
      </c>
      <c r="H4" s="12" t="s">
        <v>53</v>
      </c>
      <c r="I4" s="9"/>
      <c r="J4" s="10" t="s">
        <v>47</v>
      </c>
      <c r="K4" s="11" t="s">
        <v>54</v>
      </c>
      <c r="L4" s="11" t="s">
        <v>55</v>
      </c>
      <c r="M4" s="11" t="s">
        <v>56</v>
      </c>
      <c r="N4" s="11" t="s">
        <v>57</v>
      </c>
      <c r="O4" s="11" t="s">
        <v>58</v>
      </c>
      <c r="P4" s="12" t="s">
        <v>59</v>
      </c>
      <c r="Q4" s="9"/>
      <c r="R4" s="10" t="s">
        <v>47</v>
      </c>
      <c r="S4" s="13" t="s">
        <v>185</v>
      </c>
      <c r="T4" s="11" t="s">
        <v>179</v>
      </c>
      <c r="U4" s="11" t="s">
        <v>62</v>
      </c>
      <c r="V4" s="11" t="s">
        <v>63</v>
      </c>
      <c r="W4" s="11" t="s">
        <v>64</v>
      </c>
      <c r="X4" s="12" t="s">
        <v>65</v>
      </c>
      <c r="Y4" s="9"/>
      <c r="Z4" s="10" t="s">
        <v>47</v>
      </c>
      <c r="AA4" s="11" t="s">
        <v>184</v>
      </c>
      <c r="AB4" s="11" t="s">
        <v>67</v>
      </c>
      <c r="AC4" s="11" t="s">
        <v>187</v>
      </c>
      <c r="AD4" s="11" t="s">
        <v>69</v>
      </c>
      <c r="AE4" s="11" t="s">
        <v>70</v>
      </c>
      <c r="AF4" s="12" t="s">
        <v>74</v>
      </c>
      <c r="AG4" s="9"/>
      <c r="AH4" s="10" t="s">
        <v>47</v>
      </c>
      <c r="AI4" s="11" t="s">
        <v>50</v>
      </c>
      <c r="AJ4" s="11" t="s">
        <v>72</v>
      </c>
      <c r="AK4" s="11" t="s">
        <v>73</v>
      </c>
      <c r="AL4" s="11" t="s">
        <v>183</v>
      </c>
      <c r="AM4" s="11" t="s">
        <v>75</v>
      </c>
      <c r="AN4" s="12" t="s">
        <v>182</v>
      </c>
      <c r="AO4" s="9"/>
      <c r="AP4" s="10" t="s">
        <v>47</v>
      </c>
      <c r="AQ4" s="11" t="s">
        <v>77</v>
      </c>
      <c r="AR4" s="11" t="s">
        <v>78</v>
      </c>
      <c r="AS4" s="11" t="s">
        <v>79</v>
      </c>
      <c r="AT4" s="11" t="s">
        <v>64</v>
      </c>
      <c r="AU4" s="11" t="s">
        <v>80</v>
      </c>
      <c r="AV4" s="12" t="s">
        <v>81</v>
      </c>
      <c r="AW4" s="9"/>
      <c r="AX4" s="10" t="s">
        <v>47</v>
      </c>
      <c r="AY4" s="11" t="s">
        <v>82</v>
      </c>
      <c r="AZ4" s="11" t="s">
        <v>83</v>
      </c>
      <c r="BA4" s="11" t="s">
        <v>84</v>
      </c>
      <c r="BB4" s="11" t="s">
        <v>85</v>
      </c>
      <c r="BC4" s="11" t="s">
        <v>86</v>
      </c>
      <c r="BD4" s="12" t="s">
        <v>180</v>
      </c>
      <c r="BE4" s="9"/>
      <c r="BF4" s="10" t="s">
        <v>47</v>
      </c>
      <c r="BG4" s="11" t="s">
        <v>179</v>
      </c>
      <c r="BH4" s="11" t="s">
        <v>89</v>
      </c>
      <c r="BI4" s="11" t="s">
        <v>90</v>
      </c>
      <c r="BJ4" s="13" t="s">
        <v>91</v>
      </c>
      <c r="BK4" s="11"/>
      <c r="BL4" s="12" t="s">
        <v>92</v>
      </c>
    </row>
    <row r="5" spans="1:64" ht="13.5" thickTop="1" x14ac:dyDescent="0.2">
      <c r="A5" s="44" t="s">
        <v>93</v>
      </c>
      <c r="B5" s="14" t="s">
        <v>94</v>
      </c>
      <c r="C5" s="15"/>
      <c r="D5" s="15"/>
      <c r="E5" s="15"/>
      <c r="F5" s="15"/>
      <c r="G5" s="15"/>
      <c r="H5" s="16">
        <v>0</v>
      </c>
      <c r="I5" s="44" t="s">
        <v>93</v>
      </c>
      <c r="J5" s="14" t="s">
        <v>94</v>
      </c>
      <c r="K5" s="15"/>
      <c r="L5" s="15">
        <v>0</v>
      </c>
      <c r="M5" s="15"/>
      <c r="N5" s="15"/>
      <c r="O5" s="15"/>
      <c r="P5" s="16"/>
      <c r="Q5" s="44" t="s">
        <v>93</v>
      </c>
      <c r="R5" s="14" t="s">
        <v>94</v>
      </c>
      <c r="S5" s="15"/>
      <c r="T5" s="15"/>
      <c r="U5" s="15"/>
      <c r="V5" s="15"/>
      <c r="W5" s="15"/>
      <c r="X5" s="16"/>
      <c r="Y5" s="44" t="s">
        <v>93</v>
      </c>
      <c r="Z5" s="14" t="s">
        <v>94</v>
      </c>
      <c r="AA5" s="15"/>
      <c r="AB5" s="15"/>
      <c r="AC5" s="15"/>
      <c r="AD5" s="15"/>
      <c r="AE5" s="15">
        <v>40</v>
      </c>
      <c r="AF5" s="16"/>
      <c r="AG5" s="44" t="s">
        <v>93</v>
      </c>
      <c r="AH5" s="14" t="s">
        <v>94</v>
      </c>
      <c r="AI5" s="15"/>
      <c r="AJ5" s="15"/>
      <c r="AK5" s="15"/>
      <c r="AL5" s="15"/>
      <c r="AM5" s="15"/>
      <c r="AN5" s="16"/>
      <c r="AO5" s="44" t="s">
        <v>93</v>
      </c>
      <c r="AP5" s="14" t="s">
        <v>94</v>
      </c>
      <c r="AQ5" s="15"/>
      <c r="AR5" s="15"/>
      <c r="AS5" s="15"/>
      <c r="AT5" s="15"/>
      <c r="AU5" s="15"/>
      <c r="AV5" s="16"/>
      <c r="AW5" s="44" t="s">
        <v>93</v>
      </c>
      <c r="AX5" s="14" t="s">
        <v>94</v>
      </c>
      <c r="AY5" s="15"/>
      <c r="AZ5" s="15"/>
      <c r="BA5" s="15"/>
      <c r="BB5" s="15"/>
      <c r="BC5" s="15"/>
      <c r="BD5" s="16"/>
      <c r="BE5" s="44" t="s">
        <v>93</v>
      </c>
      <c r="BF5" s="14" t="s">
        <v>94</v>
      </c>
      <c r="BG5" s="15"/>
      <c r="BH5" s="15"/>
      <c r="BI5" s="15"/>
      <c r="BJ5" s="15"/>
      <c r="BK5" s="15"/>
      <c r="BL5" s="16">
        <f>C5+D5+E5+F5+G5+H5+K5+L5+M5+N5+O5+P5+S5+T5+U5+V5+W5+X5+AA5+AB5+AC5+AD5+AE5+AF5+AI5+AJ5+AK5+AL5+AM5+AN5+AQ5+AR5+AS5+AT5+AU5+AV5+AY5+AZ5+BA5+BB5+BC5+BD5+BG5+BH5+BI5+BJ5</f>
        <v>40</v>
      </c>
    </row>
    <row r="6" spans="1:64" x14ac:dyDescent="0.2">
      <c r="A6" s="45"/>
      <c r="B6" s="17" t="s">
        <v>95</v>
      </c>
      <c r="C6" s="18">
        <v>30</v>
      </c>
      <c r="D6" s="18">
        <v>400</v>
      </c>
      <c r="E6" s="18">
        <v>600</v>
      </c>
      <c r="F6" s="18"/>
      <c r="G6" s="18">
        <v>1000</v>
      </c>
      <c r="H6" s="19">
        <v>1000</v>
      </c>
      <c r="I6" s="45"/>
      <c r="J6" s="17" t="s">
        <v>95</v>
      </c>
      <c r="K6" s="18"/>
      <c r="L6" s="18">
        <v>0</v>
      </c>
      <c r="M6" s="18">
        <v>1200</v>
      </c>
      <c r="N6" s="18"/>
      <c r="O6" s="18">
        <v>1000</v>
      </c>
      <c r="P6" s="19">
        <v>225</v>
      </c>
      <c r="Q6" s="45"/>
      <c r="R6" s="17" t="s">
        <v>95</v>
      </c>
      <c r="S6" s="18"/>
      <c r="T6" s="18">
        <v>1000</v>
      </c>
      <c r="U6" s="18">
        <v>50</v>
      </c>
      <c r="V6" s="18">
        <v>600</v>
      </c>
      <c r="W6" s="18">
        <v>100</v>
      </c>
      <c r="X6" s="19">
        <v>20</v>
      </c>
      <c r="Y6" s="45"/>
      <c r="Z6" s="17" t="s">
        <v>95</v>
      </c>
      <c r="AA6" s="18">
        <v>4300</v>
      </c>
      <c r="AB6" s="18"/>
      <c r="AC6" s="18">
        <v>1200</v>
      </c>
      <c r="AD6" s="18">
        <v>60</v>
      </c>
      <c r="AE6" s="18"/>
      <c r="AF6" s="19"/>
      <c r="AG6" s="45"/>
      <c r="AH6" s="17" t="s">
        <v>95</v>
      </c>
      <c r="AI6" s="18">
        <v>400</v>
      </c>
      <c r="AJ6" s="18">
        <v>5000</v>
      </c>
      <c r="AK6" s="18">
        <v>100</v>
      </c>
      <c r="AL6" s="18">
        <v>400</v>
      </c>
      <c r="AM6" s="18"/>
      <c r="AN6" s="19">
        <v>300</v>
      </c>
      <c r="AO6" s="45"/>
      <c r="AP6" s="17" t="s">
        <v>95</v>
      </c>
      <c r="AQ6" s="18">
        <v>400</v>
      </c>
      <c r="AR6" s="18">
        <v>1600</v>
      </c>
      <c r="AS6" s="18">
        <v>4452</v>
      </c>
      <c r="AT6" s="18">
        <v>200</v>
      </c>
      <c r="AU6" s="18">
        <v>5</v>
      </c>
      <c r="AV6" s="19">
        <v>188</v>
      </c>
      <c r="AW6" s="45"/>
      <c r="AX6" s="17" t="s">
        <v>95</v>
      </c>
      <c r="AY6" s="18"/>
      <c r="AZ6" s="18">
        <v>3500</v>
      </c>
      <c r="BA6" s="18"/>
      <c r="BB6" s="18">
        <v>150</v>
      </c>
      <c r="BC6" s="18">
        <v>3500</v>
      </c>
      <c r="BD6" s="19">
        <v>2200</v>
      </c>
      <c r="BE6" s="45"/>
      <c r="BF6" s="17" t="s">
        <v>95</v>
      </c>
      <c r="BG6" s="18">
        <v>1000</v>
      </c>
      <c r="BH6" s="18">
        <v>35</v>
      </c>
      <c r="BI6" s="18">
        <v>400</v>
      </c>
      <c r="BJ6" s="18">
        <v>110</v>
      </c>
      <c r="BK6" s="18"/>
      <c r="BL6" s="19">
        <f t="shared" ref="BL6:BL25" si="0">C6+D6+E6+F6+G6+H6+K6+L6+M6+N6+O6+P6+S6+T6+U6+V6+W6+X6+AA6+AB6+AC6+AD6+AE6+AF6+AI6+AJ6+AK6+AL6+AM6+AN6+AQ6+AR6+AS6+AT6+AU6+AV6+AY6+AZ6+BA6+BB6+BC6+BD6+BG6+BH6+BI6+BJ6</f>
        <v>36725</v>
      </c>
    </row>
    <row r="7" spans="1:64" x14ac:dyDescent="0.2">
      <c r="A7" s="45"/>
      <c r="B7" s="17" t="s">
        <v>96</v>
      </c>
      <c r="C7" s="18"/>
      <c r="D7" s="18"/>
      <c r="E7" s="18"/>
      <c r="F7" s="18">
        <v>3</v>
      </c>
      <c r="G7" s="18">
        <v>300</v>
      </c>
      <c r="H7" s="19">
        <v>0</v>
      </c>
      <c r="I7" s="45"/>
      <c r="J7" s="17" t="s">
        <v>96</v>
      </c>
      <c r="K7" s="18"/>
      <c r="L7" s="18">
        <v>0</v>
      </c>
      <c r="M7" s="18">
        <v>25</v>
      </c>
      <c r="N7" s="18"/>
      <c r="O7" s="18"/>
      <c r="P7" s="19"/>
      <c r="Q7" s="45"/>
      <c r="R7" s="17" t="s">
        <v>96</v>
      </c>
      <c r="S7" s="18">
        <v>300</v>
      </c>
      <c r="T7" s="18"/>
      <c r="U7" s="18"/>
      <c r="V7" s="18"/>
      <c r="W7" s="18"/>
      <c r="X7" s="19"/>
      <c r="Y7" s="45"/>
      <c r="Z7" s="17" t="s">
        <v>96</v>
      </c>
      <c r="AA7" s="18">
        <v>750</v>
      </c>
      <c r="AB7" s="18">
        <v>8</v>
      </c>
      <c r="AC7" s="18">
        <v>100</v>
      </c>
      <c r="AD7" s="18">
        <v>400</v>
      </c>
      <c r="AE7" s="18"/>
      <c r="AF7" s="19">
        <v>6</v>
      </c>
      <c r="AG7" s="45"/>
      <c r="AH7" s="17" t="s">
        <v>96</v>
      </c>
      <c r="AI7" s="18"/>
      <c r="AJ7" s="18">
        <v>25</v>
      </c>
      <c r="AK7" s="18">
        <v>35</v>
      </c>
      <c r="AL7" s="18"/>
      <c r="AM7" s="18"/>
      <c r="AN7" s="19">
        <v>200</v>
      </c>
      <c r="AO7" s="45"/>
      <c r="AP7" s="17" t="s">
        <v>96</v>
      </c>
      <c r="AQ7" s="18"/>
      <c r="AR7" s="18"/>
      <c r="AS7" s="18">
        <v>2724</v>
      </c>
      <c r="AT7" s="18"/>
      <c r="AU7" s="18">
        <v>400</v>
      </c>
      <c r="AV7" s="19">
        <v>4</v>
      </c>
      <c r="AW7" s="45"/>
      <c r="AX7" s="17" t="s">
        <v>96</v>
      </c>
      <c r="AY7" s="18"/>
      <c r="AZ7" s="18"/>
      <c r="BA7" s="18">
        <v>60</v>
      </c>
      <c r="BB7" s="18"/>
      <c r="BC7" s="18">
        <v>200</v>
      </c>
      <c r="BD7" s="19">
        <v>160</v>
      </c>
      <c r="BE7" s="45"/>
      <c r="BF7" s="17" t="s">
        <v>96</v>
      </c>
      <c r="BG7" s="18">
        <v>100</v>
      </c>
      <c r="BH7" s="18"/>
      <c r="BI7" s="18"/>
      <c r="BJ7" s="18">
        <v>80</v>
      </c>
      <c r="BK7" s="18"/>
      <c r="BL7" s="19">
        <f t="shared" si="0"/>
        <v>5880</v>
      </c>
    </row>
    <row r="8" spans="1:64" x14ac:dyDescent="0.2">
      <c r="A8" s="45"/>
      <c r="B8" s="17" t="s">
        <v>97</v>
      </c>
      <c r="C8" s="18"/>
      <c r="D8" s="18">
        <v>200</v>
      </c>
      <c r="E8" s="18">
        <v>150</v>
      </c>
      <c r="F8" s="18">
        <v>6</v>
      </c>
      <c r="G8" s="18">
        <v>75</v>
      </c>
      <c r="H8" s="19">
        <v>10</v>
      </c>
      <c r="I8" s="45"/>
      <c r="J8" s="17" t="s">
        <v>97</v>
      </c>
      <c r="K8" s="18"/>
      <c r="L8" s="18">
        <v>0</v>
      </c>
      <c r="M8" s="18"/>
      <c r="N8" s="18"/>
      <c r="O8" s="18"/>
      <c r="P8" s="19">
        <v>75</v>
      </c>
      <c r="Q8" s="45"/>
      <c r="R8" s="17" t="s">
        <v>97</v>
      </c>
      <c r="S8" s="18"/>
      <c r="T8" s="18"/>
      <c r="U8" s="18">
        <v>15</v>
      </c>
      <c r="V8" s="18"/>
      <c r="W8" s="18"/>
      <c r="X8" s="19">
        <v>40</v>
      </c>
      <c r="Y8" s="45"/>
      <c r="Z8" s="17" t="s">
        <v>97</v>
      </c>
      <c r="AA8" s="18"/>
      <c r="AB8" s="18"/>
      <c r="AC8" s="18">
        <v>800</v>
      </c>
      <c r="AD8" s="18"/>
      <c r="AE8" s="18"/>
      <c r="AF8" s="19">
        <v>20</v>
      </c>
      <c r="AG8" s="45"/>
      <c r="AH8" s="17" t="s">
        <v>97</v>
      </c>
      <c r="AI8" s="18"/>
      <c r="AJ8" s="18"/>
      <c r="AK8" s="18"/>
      <c r="AL8" s="18"/>
      <c r="AM8" s="18"/>
      <c r="AN8" s="19">
        <v>25</v>
      </c>
      <c r="AO8" s="45"/>
      <c r="AP8" s="17" t="s">
        <v>97</v>
      </c>
      <c r="AQ8" s="18"/>
      <c r="AR8" s="18">
        <v>300</v>
      </c>
      <c r="AS8" s="18"/>
      <c r="AT8" s="18"/>
      <c r="AU8" s="18"/>
      <c r="AV8" s="19"/>
      <c r="AW8" s="45"/>
      <c r="AX8" s="17" t="s">
        <v>97</v>
      </c>
      <c r="AY8" s="18"/>
      <c r="AZ8" s="18"/>
      <c r="BA8" s="18">
        <v>20</v>
      </c>
      <c r="BB8" s="18"/>
      <c r="BC8" s="18"/>
      <c r="BD8" s="19"/>
      <c r="BE8" s="45"/>
      <c r="BF8" s="17" t="s">
        <v>97</v>
      </c>
      <c r="BG8" s="18"/>
      <c r="BH8" s="18"/>
      <c r="BI8" s="18"/>
      <c r="BJ8" s="18">
        <v>20</v>
      </c>
      <c r="BK8" s="18"/>
      <c r="BL8" s="19">
        <f t="shared" si="0"/>
        <v>1756</v>
      </c>
    </row>
    <row r="9" spans="1:64" x14ac:dyDescent="0.2">
      <c r="A9" s="45"/>
      <c r="B9" s="17" t="s">
        <v>98</v>
      </c>
      <c r="C9" s="18"/>
      <c r="D9" s="18">
        <v>775</v>
      </c>
      <c r="E9" s="18">
        <v>10500</v>
      </c>
      <c r="F9" s="18">
        <v>30</v>
      </c>
      <c r="G9" s="18">
        <v>6200</v>
      </c>
      <c r="H9" s="19">
        <v>1700</v>
      </c>
      <c r="I9" s="45"/>
      <c r="J9" s="17" t="s">
        <v>98</v>
      </c>
      <c r="K9" s="18">
        <v>400</v>
      </c>
      <c r="L9" s="18">
        <v>0</v>
      </c>
      <c r="M9" s="18">
        <v>9500</v>
      </c>
      <c r="N9" s="18"/>
      <c r="O9" s="18"/>
      <c r="P9" s="19"/>
      <c r="Q9" s="45"/>
      <c r="R9" s="17" t="s">
        <v>98</v>
      </c>
      <c r="S9" s="18"/>
      <c r="T9" s="18">
        <v>3000</v>
      </c>
      <c r="U9" s="18">
        <v>100</v>
      </c>
      <c r="V9" s="18">
        <v>1600</v>
      </c>
      <c r="W9" s="18">
        <v>200</v>
      </c>
      <c r="X9" s="19">
        <v>65</v>
      </c>
      <c r="Y9" s="45"/>
      <c r="Z9" s="17" t="s">
        <v>98</v>
      </c>
      <c r="AA9" s="18"/>
      <c r="AB9" s="18"/>
      <c r="AC9" s="18">
        <v>250</v>
      </c>
      <c r="AD9" s="18">
        <v>200</v>
      </c>
      <c r="AE9" s="18">
        <v>25</v>
      </c>
      <c r="AF9" s="19"/>
      <c r="AG9" s="45"/>
      <c r="AH9" s="17" t="s">
        <v>98</v>
      </c>
      <c r="AI9" s="18">
        <v>2600</v>
      </c>
      <c r="AJ9" s="18"/>
      <c r="AK9" s="18">
        <v>1050</v>
      </c>
      <c r="AL9" s="18">
        <v>800</v>
      </c>
      <c r="AM9" s="18"/>
      <c r="AN9" s="19"/>
      <c r="AO9" s="45"/>
      <c r="AP9" s="17" t="s">
        <v>98</v>
      </c>
      <c r="AQ9" s="18">
        <v>1200</v>
      </c>
      <c r="AR9" s="18">
        <v>8800</v>
      </c>
      <c r="AS9" s="18">
        <v>300</v>
      </c>
      <c r="AT9" s="18">
        <v>800</v>
      </c>
      <c r="AU9" s="18"/>
      <c r="AV9" s="19">
        <v>140</v>
      </c>
      <c r="AW9" s="45"/>
      <c r="AX9" s="17" t="s">
        <v>98</v>
      </c>
      <c r="AY9" s="18"/>
      <c r="AZ9" s="18">
        <v>24650</v>
      </c>
      <c r="BA9" s="18"/>
      <c r="BB9" s="18">
        <v>700</v>
      </c>
      <c r="BC9" s="18">
        <v>400</v>
      </c>
      <c r="BD9" s="19">
        <v>70</v>
      </c>
      <c r="BE9" s="45"/>
      <c r="BF9" s="17" t="s">
        <v>98</v>
      </c>
      <c r="BG9" s="18">
        <v>5000</v>
      </c>
      <c r="BH9" s="18"/>
      <c r="BI9" s="18"/>
      <c r="BJ9" s="18"/>
      <c r="BK9" s="18"/>
      <c r="BL9" s="19">
        <f t="shared" si="0"/>
        <v>81055</v>
      </c>
    </row>
    <row r="10" spans="1:64" x14ac:dyDescent="0.2">
      <c r="A10" s="45"/>
      <c r="B10" s="17" t="s">
        <v>99</v>
      </c>
      <c r="C10" s="20"/>
      <c r="D10" s="20"/>
      <c r="E10" s="20">
        <v>0.66</v>
      </c>
      <c r="F10" s="20">
        <v>1</v>
      </c>
      <c r="G10" s="20">
        <v>0.5</v>
      </c>
      <c r="H10" s="21"/>
      <c r="I10" s="45"/>
      <c r="J10" s="17" t="s">
        <v>99</v>
      </c>
      <c r="K10" s="20"/>
      <c r="L10" s="20"/>
      <c r="M10" s="20">
        <v>0.4</v>
      </c>
      <c r="N10" s="20"/>
      <c r="O10" s="20"/>
      <c r="P10" s="21"/>
      <c r="Q10" s="45"/>
      <c r="R10" s="17" t="s">
        <v>99</v>
      </c>
      <c r="S10" s="20"/>
      <c r="T10" s="20">
        <v>1</v>
      </c>
      <c r="U10" s="20"/>
      <c r="V10" s="20">
        <v>0.75</v>
      </c>
      <c r="W10" s="20"/>
      <c r="X10" s="21"/>
      <c r="Y10" s="45"/>
      <c r="Z10" s="17" t="s">
        <v>99</v>
      </c>
      <c r="AA10" s="20"/>
      <c r="AB10" s="20"/>
      <c r="AC10" s="20">
        <v>1</v>
      </c>
      <c r="AD10" s="20"/>
      <c r="AE10" s="20"/>
      <c r="AF10" s="21"/>
      <c r="AG10" s="45"/>
      <c r="AH10" s="17" t="s">
        <v>99</v>
      </c>
      <c r="AI10" s="20"/>
      <c r="AJ10" s="20"/>
      <c r="AK10" s="20"/>
      <c r="AL10" s="20">
        <v>1</v>
      </c>
      <c r="AM10" s="20"/>
      <c r="AN10" s="21"/>
      <c r="AO10" s="45"/>
      <c r="AP10" s="17" t="s">
        <v>99</v>
      </c>
      <c r="AQ10" s="20">
        <v>0.1</v>
      </c>
      <c r="AR10" s="20">
        <v>0.93</v>
      </c>
      <c r="AS10" s="20"/>
      <c r="AT10" s="20">
        <v>1</v>
      </c>
      <c r="AU10" s="20"/>
      <c r="AV10" s="21">
        <v>1</v>
      </c>
      <c r="AW10" s="45"/>
      <c r="AX10" s="17" t="s">
        <v>99</v>
      </c>
      <c r="AY10" s="20"/>
      <c r="AZ10" s="20"/>
      <c r="BA10" s="20"/>
      <c r="BB10" s="20"/>
      <c r="BC10" s="20"/>
      <c r="BD10" s="21"/>
      <c r="BE10" s="45"/>
      <c r="BF10" s="17" t="s">
        <v>99</v>
      </c>
      <c r="BG10" s="20">
        <v>1</v>
      </c>
      <c r="BH10" s="20"/>
      <c r="BI10" s="20"/>
      <c r="BJ10" s="20"/>
      <c r="BK10" s="20"/>
      <c r="BL10" s="21">
        <f>BM101</f>
        <v>0.41149836530750727</v>
      </c>
    </row>
    <row r="11" spans="1:64" x14ac:dyDescent="0.2">
      <c r="A11" s="45"/>
      <c r="B11" s="17" t="s">
        <v>100</v>
      </c>
      <c r="C11" s="20"/>
      <c r="D11" s="20"/>
      <c r="E11" s="20">
        <v>0.34</v>
      </c>
      <c r="F11" s="20"/>
      <c r="G11" s="20">
        <v>0.5</v>
      </c>
      <c r="H11" s="21"/>
      <c r="I11" s="45"/>
      <c r="J11" s="17" t="s">
        <v>100</v>
      </c>
      <c r="K11" s="20"/>
      <c r="L11" s="20"/>
      <c r="M11" s="20">
        <v>0.6</v>
      </c>
      <c r="N11" s="20"/>
      <c r="O11" s="20"/>
      <c r="P11" s="21"/>
      <c r="Q11" s="45"/>
      <c r="R11" s="17" t="s">
        <v>100</v>
      </c>
      <c r="S11" s="20"/>
      <c r="T11" s="20"/>
      <c r="U11" s="20"/>
      <c r="V11" s="20">
        <v>0.25</v>
      </c>
      <c r="W11" s="20"/>
      <c r="X11" s="21"/>
      <c r="Y11" s="45"/>
      <c r="Z11" s="17" t="s">
        <v>100</v>
      </c>
      <c r="AA11" s="20"/>
      <c r="AB11" s="20"/>
      <c r="AC11" s="20"/>
      <c r="AD11" s="20"/>
      <c r="AE11" s="20"/>
      <c r="AF11" s="21"/>
      <c r="AG11" s="45"/>
      <c r="AH11" s="17" t="s">
        <v>100</v>
      </c>
      <c r="AI11" s="20">
        <v>0.15</v>
      </c>
      <c r="AJ11" s="20"/>
      <c r="AK11" s="20"/>
      <c r="AL11" s="20"/>
      <c r="AM11" s="20"/>
      <c r="AN11" s="21"/>
      <c r="AO11" s="45"/>
      <c r="AP11" s="17" t="s">
        <v>100</v>
      </c>
      <c r="AQ11" s="20">
        <v>0.9</v>
      </c>
      <c r="AR11" s="20">
        <v>7.0000000000000007E-2</v>
      </c>
      <c r="AS11" s="20"/>
      <c r="AT11" s="20"/>
      <c r="AU11" s="20"/>
      <c r="AV11" s="21"/>
      <c r="AW11" s="45"/>
      <c r="AX11" s="17" t="s">
        <v>100</v>
      </c>
      <c r="AY11" s="20"/>
      <c r="AZ11" s="20"/>
      <c r="BA11" s="20"/>
      <c r="BB11" s="20"/>
      <c r="BC11" s="20"/>
      <c r="BD11" s="21"/>
      <c r="BE11" s="45"/>
      <c r="BF11" s="17" t="s">
        <v>100</v>
      </c>
      <c r="BG11" s="20"/>
      <c r="BH11" s="20"/>
      <c r="BI11" s="20"/>
      <c r="BJ11" s="20"/>
      <c r="BK11" s="20"/>
      <c r="BL11" s="21">
        <f>BM102</f>
        <v>0.18328295601751896</v>
      </c>
    </row>
    <row r="12" spans="1:64" x14ac:dyDescent="0.2">
      <c r="A12" s="45"/>
      <c r="B12" s="17" t="s">
        <v>101</v>
      </c>
      <c r="C12" s="20"/>
      <c r="D12" s="20">
        <v>0.5</v>
      </c>
      <c r="E12" s="20">
        <v>1</v>
      </c>
      <c r="F12" s="20"/>
      <c r="G12" s="20">
        <v>0.1</v>
      </c>
      <c r="H12" s="21"/>
      <c r="I12" s="45"/>
      <c r="J12" s="17" t="s">
        <v>101</v>
      </c>
      <c r="K12" s="20"/>
      <c r="L12" s="20"/>
      <c r="M12" s="20">
        <v>0.1</v>
      </c>
      <c r="N12" s="20"/>
      <c r="O12" s="20"/>
      <c r="P12" s="21"/>
      <c r="Q12" s="45"/>
      <c r="R12" s="17" t="s">
        <v>101</v>
      </c>
      <c r="S12" s="20"/>
      <c r="T12" s="20">
        <v>0.2</v>
      </c>
      <c r="U12" s="20"/>
      <c r="V12" s="20"/>
      <c r="W12" s="20"/>
      <c r="X12" s="21"/>
      <c r="Y12" s="45"/>
      <c r="Z12" s="17" t="s">
        <v>101</v>
      </c>
      <c r="AA12" s="20"/>
      <c r="AB12" s="20"/>
      <c r="AC12" s="20">
        <v>1</v>
      </c>
      <c r="AD12" s="20"/>
      <c r="AE12" s="20"/>
      <c r="AF12" s="21"/>
      <c r="AG12" s="45"/>
      <c r="AH12" s="17" t="s">
        <v>101</v>
      </c>
      <c r="AI12" s="20">
        <v>0.6</v>
      </c>
      <c r="AJ12" s="20"/>
      <c r="AK12" s="20"/>
      <c r="AL12" s="20"/>
      <c r="AM12" s="20"/>
      <c r="AN12" s="21"/>
      <c r="AO12" s="45"/>
      <c r="AP12" s="17" t="s">
        <v>101</v>
      </c>
      <c r="AQ12" s="20">
        <v>0.15</v>
      </c>
      <c r="AR12" s="20">
        <v>0.75</v>
      </c>
      <c r="AS12" s="20"/>
      <c r="AT12" s="20"/>
      <c r="AU12" s="20"/>
      <c r="AV12" s="21"/>
      <c r="AW12" s="45"/>
      <c r="AX12" s="17" t="s">
        <v>101</v>
      </c>
      <c r="AY12" s="20"/>
      <c r="AZ12" s="20"/>
      <c r="BA12" s="20"/>
      <c r="BB12" s="20"/>
      <c r="BC12" s="20"/>
      <c r="BD12" s="21"/>
      <c r="BE12" s="45"/>
      <c r="BF12" s="17" t="s">
        <v>101</v>
      </c>
      <c r="BG12" s="20">
        <v>0.4</v>
      </c>
      <c r="BH12" s="20"/>
      <c r="BI12" s="20"/>
      <c r="BJ12" s="20"/>
      <c r="BK12" s="20"/>
      <c r="BL12" s="21">
        <f>BM103</f>
        <v>0.29174634507433223</v>
      </c>
    </row>
    <row r="13" spans="1:64" ht="13.5" thickBot="1" x14ac:dyDescent="0.25">
      <c r="A13" s="46"/>
      <c r="B13" s="22" t="s">
        <v>102</v>
      </c>
      <c r="C13" s="23">
        <f t="shared" ref="C13:H13" si="1">SUM(C5:C9)</f>
        <v>30</v>
      </c>
      <c r="D13" s="23">
        <f t="shared" si="1"/>
        <v>1375</v>
      </c>
      <c r="E13" s="23">
        <f t="shared" si="1"/>
        <v>11250</v>
      </c>
      <c r="F13" s="23">
        <f t="shared" si="1"/>
        <v>39</v>
      </c>
      <c r="G13" s="23">
        <f t="shared" si="1"/>
        <v>7575</v>
      </c>
      <c r="H13" s="24">
        <f t="shared" si="1"/>
        <v>2710</v>
      </c>
      <c r="I13" s="46"/>
      <c r="J13" s="22" t="s">
        <v>102</v>
      </c>
      <c r="K13" s="23">
        <f t="shared" ref="K13:P13" si="2">SUM(K5:K9)</f>
        <v>400</v>
      </c>
      <c r="L13" s="23">
        <f t="shared" si="2"/>
        <v>0</v>
      </c>
      <c r="M13" s="23">
        <f t="shared" si="2"/>
        <v>10725</v>
      </c>
      <c r="N13" s="23">
        <f t="shared" si="2"/>
        <v>0</v>
      </c>
      <c r="O13" s="23">
        <f t="shared" si="2"/>
        <v>1000</v>
      </c>
      <c r="P13" s="24">
        <f t="shared" si="2"/>
        <v>300</v>
      </c>
      <c r="Q13" s="46"/>
      <c r="R13" s="22" t="s">
        <v>102</v>
      </c>
      <c r="S13" s="23">
        <f t="shared" ref="S13:X13" si="3">SUM(S5:S9)</f>
        <v>300</v>
      </c>
      <c r="T13" s="23">
        <f t="shared" si="3"/>
        <v>4000</v>
      </c>
      <c r="U13" s="23">
        <f t="shared" si="3"/>
        <v>165</v>
      </c>
      <c r="V13" s="23">
        <f t="shared" si="3"/>
        <v>2200</v>
      </c>
      <c r="W13" s="23">
        <f t="shared" si="3"/>
        <v>300</v>
      </c>
      <c r="X13" s="24">
        <f t="shared" si="3"/>
        <v>125</v>
      </c>
      <c r="Y13" s="46"/>
      <c r="Z13" s="22" t="s">
        <v>102</v>
      </c>
      <c r="AA13" s="23">
        <f t="shared" ref="AA13:AF13" si="4">SUM(AA5:AA9)</f>
        <v>5050</v>
      </c>
      <c r="AB13" s="23">
        <f t="shared" si="4"/>
        <v>8</v>
      </c>
      <c r="AC13" s="23">
        <f t="shared" si="4"/>
        <v>2350</v>
      </c>
      <c r="AD13" s="23">
        <f t="shared" si="4"/>
        <v>660</v>
      </c>
      <c r="AE13" s="23">
        <f t="shared" si="4"/>
        <v>65</v>
      </c>
      <c r="AF13" s="24">
        <f t="shared" si="4"/>
        <v>26</v>
      </c>
      <c r="AG13" s="46"/>
      <c r="AH13" s="22" t="s">
        <v>102</v>
      </c>
      <c r="AI13" s="23">
        <f t="shared" ref="AI13:AN13" si="5">SUM(AI5:AI9)</f>
        <v>3000</v>
      </c>
      <c r="AJ13" s="23">
        <f t="shared" si="5"/>
        <v>5025</v>
      </c>
      <c r="AK13" s="23">
        <f t="shared" si="5"/>
        <v>1185</v>
      </c>
      <c r="AL13" s="23">
        <f t="shared" si="5"/>
        <v>1200</v>
      </c>
      <c r="AM13" s="23">
        <f t="shared" si="5"/>
        <v>0</v>
      </c>
      <c r="AN13" s="24">
        <f t="shared" si="5"/>
        <v>525</v>
      </c>
      <c r="AO13" s="46"/>
      <c r="AP13" s="22" t="s">
        <v>102</v>
      </c>
      <c r="AQ13" s="23">
        <f t="shared" ref="AQ13:AV13" si="6">SUM(AQ5:AQ9)</f>
        <v>1600</v>
      </c>
      <c r="AR13" s="23">
        <f t="shared" si="6"/>
        <v>10700</v>
      </c>
      <c r="AS13" s="23">
        <f t="shared" si="6"/>
        <v>7476</v>
      </c>
      <c r="AT13" s="23">
        <f t="shared" si="6"/>
        <v>1000</v>
      </c>
      <c r="AU13" s="23">
        <f t="shared" si="6"/>
        <v>405</v>
      </c>
      <c r="AV13" s="24">
        <f t="shared" si="6"/>
        <v>332</v>
      </c>
      <c r="AW13" s="46"/>
      <c r="AX13" s="22" t="s">
        <v>102</v>
      </c>
      <c r="AY13" s="23">
        <f t="shared" ref="AY13:BD13" si="7">SUM(AY5:AY9)</f>
        <v>0</v>
      </c>
      <c r="AZ13" s="23">
        <f t="shared" si="7"/>
        <v>28150</v>
      </c>
      <c r="BA13" s="23">
        <f t="shared" si="7"/>
        <v>80</v>
      </c>
      <c r="BB13" s="23">
        <f t="shared" si="7"/>
        <v>850</v>
      </c>
      <c r="BC13" s="23">
        <f t="shared" si="7"/>
        <v>4100</v>
      </c>
      <c r="BD13" s="24">
        <f t="shared" si="7"/>
        <v>2430</v>
      </c>
      <c r="BE13" s="46"/>
      <c r="BF13" s="22" t="s">
        <v>102</v>
      </c>
      <c r="BG13" s="23">
        <f t="shared" ref="BG13:BL13" si="8">SUM(BG5:BG9)</f>
        <v>6100</v>
      </c>
      <c r="BH13" s="23">
        <f t="shared" si="8"/>
        <v>35</v>
      </c>
      <c r="BI13" s="23">
        <f t="shared" si="8"/>
        <v>400</v>
      </c>
      <c r="BJ13" s="23">
        <f t="shared" si="8"/>
        <v>210</v>
      </c>
      <c r="BK13" s="23"/>
      <c r="BL13" s="24">
        <f t="shared" si="8"/>
        <v>125456</v>
      </c>
    </row>
    <row r="14" spans="1:64" ht="13.5" thickTop="1" x14ac:dyDescent="0.2">
      <c r="A14" s="44" t="s">
        <v>103</v>
      </c>
      <c r="B14" s="14" t="s">
        <v>104</v>
      </c>
      <c r="C14" s="15"/>
      <c r="D14" s="15"/>
      <c r="E14" s="15"/>
      <c r="F14" s="15"/>
      <c r="G14" s="15"/>
      <c r="H14" s="16"/>
      <c r="I14" s="44" t="s">
        <v>103</v>
      </c>
      <c r="J14" s="14" t="s">
        <v>104</v>
      </c>
      <c r="K14" s="15"/>
      <c r="L14" s="15">
        <v>0</v>
      </c>
      <c r="M14" s="15"/>
      <c r="N14" s="15"/>
      <c r="O14" s="15"/>
      <c r="P14" s="16"/>
      <c r="Q14" s="44" t="s">
        <v>103</v>
      </c>
      <c r="R14" s="14" t="s">
        <v>104</v>
      </c>
      <c r="S14" s="15"/>
      <c r="T14" s="15"/>
      <c r="U14" s="15"/>
      <c r="V14" s="15"/>
      <c r="W14" s="15"/>
      <c r="X14" s="16"/>
      <c r="Y14" s="44" t="s">
        <v>103</v>
      </c>
      <c r="Z14" s="14" t="s">
        <v>104</v>
      </c>
      <c r="AA14" s="15"/>
      <c r="AB14" s="15"/>
      <c r="AC14" s="15">
        <v>150</v>
      </c>
      <c r="AD14" s="15">
        <v>25</v>
      </c>
      <c r="AE14" s="15"/>
      <c r="AF14" s="16"/>
      <c r="AG14" s="44" t="s">
        <v>103</v>
      </c>
      <c r="AH14" s="14" t="s">
        <v>104</v>
      </c>
      <c r="AI14" s="15"/>
      <c r="AJ14" s="15"/>
      <c r="AK14" s="15">
        <v>60</v>
      </c>
      <c r="AL14" s="15"/>
      <c r="AM14" s="15"/>
      <c r="AN14" s="16"/>
      <c r="AO14" s="44" t="s">
        <v>103</v>
      </c>
      <c r="AP14" s="14" t="s">
        <v>104</v>
      </c>
      <c r="AQ14" s="15"/>
      <c r="AR14" s="15"/>
      <c r="AS14" s="15"/>
      <c r="AT14" s="15"/>
      <c r="AU14" s="15"/>
      <c r="AV14" s="16"/>
      <c r="AW14" s="44" t="s">
        <v>103</v>
      </c>
      <c r="AX14" s="14" t="s">
        <v>104</v>
      </c>
      <c r="AY14" s="15"/>
      <c r="AZ14" s="15">
        <v>1000</v>
      </c>
      <c r="BA14" s="15"/>
      <c r="BB14" s="15"/>
      <c r="BC14" s="15"/>
      <c r="BD14" s="16"/>
      <c r="BE14" s="44" t="s">
        <v>103</v>
      </c>
      <c r="BF14" s="14" t="s">
        <v>104</v>
      </c>
      <c r="BG14" s="15"/>
      <c r="BH14" s="15"/>
      <c r="BI14" s="15"/>
      <c r="BJ14" s="15"/>
      <c r="BK14" s="15"/>
      <c r="BL14" s="16">
        <f t="shared" si="0"/>
        <v>1235</v>
      </c>
    </row>
    <row r="15" spans="1:64" x14ac:dyDescent="0.2">
      <c r="A15" s="45"/>
      <c r="B15" s="17" t="s">
        <v>105</v>
      </c>
      <c r="C15" s="18"/>
      <c r="D15" s="18"/>
      <c r="E15" s="18"/>
      <c r="F15" s="18"/>
      <c r="G15" s="18"/>
      <c r="H15" s="19"/>
      <c r="I15" s="45"/>
      <c r="J15" s="17" t="s">
        <v>105</v>
      </c>
      <c r="K15" s="18"/>
      <c r="L15" s="18">
        <v>0</v>
      </c>
      <c r="M15" s="18"/>
      <c r="N15" s="18"/>
      <c r="O15" s="18"/>
      <c r="P15" s="19"/>
      <c r="Q15" s="45"/>
      <c r="R15" s="17" t="s">
        <v>105</v>
      </c>
      <c r="S15" s="18"/>
      <c r="T15" s="18"/>
      <c r="U15" s="18"/>
      <c r="V15" s="18"/>
      <c r="W15" s="18"/>
      <c r="X15" s="19"/>
      <c r="Y15" s="45"/>
      <c r="Z15" s="17" t="s">
        <v>105</v>
      </c>
      <c r="AA15" s="18"/>
      <c r="AB15" s="18"/>
      <c r="AC15" s="18"/>
      <c r="AD15" s="18"/>
      <c r="AE15" s="18"/>
      <c r="AF15" s="19"/>
      <c r="AG15" s="45"/>
      <c r="AH15" s="17" t="s">
        <v>105</v>
      </c>
      <c r="AI15" s="18"/>
      <c r="AJ15" s="18"/>
      <c r="AK15" s="18"/>
      <c r="AL15" s="18"/>
      <c r="AM15" s="18"/>
      <c r="AN15" s="19"/>
      <c r="AO15" s="45"/>
      <c r="AP15" s="17" t="s">
        <v>105</v>
      </c>
      <c r="AQ15" s="18"/>
      <c r="AR15" s="18"/>
      <c r="AS15" s="18"/>
      <c r="AT15" s="18"/>
      <c r="AU15" s="18"/>
      <c r="AV15" s="19"/>
      <c r="AW15" s="45"/>
      <c r="AX15" s="17" t="s">
        <v>105</v>
      </c>
      <c r="AY15" s="18"/>
      <c r="AZ15" s="18"/>
      <c r="BA15" s="18"/>
      <c r="BB15" s="18"/>
      <c r="BC15" s="18"/>
      <c r="BD15" s="19"/>
      <c r="BE15" s="45"/>
      <c r="BF15" s="17" t="s">
        <v>105</v>
      </c>
      <c r="BG15" s="18"/>
      <c r="BH15" s="18"/>
      <c r="BI15" s="18"/>
      <c r="BJ15" s="18"/>
      <c r="BK15" s="18"/>
      <c r="BL15" s="19">
        <f t="shared" si="0"/>
        <v>0</v>
      </c>
    </row>
    <row r="16" spans="1:64" x14ac:dyDescent="0.2">
      <c r="A16" s="45"/>
      <c r="B16" s="17" t="s">
        <v>106</v>
      </c>
      <c r="C16" s="18"/>
      <c r="D16" s="18"/>
      <c r="E16" s="18"/>
      <c r="F16" s="18"/>
      <c r="G16" s="18"/>
      <c r="H16" s="19"/>
      <c r="I16" s="45"/>
      <c r="J16" s="17" t="s">
        <v>106</v>
      </c>
      <c r="K16" s="18"/>
      <c r="L16" s="18">
        <v>0</v>
      </c>
      <c r="M16" s="18"/>
      <c r="N16" s="18"/>
      <c r="O16" s="18"/>
      <c r="P16" s="19"/>
      <c r="Q16" s="45"/>
      <c r="R16" s="17" t="s">
        <v>106</v>
      </c>
      <c r="S16" s="18"/>
      <c r="T16" s="18"/>
      <c r="U16" s="18"/>
      <c r="V16" s="18"/>
      <c r="W16" s="18"/>
      <c r="X16" s="19"/>
      <c r="Y16" s="45"/>
      <c r="Z16" s="17" t="s">
        <v>106</v>
      </c>
      <c r="AA16" s="18"/>
      <c r="AB16" s="18"/>
      <c r="AC16" s="18"/>
      <c r="AD16" s="18"/>
      <c r="AE16" s="18"/>
      <c r="AF16" s="19"/>
      <c r="AG16" s="45"/>
      <c r="AH16" s="17" t="s">
        <v>106</v>
      </c>
      <c r="AI16" s="18"/>
      <c r="AJ16" s="18"/>
      <c r="AK16" s="18"/>
      <c r="AL16" s="18"/>
      <c r="AM16" s="18"/>
      <c r="AN16" s="19"/>
      <c r="AO16" s="45"/>
      <c r="AP16" s="17" t="s">
        <v>106</v>
      </c>
      <c r="AQ16" s="18"/>
      <c r="AR16" s="18"/>
      <c r="AS16" s="18">
        <v>12</v>
      </c>
      <c r="AT16" s="18"/>
      <c r="AU16" s="18"/>
      <c r="AV16" s="19"/>
      <c r="AW16" s="45"/>
      <c r="AX16" s="17" t="s">
        <v>106</v>
      </c>
      <c r="AY16" s="18"/>
      <c r="AZ16" s="18"/>
      <c r="BA16" s="18"/>
      <c r="BB16" s="18"/>
      <c r="BC16" s="18"/>
      <c r="BD16" s="19"/>
      <c r="BE16" s="45"/>
      <c r="BF16" s="17" t="s">
        <v>106</v>
      </c>
      <c r="BG16" s="18"/>
      <c r="BH16" s="18"/>
      <c r="BI16" s="18"/>
      <c r="BJ16" s="18"/>
      <c r="BK16" s="18"/>
      <c r="BL16" s="19">
        <f t="shared" si="0"/>
        <v>12</v>
      </c>
    </row>
    <row r="17" spans="1:64" x14ac:dyDescent="0.2">
      <c r="A17" s="45"/>
      <c r="B17" s="17" t="s">
        <v>107</v>
      </c>
      <c r="C17" s="20"/>
      <c r="D17" s="20"/>
      <c r="E17" s="20"/>
      <c r="F17" s="20"/>
      <c r="G17" s="20"/>
      <c r="H17" s="21"/>
      <c r="I17" s="45"/>
      <c r="J17" s="17" t="s">
        <v>107</v>
      </c>
      <c r="K17" s="20"/>
      <c r="L17" s="20"/>
      <c r="M17" s="20"/>
      <c r="N17" s="20"/>
      <c r="O17" s="20"/>
      <c r="P17" s="21"/>
      <c r="Q17" s="45"/>
      <c r="R17" s="17" t="s">
        <v>107</v>
      </c>
      <c r="S17" s="20"/>
      <c r="T17" s="20"/>
      <c r="U17" s="20"/>
      <c r="V17" s="20"/>
      <c r="W17" s="20"/>
      <c r="X17" s="21"/>
      <c r="Y17" s="45"/>
      <c r="Z17" s="17" t="s">
        <v>107</v>
      </c>
      <c r="AA17" s="20"/>
      <c r="AB17" s="20"/>
      <c r="AC17" s="20"/>
      <c r="AD17" s="20"/>
      <c r="AE17" s="20"/>
      <c r="AF17" s="21"/>
      <c r="AG17" s="45"/>
      <c r="AH17" s="17" t="s">
        <v>107</v>
      </c>
      <c r="AI17" s="20"/>
      <c r="AJ17" s="20"/>
      <c r="AK17" s="20"/>
      <c r="AL17" s="20"/>
      <c r="AM17" s="20"/>
      <c r="AN17" s="21"/>
      <c r="AO17" s="45"/>
      <c r="AP17" s="17" t="s">
        <v>107</v>
      </c>
      <c r="AQ17" s="20"/>
      <c r="AR17" s="20"/>
      <c r="AS17" s="20"/>
      <c r="AT17" s="20"/>
      <c r="AU17" s="20"/>
      <c r="AV17" s="21"/>
      <c r="AW17" s="45"/>
      <c r="AX17" s="17" t="s">
        <v>107</v>
      </c>
      <c r="AY17" s="20"/>
      <c r="AZ17" s="20"/>
      <c r="BA17" s="20"/>
      <c r="BB17" s="20"/>
      <c r="BC17" s="20"/>
      <c r="BD17" s="21"/>
      <c r="BE17" s="45"/>
      <c r="BF17" s="17" t="s">
        <v>107</v>
      </c>
      <c r="BG17" s="20"/>
      <c r="BH17" s="20"/>
      <c r="BI17" s="20"/>
      <c r="BJ17" s="20"/>
      <c r="BK17" s="20"/>
      <c r="BL17" s="21">
        <v>0</v>
      </c>
    </row>
    <row r="18" spans="1:64" x14ac:dyDescent="0.2">
      <c r="A18" s="45"/>
      <c r="B18" s="17" t="s">
        <v>108</v>
      </c>
      <c r="C18" s="18"/>
      <c r="D18" s="18"/>
      <c r="E18" s="18">
        <v>200</v>
      </c>
      <c r="F18" s="18"/>
      <c r="G18" s="18"/>
      <c r="H18" s="19"/>
      <c r="I18" s="45"/>
      <c r="J18" s="17" t="s">
        <v>108</v>
      </c>
      <c r="K18" s="18"/>
      <c r="L18" s="18">
        <v>0</v>
      </c>
      <c r="M18" s="18"/>
      <c r="N18" s="18"/>
      <c r="O18" s="18"/>
      <c r="P18" s="19"/>
      <c r="Q18" s="45"/>
      <c r="R18" s="17" t="s">
        <v>108</v>
      </c>
      <c r="S18" s="18"/>
      <c r="T18" s="18"/>
      <c r="U18" s="18"/>
      <c r="V18" s="18"/>
      <c r="W18" s="18"/>
      <c r="X18" s="19"/>
      <c r="Y18" s="45"/>
      <c r="Z18" s="17" t="s">
        <v>108</v>
      </c>
      <c r="AA18" s="18"/>
      <c r="AB18" s="18"/>
      <c r="AC18" s="18"/>
      <c r="AD18" s="18"/>
      <c r="AE18" s="18">
        <v>15</v>
      </c>
      <c r="AF18" s="19"/>
      <c r="AG18" s="45"/>
      <c r="AH18" s="17" t="s">
        <v>108</v>
      </c>
      <c r="AI18" s="18"/>
      <c r="AJ18" s="18"/>
      <c r="AK18" s="18">
        <v>250</v>
      </c>
      <c r="AL18" s="18"/>
      <c r="AM18" s="18"/>
      <c r="AN18" s="19"/>
      <c r="AO18" s="45"/>
      <c r="AP18" s="17" t="s">
        <v>108</v>
      </c>
      <c r="AQ18" s="18"/>
      <c r="AR18" s="18"/>
      <c r="AS18" s="18"/>
      <c r="AT18" s="18">
        <v>200</v>
      </c>
      <c r="AU18" s="18"/>
      <c r="AV18" s="19"/>
      <c r="AW18" s="45"/>
      <c r="AX18" s="17" t="s">
        <v>108</v>
      </c>
      <c r="AY18" s="18"/>
      <c r="AZ18" s="18"/>
      <c r="BA18" s="18"/>
      <c r="BB18" s="18"/>
      <c r="BC18" s="18"/>
      <c r="BD18" s="19"/>
      <c r="BE18" s="45"/>
      <c r="BF18" s="17" t="s">
        <v>108</v>
      </c>
      <c r="BG18" s="18"/>
      <c r="BH18" s="18"/>
      <c r="BI18" s="18"/>
      <c r="BJ18" s="18"/>
      <c r="BK18" s="18"/>
      <c r="BL18" s="19">
        <f t="shared" si="0"/>
        <v>665</v>
      </c>
    </row>
    <row r="19" spans="1:64" x14ac:dyDescent="0.2">
      <c r="A19" s="45"/>
      <c r="B19" s="17" t="s">
        <v>109</v>
      </c>
      <c r="C19" s="18"/>
      <c r="D19" s="18"/>
      <c r="E19" s="18"/>
      <c r="F19" s="18"/>
      <c r="G19" s="18"/>
      <c r="H19" s="19"/>
      <c r="I19" s="45"/>
      <c r="J19" s="17" t="s">
        <v>109</v>
      </c>
      <c r="K19" s="18"/>
      <c r="L19" s="18">
        <v>0</v>
      </c>
      <c r="M19" s="18"/>
      <c r="N19" s="18"/>
      <c r="O19" s="18"/>
      <c r="P19" s="19"/>
      <c r="Q19" s="45"/>
      <c r="R19" s="17" t="s">
        <v>109</v>
      </c>
      <c r="S19" s="18"/>
      <c r="T19" s="18">
        <v>200</v>
      </c>
      <c r="U19" s="18"/>
      <c r="V19" s="18"/>
      <c r="W19" s="18"/>
      <c r="X19" s="19"/>
      <c r="Y19" s="45"/>
      <c r="Z19" s="17" t="s">
        <v>109</v>
      </c>
      <c r="AA19" s="18"/>
      <c r="AB19" s="18"/>
      <c r="AC19" s="18">
        <v>500</v>
      </c>
      <c r="AD19" s="18"/>
      <c r="AE19" s="18"/>
      <c r="AF19" s="19"/>
      <c r="AG19" s="45"/>
      <c r="AH19" s="17" t="s">
        <v>109</v>
      </c>
      <c r="AI19" s="18"/>
      <c r="AJ19" s="18"/>
      <c r="AK19" s="18"/>
      <c r="AL19" s="18"/>
      <c r="AM19" s="18"/>
      <c r="AN19" s="19"/>
      <c r="AO19" s="45"/>
      <c r="AP19" s="17" t="s">
        <v>109</v>
      </c>
      <c r="AQ19" s="18"/>
      <c r="AR19" s="18"/>
      <c r="AS19" s="18">
        <v>3059</v>
      </c>
      <c r="AT19" s="18"/>
      <c r="AU19" s="18"/>
      <c r="AV19" s="19"/>
      <c r="AW19" s="45"/>
      <c r="AX19" s="17" t="s">
        <v>109</v>
      </c>
      <c r="AY19" s="18"/>
      <c r="AZ19" s="18"/>
      <c r="BA19" s="18"/>
      <c r="BB19" s="18"/>
      <c r="BC19" s="18"/>
      <c r="BD19" s="19"/>
      <c r="BE19" s="45"/>
      <c r="BF19" s="17" t="s">
        <v>109</v>
      </c>
      <c r="BG19" s="18"/>
      <c r="BH19" s="18"/>
      <c r="BI19" s="18"/>
      <c r="BJ19" s="18"/>
      <c r="BK19" s="18"/>
      <c r="BL19" s="19">
        <f t="shared" si="0"/>
        <v>3759</v>
      </c>
    </row>
    <row r="20" spans="1:64" x14ac:dyDescent="0.2">
      <c r="A20" s="45"/>
      <c r="B20" s="17" t="s">
        <v>110</v>
      </c>
      <c r="C20" s="20"/>
      <c r="D20" s="20"/>
      <c r="E20" s="20"/>
      <c r="F20" s="20"/>
      <c r="G20" s="20"/>
      <c r="H20" s="21"/>
      <c r="I20" s="45"/>
      <c r="J20" s="17" t="s">
        <v>110</v>
      </c>
      <c r="K20" s="20"/>
      <c r="L20" s="20"/>
      <c r="M20" s="20"/>
      <c r="N20" s="20"/>
      <c r="O20" s="20"/>
      <c r="P20" s="21"/>
      <c r="Q20" s="45"/>
      <c r="R20" s="17" t="s">
        <v>110</v>
      </c>
      <c r="S20" s="20"/>
      <c r="T20" s="20"/>
      <c r="U20" s="20"/>
      <c r="V20" s="20"/>
      <c r="W20" s="20"/>
      <c r="X20" s="21"/>
      <c r="Y20" s="45"/>
      <c r="Z20" s="17" t="s">
        <v>110</v>
      </c>
      <c r="AA20" s="20"/>
      <c r="AB20" s="20"/>
      <c r="AC20" s="20"/>
      <c r="AD20" s="20"/>
      <c r="AE20" s="20"/>
      <c r="AF20" s="21"/>
      <c r="AG20" s="45"/>
      <c r="AH20" s="17" t="s">
        <v>110</v>
      </c>
      <c r="AI20" s="20"/>
      <c r="AJ20" s="20"/>
      <c r="AK20" s="20"/>
      <c r="AL20" s="20"/>
      <c r="AM20" s="20"/>
      <c r="AN20" s="21"/>
      <c r="AO20" s="45"/>
      <c r="AP20" s="17" t="s">
        <v>110</v>
      </c>
      <c r="AQ20" s="20"/>
      <c r="AR20" s="20"/>
      <c r="AS20" s="20"/>
      <c r="AT20" s="20"/>
      <c r="AU20" s="20"/>
      <c r="AV20" s="21"/>
      <c r="AW20" s="45"/>
      <c r="AX20" s="17" t="s">
        <v>110</v>
      </c>
      <c r="AY20" s="20"/>
      <c r="AZ20" s="20"/>
      <c r="BA20" s="20"/>
      <c r="BB20" s="20"/>
      <c r="BC20" s="20"/>
      <c r="BD20" s="21"/>
      <c r="BE20" s="45"/>
      <c r="BF20" s="17" t="s">
        <v>110</v>
      </c>
      <c r="BG20" s="20"/>
      <c r="BH20" s="20"/>
      <c r="BI20" s="20"/>
      <c r="BJ20" s="20"/>
      <c r="BK20" s="20"/>
      <c r="BL20" s="21">
        <v>0</v>
      </c>
    </row>
    <row r="21" spans="1:64" ht="13.5" thickBot="1" x14ac:dyDescent="0.25">
      <c r="A21" s="46"/>
      <c r="B21" s="22" t="s">
        <v>111</v>
      </c>
      <c r="C21" s="23">
        <f t="shared" ref="C21:H21" si="9">SUM(C14:C16)+C18+C19</f>
        <v>0</v>
      </c>
      <c r="D21" s="23">
        <f t="shared" si="9"/>
        <v>0</v>
      </c>
      <c r="E21" s="23">
        <f t="shared" si="9"/>
        <v>200</v>
      </c>
      <c r="F21" s="23">
        <f t="shared" si="9"/>
        <v>0</v>
      </c>
      <c r="G21" s="23">
        <f t="shared" si="9"/>
        <v>0</v>
      </c>
      <c r="H21" s="24">
        <f t="shared" si="9"/>
        <v>0</v>
      </c>
      <c r="I21" s="46"/>
      <c r="J21" s="22" t="s">
        <v>111</v>
      </c>
      <c r="K21" s="23">
        <f t="shared" ref="K21:P21" si="10">SUM(K14:K16)+K18+K19</f>
        <v>0</v>
      </c>
      <c r="L21" s="23">
        <f t="shared" si="10"/>
        <v>0</v>
      </c>
      <c r="M21" s="23">
        <f t="shared" si="10"/>
        <v>0</v>
      </c>
      <c r="N21" s="23">
        <f t="shared" si="10"/>
        <v>0</v>
      </c>
      <c r="O21" s="23">
        <f t="shared" si="10"/>
        <v>0</v>
      </c>
      <c r="P21" s="24">
        <f t="shared" si="10"/>
        <v>0</v>
      </c>
      <c r="Q21" s="46"/>
      <c r="R21" s="22" t="s">
        <v>111</v>
      </c>
      <c r="S21" s="23">
        <f t="shared" ref="S21:X21" si="11">SUM(S14:S16)+S18+S19</f>
        <v>0</v>
      </c>
      <c r="T21" s="23">
        <f t="shared" si="11"/>
        <v>200</v>
      </c>
      <c r="U21" s="23">
        <f t="shared" si="11"/>
        <v>0</v>
      </c>
      <c r="V21" s="23">
        <f t="shared" si="11"/>
        <v>0</v>
      </c>
      <c r="W21" s="23">
        <f t="shared" si="11"/>
        <v>0</v>
      </c>
      <c r="X21" s="24">
        <f t="shared" si="11"/>
        <v>0</v>
      </c>
      <c r="Y21" s="46"/>
      <c r="Z21" s="22" t="s">
        <v>111</v>
      </c>
      <c r="AA21" s="23">
        <f t="shared" ref="AA21:AF21" si="12">SUM(AA14:AA16)+AA18+AA19</f>
        <v>0</v>
      </c>
      <c r="AB21" s="23">
        <f t="shared" si="12"/>
        <v>0</v>
      </c>
      <c r="AC21" s="23">
        <f t="shared" si="12"/>
        <v>650</v>
      </c>
      <c r="AD21" s="23">
        <f t="shared" si="12"/>
        <v>25</v>
      </c>
      <c r="AE21" s="23">
        <f t="shared" si="12"/>
        <v>15</v>
      </c>
      <c r="AF21" s="24">
        <f t="shared" si="12"/>
        <v>0</v>
      </c>
      <c r="AG21" s="46"/>
      <c r="AH21" s="22" t="s">
        <v>111</v>
      </c>
      <c r="AI21" s="23">
        <f t="shared" ref="AI21:AN21" si="13">SUM(AI14:AI16)+AI18+AI19</f>
        <v>0</v>
      </c>
      <c r="AJ21" s="23">
        <f t="shared" si="13"/>
        <v>0</v>
      </c>
      <c r="AK21" s="23">
        <f t="shared" si="13"/>
        <v>310</v>
      </c>
      <c r="AL21" s="23">
        <f t="shared" si="13"/>
        <v>0</v>
      </c>
      <c r="AM21" s="23">
        <f t="shared" si="13"/>
        <v>0</v>
      </c>
      <c r="AN21" s="24">
        <f t="shared" si="13"/>
        <v>0</v>
      </c>
      <c r="AO21" s="46"/>
      <c r="AP21" s="22" t="s">
        <v>111</v>
      </c>
      <c r="AQ21" s="23">
        <f t="shared" ref="AQ21:AV21" si="14">SUM(AQ14:AQ16)+AQ18+AQ19</f>
        <v>0</v>
      </c>
      <c r="AR21" s="23">
        <f t="shared" si="14"/>
        <v>0</v>
      </c>
      <c r="AS21" s="23">
        <f t="shared" si="14"/>
        <v>3071</v>
      </c>
      <c r="AT21" s="23">
        <f t="shared" si="14"/>
        <v>200</v>
      </c>
      <c r="AU21" s="23">
        <f t="shared" si="14"/>
        <v>0</v>
      </c>
      <c r="AV21" s="24">
        <f t="shared" si="14"/>
        <v>0</v>
      </c>
      <c r="AW21" s="46"/>
      <c r="AX21" s="22" t="s">
        <v>111</v>
      </c>
      <c r="AY21" s="23">
        <f t="shared" ref="AY21:BD21" si="15">SUM(AY14:AY16)+AY18+AY19</f>
        <v>0</v>
      </c>
      <c r="AZ21" s="23">
        <f t="shared" si="15"/>
        <v>1000</v>
      </c>
      <c r="BA21" s="23">
        <f t="shared" si="15"/>
        <v>0</v>
      </c>
      <c r="BB21" s="23">
        <f t="shared" si="15"/>
        <v>0</v>
      </c>
      <c r="BC21" s="23">
        <f t="shared" si="15"/>
        <v>0</v>
      </c>
      <c r="BD21" s="24">
        <f t="shared" si="15"/>
        <v>0</v>
      </c>
      <c r="BE21" s="46"/>
      <c r="BF21" s="22" t="s">
        <v>111</v>
      </c>
      <c r="BG21" s="23">
        <f t="shared" ref="BG21:BL21" si="16">SUM(BG14:BG16)+BG18+BG19</f>
        <v>0</v>
      </c>
      <c r="BH21" s="23">
        <f t="shared" si="16"/>
        <v>0</v>
      </c>
      <c r="BI21" s="23">
        <f t="shared" si="16"/>
        <v>0</v>
      </c>
      <c r="BJ21" s="23">
        <f t="shared" si="16"/>
        <v>0</v>
      </c>
      <c r="BK21" s="23"/>
      <c r="BL21" s="24">
        <f t="shared" si="16"/>
        <v>5671</v>
      </c>
    </row>
    <row r="22" spans="1:64" ht="13.5" thickTop="1" x14ac:dyDescent="0.2">
      <c r="A22" s="52" t="s">
        <v>112</v>
      </c>
      <c r="B22" s="14" t="s">
        <v>113</v>
      </c>
      <c r="C22" s="15"/>
      <c r="D22" s="15"/>
      <c r="E22" s="15"/>
      <c r="F22" s="15"/>
      <c r="G22" s="15">
        <v>5</v>
      </c>
      <c r="H22" s="16"/>
      <c r="I22" s="52" t="s">
        <v>112</v>
      </c>
      <c r="J22" s="14" t="s">
        <v>113</v>
      </c>
      <c r="K22" s="15"/>
      <c r="L22" s="15">
        <v>0</v>
      </c>
      <c r="M22" s="15"/>
      <c r="N22" s="15"/>
      <c r="O22" s="15"/>
      <c r="P22" s="16"/>
      <c r="Q22" s="52" t="s">
        <v>112</v>
      </c>
      <c r="R22" s="14" t="s">
        <v>113</v>
      </c>
      <c r="S22" s="15">
        <v>300</v>
      </c>
      <c r="T22" s="15"/>
      <c r="U22" s="15"/>
      <c r="V22" s="15"/>
      <c r="W22" s="15"/>
      <c r="X22" s="16"/>
      <c r="Y22" s="52" t="s">
        <v>112</v>
      </c>
      <c r="Z22" s="14" t="s">
        <v>113</v>
      </c>
      <c r="AA22" s="15">
        <v>1600</v>
      </c>
      <c r="AB22" s="15"/>
      <c r="AC22" s="15"/>
      <c r="AD22" s="15"/>
      <c r="AE22" s="15"/>
      <c r="AF22" s="16"/>
      <c r="AG22" s="52" t="s">
        <v>112</v>
      </c>
      <c r="AH22" s="14" t="s">
        <v>113</v>
      </c>
      <c r="AI22" s="15"/>
      <c r="AJ22" s="15"/>
      <c r="AK22" s="15"/>
      <c r="AL22" s="15"/>
      <c r="AM22" s="15"/>
      <c r="AN22" s="16"/>
      <c r="AO22" s="52" t="s">
        <v>112</v>
      </c>
      <c r="AP22" s="14" t="s">
        <v>113</v>
      </c>
      <c r="AQ22" s="15"/>
      <c r="AR22" s="15"/>
      <c r="AS22" s="15"/>
      <c r="AT22" s="15"/>
      <c r="AU22" s="15"/>
      <c r="AV22" s="16"/>
      <c r="AW22" s="52" t="s">
        <v>112</v>
      </c>
      <c r="AX22" s="14" t="s">
        <v>113</v>
      </c>
      <c r="AY22" s="15"/>
      <c r="AZ22" s="15"/>
      <c r="BA22" s="15"/>
      <c r="BB22" s="15"/>
      <c r="BC22" s="15">
        <v>250</v>
      </c>
      <c r="BD22" s="16"/>
      <c r="BE22" s="52" t="s">
        <v>112</v>
      </c>
      <c r="BF22" s="14" t="s">
        <v>113</v>
      </c>
      <c r="BG22" s="15">
        <v>5</v>
      </c>
      <c r="BH22" s="15"/>
      <c r="BI22" s="15"/>
      <c r="BJ22" s="15"/>
      <c r="BK22" s="15"/>
      <c r="BL22" s="16">
        <f t="shared" si="0"/>
        <v>2160</v>
      </c>
    </row>
    <row r="23" spans="1:64" x14ac:dyDescent="0.2">
      <c r="A23" s="53"/>
      <c r="B23" s="17" t="s">
        <v>114</v>
      </c>
      <c r="C23" s="18"/>
      <c r="D23" s="18">
        <v>15</v>
      </c>
      <c r="E23" s="18">
        <v>600</v>
      </c>
      <c r="F23" s="18">
        <v>20</v>
      </c>
      <c r="G23" s="18">
        <v>3000</v>
      </c>
      <c r="H23" s="19">
        <v>1600</v>
      </c>
      <c r="I23" s="53"/>
      <c r="J23" s="17" t="s">
        <v>114</v>
      </c>
      <c r="K23" s="18">
        <v>1250</v>
      </c>
      <c r="L23" s="18">
        <v>0</v>
      </c>
      <c r="M23" s="18">
        <v>800</v>
      </c>
      <c r="N23" s="18">
        <v>950</v>
      </c>
      <c r="O23" s="18">
        <v>360</v>
      </c>
      <c r="P23" s="19">
        <v>10</v>
      </c>
      <c r="Q23" s="53"/>
      <c r="R23" s="17" t="s">
        <v>114</v>
      </c>
      <c r="S23" s="18">
        <v>150</v>
      </c>
      <c r="T23" s="18">
        <v>200</v>
      </c>
      <c r="U23" s="18">
        <v>500</v>
      </c>
      <c r="V23" s="18"/>
      <c r="W23" s="18"/>
      <c r="X23" s="19"/>
      <c r="Y23" s="53"/>
      <c r="Z23" s="17" t="s">
        <v>114</v>
      </c>
      <c r="AA23" s="18">
        <v>85</v>
      </c>
      <c r="AB23" s="18"/>
      <c r="AC23" s="18">
        <v>200</v>
      </c>
      <c r="AD23" s="18">
        <v>300</v>
      </c>
      <c r="AE23" s="18">
        <v>41</v>
      </c>
      <c r="AF23" s="19">
        <v>1</v>
      </c>
      <c r="AG23" s="53"/>
      <c r="AH23" s="17" t="s">
        <v>114</v>
      </c>
      <c r="AI23" s="18">
        <v>15</v>
      </c>
      <c r="AJ23" s="18">
        <v>15</v>
      </c>
      <c r="AK23" s="18"/>
      <c r="AL23" s="18">
        <v>10</v>
      </c>
      <c r="AM23" s="18"/>
      <c r="AN23" s="19">
        <v>800</v>
      </c>
      <c r="AO23" s="53"/>
      <c r="AP23" s="17" t="s">
        <v>114</v>
      </c>
      <c r="AQ23" s="18"/>
      <c r="AR23" s="18">
        <v>35</v>
      </c>
      <c r="AS23" s="18">
        <v>52</v>
      </c>
      <c r="AT23" s="18"/>
      <c r="AU23" s="18"/>
      <c r="AV23" s="19">
        <v>4</v>
      </c>
      <c r="AW23" s="53"/>
      <c r="AX23" s="17" t="s">
        <v>114</v>
      </c>
      <c r="AY23" s="18">
        <v>2</v>
      </c>
      <c r="AZ23" s="18">
        <v>280</v>
      </c>
      <c r="BA23" s="18">
        <v>150</v>
      </c>
      <c r="BB23" s="18">
        <v>50</v>
      </c>
      <c r="BC23" s="18">
        <v>100</v>
      </c>
      <c r="BD23" s="19">
        <v>70</v>
      </c>
      <c r="BE23" s="53"/>
      <c r="BF23" s="17" t="s">
        <v>114</v>
      </c>
      <c r="BG23" s="18">
        <v>25</v>
      </c>
      <c r="BH23" s="18">
        <v>10</v>
      </c>
      <c r="BI23" s="18"/>
      <c r="BJ23" s="18">
        <v>60</v>
      </c>
      <c r="BK23" s="18"/>
      <c r="BL23" s="19">
        <f t="shared" si="0"/>
        <v>11760</v>
      </c>
    </row>
    <row r="24" spans="1:64" x14ac:dyDescent="0.2">
      <c r="A24" s="53"/>
      <c r="B24" s="17" t="s">
        <v>115</v>
      </c>
      <c r="C24" s="18"/>
      <c r="D24" s="18"/>
      <c r="E24" s="18"/>
      <c r="F24" s="18"/>
      <c r="G24" s="18">
        <v>5</v>
      </c>
      <c r="H24" s="19"/>
      <c r="I24" s="53"/>
      <c r="J24" s="17" t="s">
        <v>115</v>
      </c>
      <c r="K24" s="18"/>
      <c r="L24" s="18">
        <v>0</v>
      </c>
      <c r="M24" s="18">
        <v>100</v>
      </c>
      <c r="N24" s="18"/>
      <c r="O24" s="18"/>
      <c r="P24" s="19"/>
      <c r="Q24" s="53"/>
      <c r="R24" s="17" t="s">
        <v>115</v>
      </c>
      <c r="S24" s="18"/>
      <c r="T24" s="18">
        <v>20</v>
      </c>
      <c r="U24" s="18"/>
      <c r="V24" s="18">
        <v>50</v>
      </c>
      <c r="W24" s="18">
        <v>4</v>
      </c>
      <c r="X24" s="19">
        <v>50</v>
      </c>
      <c r="Y24" s="53"/>
      <c r="Z24" s="17" t="s">
        <v>115</v>
      </c>
      <c r="AA24" s="18"/>
      <c r="AB24" s="18"/>
      <c r="AC24" s="18"/>
      <c r="AD24" s="18"/>
      <c r="AE24" s="18"/>
      <c r="AF24" s="19"/>
      <c r="AG24" s="53"/>
      <c r="AH24" s="17" t="s">
        <v>115</v>
      </c>
      <c r="AI24" s="18">
        <v>400</v>
      </c>
      <c r="AJ24" s="18"/>
      <c r="AK24" s="18"/>
      <c r="AL24" s="18"/>
      <c r="AM24" s="18"/>
      <c r="AN24" s="19"/>
      <c r="AO24" s="53"/>
      <c r="AP24" s="17" t="s">
        <v>115</v>
      </c>
      <c r="AQ24" s="18"/>
      <c r="AR24" s="18"/>
      <c r="AS24" s="18"/>
      <c r="AT24" s="18">
        <v>10</v>
      </c>
      <c r="AU24" s="18"/>
      <c r="AV24" s="19"/>
      <c r="AW24" s="53"/>
      <c r="AX24" s="17" t="s">
        <v>115</v>
      </c>
      <c r="AY24" s="18"/>
      <c r="AZ24" s="18">
        <v>60</v>
      </c>
      <c r="BA24" s="18"/>
      <c r="BB24" s="18"/>
      <c r="BC24" s="18"/>
      <c r="BD24" s="19">
        <v>210</v>
      </c>
      <c r="BE24" s="53"/>
      <c r="BF24" s="17" t="s">
        <v>115</v>
      </c>
      <c r="BG24" s="18">
        <v>5</v>
      </c>
      <c r="BH24" s="18"/>
      <c r="BI24" s="18"/>
      <c r="BJ24" s="18"/>
      <c r="BK24" s="18"/>
      <c r="BL24" s="19">
        <f t="shared" si="0"/>
        <v>914</v>
      </c>
    </row>
    <row r="25" spans="1:64" x14ac:dyDescent="0.2">
      <c r="A25" s="53"/>
      <c r="B25" s="17" t="s">
        <v>116</v>
      </c>
      <c r="C25" s="18"/>
      <c r="D25" s="18"/>
      <c r="E25" s="18">
        <v>100</v>
      </c>
      <c r="F25" s="18"/>
      <c r="G25" s="18"/>
      <c r="H25" s="19"/>
      <c r="I25" s="53"/>
      <c r="J25" s="17" t="s">
        <v>116</v>
      </c>
      <c r="K25" s="18"/>
      <c r="L25" s="18">
        <v>0</v>
      </c>
      <c r="M25" s="18"/>
      <c r="N25" s="18"/>
      <c r="O25" s="18"/>
      <c r="P25" s="19"/>
      <c r="Q25" s="53"/>
      <c r="R25" s="17" t="s">
        <v>116</v>
      </c>
      <c r="S25" s="18"/>
      <c r="T25" s="18"/>
      <c r="U25" s="18"/>
      <c r="V25" s="18"/>
      <c r="W25" s="18"/>
      <c r="X25" s="19"/>
      <c r="Y25" s="53"/>
      <c r="Z25" s="17" t="s">
        <v>116</v>
      </c>
      <c r="AA25" s="18"/>
      <c r="AB25" s="18"/>
      <c r="AC25" s="18"/>
      <c r="AD25" s="18"/>
      <c r="AE25" s="18"/>
      <c r="AF25" s="19"/>
      <c r="AG25" s="53"/>
      <c r="AH25" s="17" t="s">
        <v>116</v>
      </c>
      <c r="AI25" s="18"/>
      <c r="AJ25" s="18"/>
      <c r="AK25" s="18"/>
      <c r="AL25" s="18"/>
      <c r="AM25" s="18"/>
      <c r="AN25" s="19"/>
      <c r="AO25" s="53"/>
      <c r="AP25" s="17" t="s">
        <v>116</v>
      </c>
      <c r="AQ25" s="18"/>
      <c r="AR25" s="18"/>
      <c r="AS25" s="18"/>
      <c r="AT25" s="18"/>
      <c r="AU25" s="18"/>
      <c r="AV25" s="19"/>
      <c r="AW25" s="53"/>
      <c r="AX25" s="17" t="s">
        <v>116</v>
      </c>
      <c r="AY25" s="18"/>
      <c r="AZ25" s="18"/>
      <c r="BA25" s="18"/>
      <c r="BB25" s="18"/>
      <c r="BC25" s="18"/>
      <c r="BD25" s="19"/>
      <c r="BE25" s="53"/>
      <c r="BF25" s="17" t="s">
        <v>116</v>
      </c>
      <c r="BG25" s="18"/>
      <c r="BH25" s="18"/>
      <c r="BI25" s="18"/>
      <c r="BJ25" s="18"/>
      <c r="BK25" s="18"/>
      <c r="BL25" s="19">
        <f t="shared" si="0"/>
        <v>100</v>
      </c>
    </row>
    <row r="26" spans="1:64" ht="13.5" thickBot="1" x14ac:dyDescent="0.25">
      <c r="A26" s="54"/>
      <c r="B26" s="22" t="s">
        <v>117</v>
      </c>
      <c r="C26" s="23">
        <f t="shared" ref="C26:H26" si="17">C22+C23+C24+C25</f>
        <v>0</v>
      </c>
      <c r="D26" s="23">
        <f t="shared" si="17"/>
        <v>15</v>
      </c>
      <c r="E26" s="23">
        <f t="shared" si="17"/>
        <v>700</v>
      </c>
      <c r="F26" s="23">
        <f t="shared" si="17"/>
        <v>20</v>
      </c>
      <c r="G26" s="23">
        <f t="shared" si="17"/>
        <v>3010</v>
      </c>
      <c r="H26" s="24">
        <f t="shared" si="17"/>
        <v>1600</v>
      </c>
      <c r="I26" s="54"/>
      <c r="J26" s="22" t="s">
        <v>117</v>
      </c>
      <c r="K26" s="23">
        <f t="shared" ref="K26:P26" si="18">K22+K23+K24+K25</f>
        <v>1250</v>
      </c>
      <c r="L26" s="23">
        <f t="shared" si="18"/>
        <v>0</v>
      </c>
      <c r="M26" s="23">
        <f t="shared" si="18"/>
        <v>900</v>
      </c>
      <c r="N26" s="23">
        <f t="shared" si="18"/>
        <v>950</v>
      </c>
      <c r="O26" s="23">
        <f t="shared" si="18"/>
        <v>360</v>
      </c>
      <c r="P26" s="24">
        <f t="shared" si="18"/>
        <v>10</v>
      </c>
      <c r="Q26" s="54"/>
      <c r="R26" s="22" t="s">
        <v>117</v>
      </c>
      <c r="S26" s="23">
        <f t="shared" ref="S26:X26" si="19">S22+S23+S24+S25</f>
        <v>450</v>
      </c>
      <c r="T26" s="23">
        <f t="shared" si="19"/>
        <v>220</v>
      </c>
      <c r="U26" s="23">
        <f t="shared" si="19"/>
        <v>500</v>
      </c>
      <c r="V26" s="23">
        <f t="shared" si="19"/>
        <v>50</v>
      </c>
      <c r="W26" s="23">
        <f t="shared" si="19"/>
        <v>4</v>
      </c>
      <c r="X26" s="24">
        <f t="shared" si="19"/>
        <v>50</v>
      </c>
      <c r="Y26" s="54"/>
      <c r="Z26" s="22" t="s">
        <v>117</v>
      </c>
      <c r="AA26" s="23">
        <f t="shared" ref="AA26:AF26" si="20">AA22+AA23+AA24+AA25</f>
        <v>1685</v>
      </c>
      <c r="AB26" s="23">
        <f t="shared" si="20"/>
        <v>0</v>
      </c>
      <c r="AC26" s="23">
        <f t="shared" si="20"/>
        <v>200</v>
      </c>
      <c r="AD26" s="23">
        <f t="shared" si="20"/>
        <v>300</v>
      </c>
      <c r="AE26" s="23">
        <f t="shared" si="20"/>
        <v>41</v>
      </c>
      <c r="AF26" s="24">
        <f t="shared" si="20"/>
        <v>1</v>
      </c>
      <c r="AG26" s="54"/>
      <c r="AH26" s="22" t="s">
        <v>117</v>
      </c>
      <c r="AI26" s="23">
        <f t="shared" ref="AI26:AN26" si="21">AI22+AI23+AI24+AI25</f>
        <v>415</v>
      </c>
      <c r="AJ26" s="23">
        <f t="shared" si="21"/>
        <v>15</v>
      </c>
      <c r="AK26" s="23">
        <f t="shared" si="21"/>
        <v>0</v>
      </c>
      <c r="AL26" s="23">
        <f t="shared" si="21"/>
        <v>10</v>
      </c>
      <c r="AM26" s="23">
        <f t="shared" si="21"/>
        <v>0</v>
      </c>
      <c r="AN26" s="24">
        <f t="shared" si="21"/>
        <v>800</v>
      </c>
      <c r="AO26" s="54"/>
      <c r="AP26" s="22" t="s">
        <v>117</v>
      </c>
      <c r="AQ26" s="23">
        <f t="shared" ref="AQ26:AV26" si="22">AQ22+AQ23+AQ24+AQ25</f>
        <v>0</v>
      </c>
      <c r="AR26" s="23">
        <f t="shared" si="22"/>
        <v>35</v>
      </c>
      <c r="AS26" s="23">
        <f t="shared" si="22"/>
        <v>52</v>
      </c>
      <c r="AT26" s="23">
        <f t="shared" si="22"/>
        <v>10</v>
      </c>
      <c r="AU26" s="23">
        <f t="shared" si="22"/>
        <v>0</v>
      </c>
      <c r="AV26" s="24">
        <f t="shared" si="22"/>
        <v>4</v>
      </c>
      <c r="AW26" s="54"/>
      <c r="AX26" s="22" t="s">
        <v>117</v>
      </c>
      <c r="AY26" s="23">
        <f t="shared" ref="AY26:BD26" si="23">AY22+AY23+AY24+AY25</f>
        <v>2</v>
      </c>
      <c r="AZ26" s="23">
        <f t="shared" si="23"/>
        <v>340</v>
      </c>
      <c r="BA26" s="23">
        <f t="shared" si="23"/>
        <v>150</v>
      </c>
      <c r="BB26" s="23">
        <f t="shared" si="23"/>
        <v>50</v>
      </c>
      <c r="BC26" s="23">
        <f t="shared" si="23"/>
        <v>350</v>
      </c>
      <c r="BD26" s="24">
        <f t="shared" si="23"/>
        <v>280</v>
      </c>
      <c r="BE26" s="54"/>
      <c r="BF26" s="22" t="s">
        <v>117</v>
      </c>
      <c r="BG26" s="23">
        <f>BG22+BG23+BG24+BG25</f>
        <v>35</v>
      </c>
      <c r="BH26" s="23">
        <f>BH22+BH23+BH24+BH25</f>
        <v>10</v>
      </c>
      <c r="BI26" s="23">
        <f>BI22+BI23+BI24+BI25</f>
        <v>0</v>
      </c>
      <c r="BJ26" s="23">
        <f>BJ22+BJ23+BJ24+BJ25</f>
        <v>60</v>
      </c>
      <c r="BK26" s="23"/>
      <c r="BL26" s="24">
        <f>BL22+BL23+BL24+BL25</f>
        <v>14934</v>
      </c>
    </row>
    <row r="27" spans="1:64" ht="14.25" thickTop="1" thickBot="1" x14ac:dyDescent="0.25">
      <c r="A27" s="25"/>
      <c r="B27" s="26" t="s">
        <v>118</v>
      </c>
      <c r="C27" s="27">
        <f t="shared" ref="C27:H27" si="24">C13+C21+C26</f>
        <v>30</v>
      </c>
      <c r="D27" s="27">
        <f t="shared" si="24"/>
        <v>1390</v>
      </c>
      <c r="E27" s="27">
        <f t="shared" si="24"/>
        <v>12150</v>
      </c>
      <c r="F27" s="27">
        <f t="shared" si="24"/>
        <v>59</v>
      </c>
      <c r="G27" s="27">
        <f t="shared" si="24"/>
        <v>10585</v>
      </c>
      <c r="H27" s="28">
        <f t="shared" si="24"/>
        <v>4310</v>
      </c>
      <c r="I27" s="25"/>
      <c r="J27" s="26" t="s">
        <v>118</v>
      </c>
      <c r="K27" s="27">
        <f t="shared" ref="K27:P27" si="25">K13+K21+K26</f>
        <v>1650</v>
      </c>
      <c r="L27" s="27">
        <f t="shared" si="25"/>
        <v>0</v>
      </c>
      <c r="M27" s="27">
        <f t="shared" si="25"/>
        <v>11625</v>
      </c>
      <c r="N27" s="27">
        <f t="shared" si="25"/>
        <v>950</v>
      </c>
      <c r="O27" s="27">
        <f t="shared" si="25"/>
        <v>1360</v>
      </c>
      <c r="P27" s="28">
        <f t="shared" si="25"/>
        <v>310</v>
      </c>
      <c r="Q27" s="25"/>
      <c r="R27" s="26" t="s">
        <v>118</v>
      </c>
      <c r="S27" s="27">
        <f t="shared" ref="S27:X27" si="26">S13+S21+S26</f>
        <v>750</v>
      </c>
      <c r="T27" s="27">
        <f t="shared" si="26"/>
        <v>4420</v>
      </c>
      <c r="U27" s="27">
        <f t="shared" si="26"/>
        <v>665</v>
      </c>
      <c r="V27" s="27">
        <f t="shared" si="26"/>
        <v>2250</v>
      </c>
      <c r="W27" s="27">
        <f t="shared" si="26"/>
        <v>304</v>
      </c>
      <c r="X27" s="28">
        <f t="shared" si="26"/>
        <v>175</v>
      </c>
      <c r="Y27" s="25"/>
      <c r="Z27" s="26" t="s">
        <v>118</v>
      </c>
      <c r="AA27" s="27">
        <f t="shared" ref="AA27:AF27" si="27">AA13+AA21+AA26</f>
        <v>6735</v>
      </c>
      <c r="AB27" s="27">
        <f t="shared" si="27"/>
        <v>8</v>
      </c>
      <c r="AC27" s="27">
        <f t="shared" si="27"/>
        <v>3200</v>
      </c>
      <c r="AD27" s="27">
        <f t="shared" si="27"/>
        <v>985</v>
      </c>
      <c r="AE27" s="27">
        <f t="shared" si="27"/>
        <v>121</v>
      </c>
      <c r="AF27" s="28">
        <f t="shared" si="27"/>
        <v>27</v>
      </c>
      <c r="AG27" s="25"/>
      <c r="AH27" s="26" t="s">
        <v>118</v>
      </c>
      <c r="AI27" s="27">
        <f t="shared" ref="AI27:AN27" si="28">AI13+AI21+AI26</f>
        <v>3415</v>
      </c>
      <c r="AJ27" s="27">
        <f t="shared" si="28"/>
        <v>5040</v>
      </c>
      <c r="AK27" s="27">
        <f t="shared" si="28"/>
        <v>1495</v>
      </c>
      <c r="AL27" s="27">
        <f t="shared" si="28"/>
        <v>1210</v>
      </c>
      <c r="AM27" s="27">
        <f t="shared" si="28"/>
        <v>0</v>
      </c>
      <c r="AN27" s="28">
        <f t="shared" si="28"/>
        <v>1325</v>
      </c>
      <c r="AO27" s="25"/>
      <c r="AP27" s="26" t="s">
        <v>118</v>
      </c>
      <c r="AQ27" s="27">
        <f t="shared" ref="AQ27:AV27" si="29">AQ13+AQ21+AQ26</f>
        <v>1600</v>
      </c>
      <c r="AR27" s="27">
        <f t="shared" si="29"/>
        <v>10735</v>
      </c>
      <c r="AS27" s="27">
        <f t="shared" si="29"/>
        <v>10599</v>
      </c>
      <c r="AT27" s="27">
        <f t="shared" si="29"/>
        <v>1210</v>
      </c>
      <c r="AU27" s="27">
        <f t="shared" si="29"/>
        <v>405</v>
      </c>
      <c r="AV27" s="28">
        <f t="shared" si="29"/>
        <v>336</v>
      </c>
      <c r="AW27" s="25"/>
      <c r="AX27" s="26" t="s">
        <v>118</v>
      </c>
      <c r="AY27" s="27">
        <f t="shared" ref="AY27:BD27" si="30">AY13+AY21+AY26</f>
        <v>2</v>
      </c>
      <c r="AZ27" s="27">
        <f t="shared" si="30"/>
        <v>29490</v>
      </c>
      <c r="BA27" s="27">
        <f t="shared" si="30"/>
        <v>230</v>
      </c>
      <c r="BB27" s="27">
        <f t="shared" si="30"/>
        <v>900</v>
      </c>
      <c r="BC27" s="27">
        <f t="shared" si="30"/>
        <v>4450</v>
      </c>
      <c r="BD27" s="28">
        <f t="shared" si="30"/>
        <v>2710</v>
      </c>
      <c r="BE27" s="25"/>
      <c r="BF27" s="26" t="s">
        <v>118</v>
      </c>
      <c r="BG27" s="27">
        <f>BG13+BG21+BG26</f>
        <v>6135</v>
      </c>
      <c r="BH27" s="27">
        <f>BH13+BH21+BH26</f>
        <v>45</v>
      </c>
      <c r="BI27" s="27">
        <f>BI13+BI21+BI26</f>
        <v>400</v>
      </c>
      <c r="BJ27" s="27">
        <f>BJ13+BJ21+BJ26</f>
        <v>270</v>
      </c>
      <c r="BK27" s="27"/>
      <c r="BL27" s="28">
        <f>BL13+BL21+BL26</f>
        <v>146061</v>
      </c>
    </row>
    <row r="28" spans="1:64" ht="13.5" thickTop="1" x14ac:dyDescent="0.2">
      <c r="A28" s="55" t="s">
        <v>119</v>
      </c>
      <c r="B28" s="14" t="s">
        <v>120</v>
      </c>
      <c r="C28" s="29">
        <v>1</v>
      </c>
      <c r="D28" s="29">
        <v>0.66</v>
      </c>
      <c r="E28" s="29">
        <v>0.7</v>
      </c>
      <c r="F28" s="29"/>
      <c r="G28" s="29">
        <v>0.25</v>
      </c>
      <c r="H28" s="30">
        <v>0.25</v>
      </c>
      <c r="I28" s="55" t="s">
        <v>119</v>
      </c>
      <c r="J28" s="14" t="s">
        <v>120</v>
      </c>
      <c r="K28" s="29">
        <v>0.15</v>
      </c>
      <c r="L28" s="29"/>
      <c r="M28" s="29">
        <v>0.3</v>
      </c>
      <c r="N28" s="29"/>
      <c r="O28" s="29">
        <v>1</v>
      </c>
      <c r="P28" s="30">
        <v>0.8</v>
      </c>
      <c r="Q28" s="55" t="s">
        <v>119</v>
      </c>
      <c r="R28" s="14" t="s">
        <v>120</v>
      </c>
      <c r="S28" s="29">
        <v>0.3</v>
      </c>
      <c r="T28" s="29">
        <v>0.25</v>
      </c>
      <c r="U28" s="29">
        <v>0.5</v>
      </c>
      <c r="V28" s="29">
        <v>0.6</v>
      </c>
      <c r="W28" s="29">
        <v>0.5</v>
      </c>
      <c r="X28" s="30">
        <v>0.8</v>
      </c>
      <c r="Y28" s="55" t="s">
        <v>119</v>
      </c>
      <c r="Z28" s="14" t="s">
        <v>120</v>
      </c>
      <c r="AA28" s="29"/>
      <c r="AB28" s="29"/>
      <c r="AC28" s="29">
        <v>0.25</v>
      </c>
      <c r="AD28" s="29">
        <v>0.25</v>
      </c>
      <c r="AE28" s="29">
        <v>0.61</v>
      </c>
      <c r="AF28" s="30"/>
      <c r="AG28" s="55" t="s">
        <v>119</v>
      </c>
      <c r="AH28" s="14" t="s">
        <v>120</v>
      </c>
      <c r="AI28" s="29">
        <v>0.2</v>
      </c>
      <c r="AJ28" s="29">
        <v>0.75</v>
      </c>
      <c r="AK28" s="29">
        <v>0.5</v>
      </c>
      <c r="AL28" s="29">
        <v>0.2</v>
      </c>
      <c r="AM28" s="29"/>
      <c r="AN28" s="30">
        <v>0.2</v>
      </c>
      <c r="AO28" s="55" t="s">
        <v>119</v>
      </c>
      <c r="AP28" s="14" t="s">
        <v>120</v>
      </c>
      <c r="AQ28" s="29">
        <v>0.1</v>
      </c>
      <c r="AR28" s="29">
        <v>0.25</v>
      </c>
      <c r="AS28" s="29"/>
      <c r="AT28" s="29"/>
      <c r="AU28" s="29"/>
      <c r="AV28" s="30">
        <v>0.5</v>
      </c>
      <c r="AW28" s="55" t="s">
        <v>119</v>
      </c>
      <c r="AX28" s="14" t="s">
        <v>120</v>
      </c>
      <c r="AY28" s="29"/>
      <c r="AZ28" s="29">
        <v>0.03</v>
      </c>
      <c r="BA28" s="29">
        <v>0.05</v>
      </c>
      <c r="BB28" s="29">
        <v>0.5</v>
      </c>
      <c r="BC28" s="29">
        <v>0.8</v>
      </c>
      <c r="BD28" s="30">
        <v>0.85</v>
      </c>
      <c r="BE28" s="55" t="s">
        <v>119</v>
      </c>
      <c r="BF28" s="14" t="s">
        <v>120</v>
      </c>
      <c r="BG28" s="29">
        <v>0.2</v>
      </c>
      <c r="BH28" s="29"/>
      <c r="BI28" s="29">
        <v>1</v>
      </c>
      <c r="BJ28" s="29">
        <v>0.7</v>
      </c>
      <c r="BK28" s="29"/>
      <c r="BL28" s="30">
        <f>BM104</f>
        <v>0.27864152648550949</v>
      </c>
    </row>
    <row r="29" spans="1:64" x14ac:dyDescent="0.2">
      <c r="A29" s="56"/>
      <c r="B29" s="17" t="s">
        <v>121</v>
      </c>
      <c r="C29" s="20"/>
      <c r="D29" s="20"/>
      <c r="E29" s="20"/>
      <c r="F29" s="20">
        <v>0.8</v>
      </c>
      <c r="G29" s="20"/>
      <c r="H29" s="21"/>
      <c r="I29" s="56"/>
      <c r="J29" s="17" t="s">
        <v>121</v>
      </c>
      <c r="K29" s="20"/>
      <c r="L29" s="20"/>
      <c r="M29" s="20"/>
      <c r="N29" s="20">
        <v>0.1</v>
      </c>
      <c r="O29" s="20"/>
      <c r="P29" s="21"/>
      <c r="Q29" s="56"/>
      <c r="R29" s="17" t="s">
        <v>121</v>
      </c>
      <c r="S29" s="20"/>
      <c r="T29" s="20"/>
      <c r="U29" s="20"/>
      <c r="V29" s="20"/>
      <c r="W29" s="20"/>
      <c r="X29" s="21"/>
      <c r="Y29" s="56"/>
      <c r="Z29" s="17" t="s">
        <v>121</v>
      </c>
      <c r="AA29" s="20"/>
      <c r="AB29" s="20"/>
      <c r="AC29" s="20">
        <v>0.25</v>
      </c>
      <c r="AD29" s="20">
        <v>0.25</v>
      </c>
      <c r="AE29" s="20">
        <v>0.19</v>
      </c>
      <c r="AF29" s="21"/>
      <c r="AG29" s="56"/>
      <c r="AH29" s="17" t="s">
        <v>121</v>
      </c>
      <c r="AI29" s="20"/>
      <c r="AJ29" s="20">
        <v>0.25</v>
      </c>
      <c r="AK29" s="20"/>
      <c r="AL29" s="20"/>
      <c r="AM29" s="20"/>
      <c r="AN29" s="21"/>
      <c r="AO29" s="56"/>
      <c r="AP29" s="17" t="s">
        <v>121</v>
      </c>
      <c r="AQ29" s="20"/>
      <c r="AR29" s="20"/>
      <c r="AS29" s="20"/>
      <c r="AT29" s="20"/>
      <c r="AU29" s="20"/>
      <c r="AV29" s="21"/>
      <c r="AW29" s="56"/>
      <c r="AX29" s="17" t="s">
        <v>121</v>
      </c>
      <c r="AY29" s="20"/>
      <c r="AZ29" s="20"/>
      <c r="BA29" s="20"/>
      <c r="BB29" s="20"/>
      <c r="BC29" s="20"/>
      <c r="BD29" s="21">
        <v>0.05</v>
      </c>
      <c r="BE29" s="56"/>
      <c r="BF29" s="17" t="s">
        <v>121</v>
      </c>
      <c r="BG29" s="20"/>
      <c r="BH29" s="20">
        <v>0.5</v>
      </c>
      <c r="BI29" s="20"/>
      <c r="BJ29" s="20">
        <v>0.15</v>
      </c>
      <c r="BK29" s="20"/>
      <c r="BL29" s="21">
        <f>BM105</f>
        <v>1.8279622897282643E-2</v>
      </c>
    </row>
    <row r="30" spans="1:64" x14ac:dyDescent="0.2">
      <c r="A30" s="56"/>
      <c r="B30" s="17" t="s">
        <v>122</v>
      </c>
      <c r="C30" s="20"/>
      <c r="D30" s="20">
        <v>0.34</v>
      </c>
      <c r="E30" s="20">
        <v>0.3</v>
      </c>
      <c r="F30" s="20">
        <v>0.2</v>
      </c>
      <c r="G30" s="20">
        <v>0.75</v>
      </c>
      <c r="H30" s="21">
        <v>0.75</v>
      </c>
      <c r="I30" s="56"/>
      <c r="J30" s="17" t="s">
        <v>122</v>
      </c>
      <c r="K30" s="20">
        <v>0.85</v>
      </c>
      <c r="L30" s="20"/>
      <c r="M30" s="20">
        <v>0.7</v>
      </c>
      <c r="N30" s="20">
        <v>0.9</v>
      </c>
      <c r="O30" s="20"/>
      <c r="P30" s="21">
        <v>0.2</v>
      </c>
      <c r="Q30" s="56"/>
      <c r="R30" s="17" t="s">
        <v>122</v>
      </c>
      <c r="S30" s="20">
        <v>0.7</v>
      </c>
      <c r="T30" s="20">
        <v>0.75</v>
      </c>
      <c r="U30" s="20">
        <v>0.5</v>
      </c>
      <c r="V30" s="20">
        <v>0.4</v>
      </c>
      <c r="W30" s="20">
        <v>0.5</v>
      </c>
      <c r="X30" s="21">
        <v>0.2</v>
      </c>
      <c r="Y30" s="56"/>
      <c r="Z30" s="17" t="s">
        <v>122</v>
      </c>
      <c r="AA30" s="20"/>
      <c r="AB30" s="20">
        <v>1</v>
      </c>
      <c r="AC30" s="20">
        <v>0.5</v>
      </c>
      <c r="AD30" s="20">
        <v>0.5</v>
      </c>
      <c r="AE30" s="20">
        <v>0.2</v>
      </c>
      <c r="AF30" s="21">
        <v>1</v>
      </c>
      <c r="AG30" s="56"/>
      <c r="AH30" s="17" t="s">
        <v>122</v>
      </c>
      <c r="AI30" s="20">
        <v>0.8</v>
      </c>
      <c r="AJ30" s="20"/>
      <c r="AK30" s="20">
        <v>0.5</v>
      </c>
      <c r="AL30" s="20">
        <v>0.8</v>
      </c>
      <c r="AM30" s="20"/>
      <c r="AN30" s="21">
        <v>0.8</v>
      </c>
      <c r="AO30" s="56"/>
      <c r="AP30" s="17" t="s">
        <v>122</v>
      </c>
      <c r="AQ30" s="20">
        <v>0.9</v>
      </c>
      <c r="AR30" s="20">
        <v>0.75</v>
      </c>
      <c r="AS30" s="20">
        <v>1</v>
      </c>
      <c r="AT30" s="20">
        <v>1</v>
      </c>
      <c r="AU30" s="20">
        <v>1</v>
      </c>
      <c r="AV30" s="21">
        <v>0.5</v>
      </c>
      <c r="AW30" s="56"/>
      <c r="AX30" s="17" t="s">
        <v>122</v>
      </c>
      <c r="AY30" s="20"/>
      <c r="AZ30" s="20">
        <v>0.97</v>
      </c>
      <c r="BA30" s="20">
        <v>0.95</v>
      </c>
      <c r="BB30" s="20">
        <v>0.5</v>
      </c>
      <c r="BC30" s="20">
        <v>0.2</v>
      </c>
      <c r="BD30" s="21">
        <v>0.08</v>
      </c>
      <c r="BE30" s="56"/>
      <c r="BF30" s="17" t="s">
        <v>122</v>
      </c>
      <c r="BG30" s="20">
        <v>0.8</v>
      </c>
      <c r="BH30" s="20">
        <v>0.5</v>
      </c>
      <c r="BI30" s="20"/>
      <c r="BJ30" s="20">
        <v>0.15</v>
      </c>
      <c r="BK30" s="20"/>
      <c r="BL30" s="21">
        <f>1-BL28-BL29-BL31</f>
        <v>0.70270777277986585</v>
      </c>
    </row>
    <row r="31" spans="1:64" ht="13.5" thickBot="1" x14ac:dyDescent="0.25">
      <c r="A31" s="57"/>
      <c r="B31" s="22" t="s">
        <v>123</v>
      </c>
      <c r="C31" s="31"/>
      <c r="D31" s="31"/>
      <c r="E31" s="31"/>
      <c r="F31" s="31"/>
      <c r="G31" s="31"/>
      <c r="H31" s="32"/>
      <c r="I31" s="57"/>
      <c r="J31" s="22" t="s">
        <v>123</v>
      </c>
      <c r="K31" s="31"/>
      <c r="L31" s="31"/>
      <c r="M31" s="31"/>
      <c r="N31" s="31"/>
      <c r="O31" s="31"/>
      <c r="P31" s="32"/>
      <c r="Q31" s="57"/>
      <c r="R31" s="22" t="s">
        <v>123</v>
      </c>
      <c r="S31" s="31"/>
      <c r="T31" s="31"/>
      <c r="U31" s="31"/>
      <c r="V31" s="31"/>
      <c r="W31" s="31"/>
      <c r="X31" s="32"/>
      <c r="Y31" s="57"/>
      <c r="Z31" s="22" t="s">
        <v>123</v>
      </c>
      <c r="AA31" s="31"/>
      <c r="AB31" s="31"/>
      <c r="AC31" s="31"/>
      <c r="AD31" s="31"/>
      <c r="AE31" s="31"/>
      <c r="AF31" s="32"/>
      <c r="AG31" s="57"/>
      <c r="AH31" s="22" t="s">
        <v>123</v>
      </c>
      <c r="AI31" s="31"/>
      <c r="AJ31" s="31"/>
      <c r="AK31" s="31"/>
      <c r="AL31" s="31"/>
      <c r="AM31" s="31"/>
      <c r="AN31" s="32"/>
      <c r="AO31" s="57"/>
      <c r="AP31" s="22" t="s">
        <v>123</v>
      </c>
      <c r="AQ31" s="31"/>
      <c r="AR31" s="31"/>
      <c r="AS31" s="31"/>
      <c r="AT31" s="31"/>
      <c r="AU31" s="31"/>
      <c r="AV31" s="32"/>
      <c r="AW31" s="57"/>
      <c r="AX31" s="22" t="s">
        <v>123</v>
      </c>
      <c r="AY31" s="31"/>
      <c r="AZ31" s="31"/>
      <c r="BA31" s="31"/>
      <c r="BB31" s="31"/>
      <c r="BC31" s="31"/>
      <c r="BD31" s="32">
        <v>0.02</v>
      </c>
      <c r="BE31" s="57"/>
      <c r="BF31" s="22" t="s">
        <v>123</v>
      </c>
      <c r="BG31" s="31"/>
      <c r="BH31" s="31"/>
      <c r="BI31" s="31"/>
      <c r="BJ31" s="31"/>
      <c r="BK31" s="31"/>
      <c r="BL31" s="32">
        <f>BM107</f>
        <v>3.7107783734193248E-4</v>
      </c>
    </row>
    <row r="32" spans="1:64" ht="13.5" thickTop="1" x14ac:dyDescent="0.2">
      <c r="A32" s="44" t="s">
        <v>124</v>
      </c>
      <c r="B32" s="14" t="s">
        <v>125</v>
      </c>
      <c r="C32" s="15"/>
      <c r="D32" s="15"/>
      <c r="E32" s="15"/>
      <c r="F32" s="15"/>
      <c r="G32" s="15"/>
      <c r="H32" s="16"/>
      <c r="I32" s="44" t="s">
        <v>124</v>
      </c>
      <c r="J32" s="14" t="s">
        <v>125</v>
      </c>
      <c r="K32" s="15"/>
      <c r="L32" s="15"/>
      <c r="M32" s="15"/>
      <c r="N32" s="15"/>
      <c r="O32" s="15"/>
      <c r="P32" s="16"/>
      <c r="Q32" s="44" t="s">
        <v>124</v>
      </c>
      <c r="R32" s="14" t="s">
        <v>125</v>
      </c>
      <c r="S32" s="15"/>
      <c r="T32" s="15"/>
      <c r="U32" s="15"/>
      <c r="V32" s="15"/>
      <c r="W32" s="15">
        <v>1</v>
      </c>
      <c r="X32" s="16">
        <v>1</v>
      </c>
      <c r="Y32" s="44" t="s">
        <v>124</v>
      </c>
      <c r="Z32" s="14" t="s">
        <v>125</v>
      </c>
      <c r="AA32" s="15"/>
      <c r="AB32" s="15"/>
      <c r="AC32" s="15"/>
      <c r="AD32" s="15"/>
      <c r="AE32" s="15"/>
      <c r="AF32" s="16"/>
      <c r="AG32" s="44" t="s">
        <v>124</v>
      </c>
      <c r="AH32" s="14" t="s">
        <v>125</v>
      </c>
      <c r="AI32" s="15"/>
      <c r="AJ32" s="15"/>
      <c r="AK32" s="15"/>
      <c r="AL32" s="15"/>
      <c r="AM32" s="15"/>
      <c r="AN32" s="16"/>
      <c r="AO32" s="44" t="s">
        <v>124</v>
      </c>
      <c r="AP32" s="14" t="s">
        <v>125</v>
      </c>
      <c r="AQ32" s="15"/>
      <c r="AR32" s="15"/>
      <c r="AS32" s="15"/>
      <c r="AT32" s="15">
        <v>5</v>
      </c>
      <c r="AU32" s="15"/>
      <c r="AV32" s="16"/>
      <c r="AW32" s="44" t="s">
        <v>124</v>
      </c>
      <c r="AX32" s="14" t="s">
        <v>125</v>
      </c>
      <c r="AY32" s="15"/>
      <c r="AZ32" s="15"/>
      <c r="BA32" s="15"/>
      <c r="BB32" s="15"/>
      <c r="BC32" s="15"/>
      <c r="BD32" s="16"/>
      <c r="BE32" s="44" t="s">
        <v>124</v>
      </c>
      <c r="BF32" s="14" t="s">
        <v>125</v>
      </c>
      <c r="BG32" s="15"/>
      <c r="BH32" s="15"/>
      <c r="BI32" s="15"/>
      <c r="BJ32" s="15"/>
      <c r="BK32" s="15"/>
      <c r="BL32" s="19">
        <f>SUM(A32:BJ32)</f>
        <v>7</v>
      </c>
    </row>
    <row r="33" spans="1:64" x14ac:dyDescent="0.2">
      <c r="A33" s="45"/>
      <c r="B33" s="17" t="s">
        <v>126</v>
      </c>
      <c r="C33" s="18"/>
      <c r="D33" s="18"/>
      <c r="E33" s="18"/>
      <c r="F33" s="18"/>
      <c r="G33" s="18"/>
      <c r="H33" s="19"/>
      <c r="I33" s="45"/>
      <c r="J33" s="17" t="s">
        <v>126</v>
      </c>
      <c r="K33" s="18"/>
      <c r="L33" s="18"/>
      <c r="M33" s="18"/>
      <c r="N33" s="18"/>
      <c r="O33" s="18"/>
      <c r="P33" s="19"/>
      <c r="Q33" s="45"/>
      <c r="R33" s="17" t="s">
        <v>126</v>
      </c>
      <c r="S33" s="18"/>
      <c r="T33" s="18"/>
      <c r="U33" s="18"/>
      <c r="V33" s="18"/>
      <c r="W33" s="18">
        <v>200</v>
      </c>
      <c r="X33" s="19">
        <v>250</v>
      </c>
      <c r="Y33" s="45"/>
      <c r="Z33" s="17" t="s">
        <v>126</v>
      </c>
      <c r="AA33" s="18"/>
      <c r="AB33" s="18"/>
      <c r="AC33" s="18"/>
      <c r="AD33" s="18"/>
      <c r="AE33" s="18"/>
      <c r="AF33" s="19"/>
      <c r="AG33" s="45"/>
      <c r="AH33" s="17" t="s">
        <v>126</v>
      </c>
      <c r="AI33" s="18"/>
      <c r="AJ33" s="18"/>
      <c r="AK33" s="18"/>
      <c r="AL33" s="18"/>
      <c r="AM33" s="18"/>
      <c r="AN33" s="19"/>
      <c r="AO33" s="45"/>
      <c r="AP33" s="17" t="s">
        <v>126</v>
      </c>
      <c r="AQ33" s="18"/>
      <c r="AR33" s="18"/>
      <c r="AS33" s="18"/>
      <c r="AT33" s="18">
        <v>200</v>
      </c>
      <c r="AU33" s="18"/>
      <c r="AV33" s="19"/>
      <c r="AW33" s="45"/>
      <c r="AX33" s="17" t="s">
        <v>126</v>
      </c>
      <c r="AY33" s="18"/>
      <c r="AZ33" s="18"/>
      <c r="BA33" s="18"/>
      <c r="BB33" s="18"/>
      <c r="BC33" s="18"/>
      <c r="BD33" s="19"/>
      <c r="BE33" s="45"/>
      <c r="BF33" s="17" t="s">
        <v>126</v>
      </c>
      <c r="BG33" s="18"/>
      <c r="BH33" s="18"/>
      <c r="BI33" s="18"/>
      <c r="BJ33" s="18"/>
      <c r="BK33" s="18"/>
      <c r="BL33" s="19"/>
    </row>
    <row r="34" spans="1:64" x14ac:dyDescent="0.2">
      <c r="A34" s="45"/>
      <c r="B34" s="17" t="s">
        <v>127</v>
      </c>
      <c r="C34" s="18"/>
      <c r="D34" s="18"/>
      <c r="E34" s="18"/>
      <c r="F34" s="18"/>
      <c r="G34" s="18"/>
      <c r="H34" s="19"/>
      <c r="I34" s="45"/>
      <c r="J34" s="17" t="s">
        <v>127</v>
      </c>
      <c r="K34" s="18"/>
      <c r="L34" s="18"/>
      <c r="M34" s="18"/>
      <c r="N34" s="18"/>
      <c r="O34" s="18"/>
      <c r="P34" s="19"/>
      <c r="Q34" s="45"/>
      <c r="R34" s="17" t="s">
        <v>127</v>
      </c>
      <c r="S34" s="18"/>
      <c r="T34" s="18"/>
      <c r="U34" s="18"/>
      <c r="V34" s="18"/>
      <c r="W34" s="18"/>
      <c r="X34" s="19"/>
      <c r="Y34" s="45"/>
      <c r="Z34" s="17" t="s">
        <v>127</v>
      </c>
      <c r="AA34" s="18"/>
      <c r="AB34" s="18"/>
      <c r="AC34" s="18"/>
      <c r="AD34" s="18"/>
      <c r="AE34" s="18"/>
      <c r="AF34" s="19"/>
      <c r="AG34" s="45"/>
      <c r="AH34" s="17" t="s">
        <v>127</v>
      </c>
      <c r="AI34" s="18"/>
      <c r="AJ34" s="18"/>
      <c r="AK34" s="18"/>
      <c r="AL34" s="18"/>
      <c r="AM34" s="18"/>
      <c r="AN34" s="19"/>
      <c r="AO34" s="45"/>
      <c r="AP34" s="17" t="s">
        <v>127</v>
      </c>
      <c r="AQ34" s="18"/>
      <c r="AR34" s="18"/>
      <c r="AS34" s="18"/>
      <c r="AT34" s="18"/>
      <c r="AU34" s="18"/>
      <c r="AV34" s="19"/>
      <c r="AW34" s="45"/>
      <c r="AX34" s="17" t="s">
        <v>127</v>
      </c>
      <c r="AY34" s="18"/>
      <c r="AZ34" s="18"/>
      <c r="BA34" s="18"/>
      <c r="BB34" s="18"/>
      <c r="BC34" s="18"/>
      <c r="BD34" s="19"/>
      <c r="BE34" s="45"/>
      <c r="BF34" s="17" t="s">
        <v>127</v>
      </c>
      <c r="BG34" s="18"/>
      <c r="BH34" s="18"/>
      <c r="BI34" s="18"/>
      <c r="BJ34" s="18"/>
      <c r="BK34" s="18"/>
      <c r="BL34" s="19"/>
    </row>
    <row r="35" spans="1:64" x14ac:dyDescent="0.2">
      <c r="A35" s="45"/>
      <c r="B35" s="17" t="s">
        <v>128</v>
      </c>
      <c r="C35" s="20"/>
      <c r="D35" s="20"/>
      <c r="E35" s="20"/>
      <c r="F35" s="20"/>
      <c r="G35" s="20"/>
      <c r="H35" s="21"/>
      <c r="I35" s="45"/>
      <c r="J35" s="17" t="s">
        <v>128</v>
      </c>
      <c r="K35" s="20"/>
      <c r="L35" s="20"/>
      <c r="M35" s="20"/>
      <c r="N35" s="20"/>
      <c r="O35" s="20"/>
      <c r="P35" s="21"/>
      <c r="Q35" s="45"/>
      <c r="R35" s="17" t="s">
        <v>128</v>
      </c>
      <c r="S35" s="20"/>
      <c r="T35" s="20"/>
      <c r="U35" s="20"/>
      <c r="V35" s="20"/>
      <c r="W35" s="20"/>
      <c r="X35" s="21"/>
      <c r="Y35" s="45"/>
      <c r="Z35" s="17" t="s">
        <v>128</v>
      </c>
      <c r="AA35" s="20"/>
      <c r="AB35" s="20"/>
      <c r="AC35" s="20"/>
      <c r="AD35" s="20"/>
      <c r="AE35" s="20"/>
      <c r="AF35" s="21"/>
      <c r="AG35" s="45"/>
      <c r="AH35" s="17" t="s">
        <v>128</v>
      </c>
      <c r="AI35" s="20"/>
      <c r="AJ35" s="20"/>
      <c r="AK35" s="20"/>
      <c r="AL35" s="20"/>
      <c r="AM35" s="20"/>
      <c r="AN35" s="21"/>
      <c r="AO35" s="45"/>
      <c r="AP35" s="17" t="s">
        <v>128</v>
      </c>
      <c r="AQ35" s="20">
        <v>0.1</v>
      </c>
      <c r="AR35" s="20"/>
      <c r="AS35" s="20"/>
      <c r="AT35" s="20"/>
      <c r="AU35" s="20"/>
      <c r="AV35" s="21"/>
      <c r="AW35" s="45"/>
      <c r="AX35" s="17" t="s">
        <v>128</v>
      </c>
      <c r="AY35" s="20"/>
      <c r="AZ35" s="20"/>
      <c r="BA35" s="20"/>
      <c r="BB35" s="20">
        <v>0.7</v>
      </c>
      <c r="BC35" s="20"/>
      <c r="BD35" s="21"/>
      <c r="BE35" s="45"/>
      <c r="BF35" s="17" t="s">
        <v>128</v>
      </c>
      <c r="BG35" s="20"/>
      <c r="BH35" s="20"/>
      <c r="BI35" s="20"/>
      <c r="BJ35" s="20"/>
      <c r="BK35" s="20"/>
      <c r="BL35" s="21"/>
    </row>
    <row r="36" spans="1:64" x14ac:dyDescent="0.2">
      <c r="A36" s="45"/>
      <c r="B36" s="17" t="s">
        <v>129</v>
      </c>
      <c r="C36" s="20"/>
      <c r="D36" s="20"/>
      <c r="E36" s="20"/>
      <c r="F36" s="20"/>
      <c r="G36" s="20"/>
      <c r="H36" s="21"/>
      <c r="I36" s="45"/>
      <c r="J36" s="17" t="s">
        <v>129</v>
      </c>
      <c r="K36" s="20">
        <v>0.85</v>
      </c>
      <c r="L36" s="20"/>
      <c r="M36" s="20"/>
      <c r="N36" s="20"/>
      <c r="O36" s="20"/>
      <c r="P36" s="21"/>
      <c r="Q36" s="45"/>
      <c r="R36" s="17" t="s">
        <v>129</v>
      </c>
      <c r="S36" s="20"/>
      <c r="T36" s="20"/>
      <c r="U36" s="20"/>
      <c r="V36" s="20">
        <v>1</v>
      </c>
      <c r="W36" s="20">
        <v>0.5</v>
      </c>
      <c r="X36" s="21">
        <v>1</v>
      </c>
      <c r="Y36" s="45"/>
      <c r="Z36" s="17" t="s">
        <v>129</v>
      </c>
      <c r="AA36" s="20"/>
      <c r="AB36" s="20"/>
      <c r="AC36" s="20"/>
      <c r="AD36" s="20"/>
      <c r="AE36" s="20"/>
      <c r="AF36" s="21"/>
      <c r="AG36" s="45"/>
      <c r="AH36" s="17" t="s">
        <v>129</v>
      </c>
      <c r="AI36" s="20"/>
      <c r="AJ36" s="20"/>
      <c r="AK36" s="20"/>
      <c r="AL36" s="20">
        <v>1</v>
      </c>
      <c r="AM36" s="20"/>
      <c r="AN36" s="21"/>
      <c r="AO36" s="45"/>
      <c r="AP36" s="17" t="s">
        <v>129</v>
      </c>
      <c r="AQ36" s="20">
        <v>0.9</v>
      </c>
      <c r="AR36" s="20"/>
      <c r="AS36" s="20">
        <v>1</v>
      </c>
      <c r="AT36" s="20">
        <v>0.9</v>
      </c>
      <c r="AU36" s="20"/>
      <c r="AV36" s="21"/>
      <c r="AW36" s="45"/>
      <c r="AX36" s="17" t="s">
        <v>129</v>
      </c>
      <c r="AY36" s="20"/>
      <c r="AZ36" s="20"/>
      <c r="BA36" s="20"/>
      <c r="BB36" s="20">
        <v>0.3</v>
      </c>
      <c r="BC36" s="20"/>
      <c r="BD36" s="21"/>
      <c r="BE36" s="45"/>
      <c r="BF36" s="17" t="s">
        <v>129</v>
      </c>
      <c r="BG36" s="20"/>
      <c r="BH36" s="20"/>
      <c r="BI36" s="20"/>
      <c r="BJ36" s="20"/>
      <c r="BK36" s="20"/>
      <c r="BL36" s="21"/>
    </row>
    <row r="37" spans="1:64" x14ac:dyDescent="0.2">
      <c r="A37" s="45"/>
      <c r="B37" s="17" t="s">
        <v>130</v>
      </c>
      <c r="C37" s="20"/>
      <c r="D37" s="20"/>
      <c r="E37" s="20"/>
      <c r="F37" s="20"/>
      <c r="G37" s="20"/>
      <c r="H37" s="21"/>
      <c r="I37" s="45"/>
      <c r="J37" s="17" t="s">
        <v>130</v>
      </c>
      <c r="K37" s="20">
        <v>0.15</v>
      </c>
      <c r="L37" s="20"/>
      <c r="M37" s="20"/>
      <c r="N37" s="20"/>
      <c r="O37" s="20"/>
      <c r="P37" s="21"/>
      <c r="Q37" s="45"/>
      <c r="R37" s="17" t="s">
        <v>130</v>
      </c>
      <c r="S37" s="20"/>
      <c r="T37" s="20"/>
      <c r="U37" s="20"/>
      <c r="V37" s="20"/>
      <c r="W37" s="20">
        <v>0.5</v>
      </c>
      <c r="X37" s="21"/>
      <c r="Y37" s="45"/>
      <c r="Z37" s="17" t="s">
        <v>130</v>
      </c>
      <c r="AA37" s="20"/>
      <c r="AB37" s="20"/>
      <c r="AC37" s="20"/>
      <c r="AD37" s="20"/>
      <c r="AE37" s="20"/>
      <c r="AF37" s="21"/>
      <c r="AG37" s="45"/>
      <c r="AH37" s="17" t="s">
        <v>130</v>
      </c>
      <c r="AI37" s="20"/>
      <c r="AJ37" s="20"/>
      <c r="AK37" s="20"/>
      <c r="AL37" s="20"/>
      <c r="AM37" s="20"/>
      <c r="AN37" s="21"/>
      <c r="AO37" s="45"/>
      <c r="AP37" s="17" t="s">
        <v>130</v>
      </c>
      <c r="AQ37" s="20"/>
      <c r="AR37" s="20"/>
      <c r="AS37" s="20"/>
      <c r="AT37" s="20">
        <v>0.1</v>
      </c>
      <c r="AU37" s="20"/>
      <c r="AV37" s="21"/>
      <c r="AW37" s="45"/>
      <c r="AX37" s="17" t="s">
        <v>130</v>
      </c>
      <c r="AY37" s="20"/>
      <c r="AZ37" s="20"/>
      <c r="BA37" s="20"/>
      <c r="BB37" s="20"/>
      <c r="BC37" s="20"/>
      <c r="BD37" s="21"/>
      <c r="BE37" s="45"/>
      <c r="BF37" s="17" t="s">
        <v>130</v>
      </c>
      <c r="BG37" s="20"/>
      <c r="BH37" s="20"/>
      <c r="BI37" s="20"/>
      <c r="BJ37" s="20"/>
      <c r="BK37" s="20"/>
      <c r="BL37" s="21"/>
    </row>
    <row r="38" spans="1:64" ht="13.5" thickBot="1" x14ac:dyDescent="0.25">
      <c r="A38" s="46"/>
      <c r="B38" s="22" t="s">
        <v>131</v>
      </c>
      <c r="C38" s="31"/>
      <c r="D38" s="31"/>
      <c r="E38" s="31"/>
      <c r="F38" s="31"/>
      <c r="G38" s="31"/>
      <c r="H38" s="32"/>
      <c r="I38" s="46"/>
      <c r="J38" s="22" t="s">
        <v>131</v>
      </c>
      <c r="K38" s="31"/>
      <c r="L38" s="31"/>
      <c r="M38" s="31"/>
      <c r="N38" s="31"/>
      <c r="O38" s="31"/>
      <c r="P38" s="32"/>
      <c r="Q38" s="46"/>
      <c r="R38" s="22" t="s">
        <v>131</v>
      </c>
      <c r="S38" s="31"/>
      <c r="T38" s="31"/>
      <c r="U38" s="31"/>
      <c r="V38" s="31"/>
      <c r="W38" s="31"/>
      <c r="X38" s="32"/>
      <c r="Y38" s="46"/>
      <c r="Z38" s="22" t="s">
        <v>131</v>
      </c>
      <c r="AA38" s="31"/>
      <c r="AB38" s="31"/>
      <c r="AC38" s="31"/>
      <c r="AD38" s="31"/>
      <c r="AE38" s="31"/>
      <c r="AF38" s="32"/>
      <c r="AG38" s="46"/>
      <c r="AH38" s="22" t="s">
        <v>131</v>
      </c>
      <c r="AI38" s="31"/>
      <c r="AJ38" s="31"/>
      <c r="AK38" s="31"/>
      <c r="AL38" s="31"/>
      <c r="AM38" s="31"/>
      <c r="AN38" s="32"/>
      <c r="AO38" s="46"/>
      <c r="AP38" s="22" t="s">
        <v>131</v>
      </c>
      <c r="AQ38" s="31"/>
      <c r="AR38" s="31"/>
      <c r="AS38" s="31"/>
      <c r="AT38" s="31"/>
      <c r="AU38" s="31"/>
      <c r="AV38" s="32"/>
      <c r="AW38" s="46"/>
      <c r="AX38" s="22" t="s">
        <v>131</v>
      </c>
      <c r="AY38" s="31"/>
      <c r="AZ38" s="31"/>
      <c r="BA38" s="31"/>
      <c r="BB38" s="31"/>
      <c r="BC38" s="31"/>
      <c r="BD38" s="32"/>
      <c r="BE38" s="46"/>
      <c r="BF38" s="22" t="s">
        <v>131</v>
      </c>
      <c r="BG38" s="31"/>
      <c r="BH38" s="31"/>
      <c r="BI38" s="31"/>
      <c r="BJ38" s="31"/>
      <c r="BK38" s="31"/>
      <c r="BL38" s="32"/>
    </row>
    <row r="39" spans="1:64" ht="13.5" thickTop="1" x14ac:dyDescent="0.2">
      <c r="A39" s="50" t="s">
        <v>132</v>
      </c>
      <c r="B39" s="14" t="s">
        <v>133</v>
      </c>
      <c r="C39" s="29"/>
      <c r="D39" s="29">
        <v>0.5</v>
      </c>
      <c r="E39" s="29">
        <v>0.8</v>
      </c>
      <c r="F39" s="29"/>
      <c r="G39" s="29">
        <v>0.8</v>
      </c>
      <c r="H39" s="30">
        <v>0.5</v>
      </c>
      <c r="I39" s="50" t="s">
        <v>132</v>
      </c>
      <c r="J39" s="14" t="s">
        <v>133</v>
      </c>
      <c r="K39" s="29">
        <v>1</v>
      </c>
      <c r="L39" s="29"/>
      <c r="M39" s="29"/>
      <c r="N39" s="29">
        <v>1</v>
      </c>
      <c r="O39" s="29">
        <v>1</v>
      </c>
      <c r="P39" s="30">
        <v>0.2</v>
      </c>
      <c r="Q39" s="50" t="s">
        <v>132</v>
      </c>
      <c r="R39" s="14" t="s">
        <v>133</v>
      </c>
      <c r="S39" s="29"/>
      <c r="T39" s="29">
        <v>0.9</v>
      </c>
      <c r="U39" s="29">
        <v>0.9</v>
      </c>
      <c r="V39" s="29">
        <v>0.2</v>
      </c>
      <c r="W39" s="29"/>
      <c r="X39" s="30">
        <v>1</v>
      </c>
      <c r="Y39" s="50" t="s">
        <v>132</v>
      </c>
      <c r="Z39" s="14" t="s">
        <v>133</v>
      </c>
      <c r="AA39" s="29"/>
      <c r="AB39" s="29">
        <v>1</v>
      </c>
      <c r="AC39" s="29"/>
      <c r="AD39" s="29">
        <v>0.9</v>
      </c>
      <c r="AE39" s="29">
        <v>0.8</v>
      </c>
      <c r="AF39" s="30"/>
      <c r="AG39" s="50" t="s">
        <v>132</v>
      </c>
      <c r="AH39" s="14" t="s">
        <v>133</v>
      </c>
      <c r="AI39" s="29">
        <v>1</v>
      </c>
      <c r="AJ39" s="29"/>
      <c r="AK39" s="29">
        <v>0.95</v>
      </c>
      <c r="AL39" s="29">
        <v>1</v>
      </c>
      <c r="AM39" s="29"/>
      <c r="AN39" s="30">
        <v>0.9</v>
      </c>
      <c r="AO39" s="50" t="s">
        <v>132</v>
      </c>
      <c r="AP39" s="14" t="s">
        <v>133</v>
      </c>
      <c r="AQ39" s="29">
        <v>0.8</v>
      </c>
      <c r="AR39" s="29">
        <v>0.7</v>
      </c>
      <c r="AS39" s="29"/>
      <c r="AT39" s="29">
        <v>1</v>
      </c>
      <c r="AU39" s="29">
        <v>1</v>
      </c>
      <c r="AV39" s="30">
        <v>0.5</v>
      </c>
      <c r="AW39" s="50" t="s">
        <v>132</v>
      </c>
      <c r="AX39" s="14" t="s">
        <v>133</v>
      </c>
      <c r="AY39" s="29">
        <v>0.99</v>
      </c>
      <c r="AZ39" s="29">
        <v>0.99</v>
      </c>
      <c r="BA39" s="29"/>
      <c r="BB39" s="29">
        <v>0.1</v>
      </c>
      <c r="BC39" s="29">
        <v>0.2</v>
      </c>
      <c r="BD39" s="30">
        <v>0.15</v>
      </c>
      <c r="BE39" s="50" t="s">
        <v>132</v>
      </c>
      <c r="BF39" s="14" t="s">
        <v>133</v>
      </c>
      <c r="BG39" s="29">
        <v>1</v>
      </c>
      <c r="BH39" s="29">
        <v>1</v>
      </c>
      <c r="BI39" s="29"/>
      <c r="BJ39" s="29">
        <v>0.05</v>
      </c>
      <c r="BK39" s="29"/>
      <c r="BL39" s="30">
        <f>1-BL40</f>
        <v>0.73710388125509207</v>
      </c>
    </row>
    <row r="40" spans="1:64" ht="13.5" thickBot="1" x14ac:dyDescent="0.25">
      <c r="A40" s="51"/>
      <c r="B40" s="22" t="s">
        <v>134</v>
      </c>
      <c r="C40" s="31">
        <v>1</v>
      </c>
      <c r="D40" s="31">
        <v>0.5</v>
      </c>
      <c r="E40" s="31">
        <v>0.2</v>
      </c>
      <c r="F40" s="31">
        <v>1</v>
      </c>
      <c r="G40" s="31">
        <v>0.2</v>
      </c>
      <c r="H40" s="32">
        <v>0.5</v>
      </c>
      <c r="I40" s="51"/>
      <c r="J40" s="22" t="s">
        <v>134</v>
      </c>
      <c r="K40" s="31"/>
      <c r="L40" s="31"/>
      <c r="M40" s="31"/>
      <c r="N40" s="31"/>
      <c r="O40" s="31"/>
      <c r="P40" s="32">
        <v>0.8</v>
      </c>
      <c r="Q40" s="51"/>
      <c r="R40" s="22" t="s">
        <v>134</v>
      </c>
      <c r="S40" s="31">
        <v>1</v>
      </c>
      <c r="T40" s="31">
        <v>0.1</v>
      </c>
      <c r="U40" s="31">
        <v>0.1</v>
      </c>
      <c r="V40" s="31">
        <v>0.8</v>
      </c>
      <c r="W40" s="31">
        <v>1</v>
      </c>
      <c r="X40" s="32"/>
      <c r="Y40" s="51"/>
      <c r="Z40" s="22" t="s">
        <v>134</v>
      </c>
      <c r="AA40" s="31"/>
      <c r="AB40" s="31"/>
      <c r="AC40" s="31"/>
      <c r="AD40" s="31">
        <v>0.1</v>
      </c>
      <c r="AE40" s="31">
        <v>0.2</v>
      </c>
      <c r="AF40" s="32"/>
      <c r="AG40" s="51"/>
      <c r="AH40" s="22" t="s">
        <v>134</v>
      </c>
      <c r="AI40" s="31"/>
      <c r="AJ40" s="31">
        <v>1</v>
      </c>
      <c r="AK40" s="31">
        <v>0.05</v>
      </c>
      <c r="AL40" s="31"/>
      <c r="AM40" s="31"/>
      <c r="AN40" s="32">
        <v>0.1</v>
      </c>
      <c r="AO40" s="51"/>
      <c r="AP40" s="22" t="s">
        <v>134</v>
      </c>
      <c r="AQ40" s="31">
        <v>0.2</v>
      </c>
      <c r="AR40" s="31">
        <v>0.3</v>
      </c>
      <c r="AS40" s="31">
        <v>1</v>
      </c>
      <c r="AT40" s="31"/>
      <c r="AU40" s="31"/>
      <c r="AV40" s="32">
        <v>0.5</v>
      </c>
      <c r="AW40" s="51"/>
      <c r="AX40" s="22" t="s">
        <v>134</v>
      </c>
      <c r="AY40" s="31">
        <v>0.01</v>
      </c>
      <c r="AZ40" s="31">
        <v>0.01</v>
      </c>
      <c r="BA40" s="31"/>
      <c r="BB40" s="31">
        <v>0.9</v>
      </c>
      <c r="BC40" s="31">
        <v>0.8</v>
      </c>
      <c r="BD40" s="32">
        <v>0.85</v>
      </c>
      <c r="BE40" s="51"/>
      <c r="BF40" s="22" t="s">
        <v>134</v>
      </c>
      <c r="BG40" s="31"/>
      <c r="BH40" s="31"/>
      <c r="BI40" s="31">
        <v>1</v>
      </c>
      <c r="BJ40" s="31">
        <v>0.95</v>
      </c>
      <c r="BK40" s="31"/>
      <c r="BL40" s="32">
        <f>BM109</f>
        <v>0.26289611874490798</v>
      </c>
    </row>
    <row r="41" spans="1:64" ht="13.5" thickTop="1" x14ac:dyDescent="0.2">
      <c r="C41" s="33"/>
      <c r="D41" s="33"/>
      <c r="E41" s="33"/>
      <c r="F41" s="33"/>
      <c r="G41" s="33"/>
      <c r="H41" s="33"/>
      <c r="K41" s="33"/>
      <c r="L41" s="33"/>
      <c r="M41" s="33"/>
      <c r="N41" s="33"/>
      <c r="O41" s="33"/>
      <c r="P41" s="33"/>
      <c r="S41" s="33"/>
      <c r="T41" s="33"/>
      <c r="U41" s="33"/>
      <c r="V41" s="33"/>
      <c r="W41" s="33"/>
      <c r="X41" s="33"/>
      <c r="AA41" s="33"/>
      <c r="AB41" s="33"/>
      <c r="AC41" s="33"/>
      <c r="AD41" s="33"/>
      <c r="AE41" s="33"/>
      <c r="AF41" s="33"/>
      <c r="AI41" s="33"/>
      <c r="AJ41" s="33"/>
      <c r="AK41" s="33"/>
      <c r="AL41" s="33"/>
      <c r="AM41" s="33"/>
      <c r="AN41" s="33"/>
      <c r="AQ41" s="33"/>
      <c r="AR41" s="33"/>
      <c r="AS41" s="33"/>
      <c r="AT41" s="33"/>
      <c r="AU41" s="33"/>
      <c r="AV41" s="33"/>
      <c r="AY41" s="33"/>
      <c r="AZ41" s="33"/>
      <c r="BA41" s="33"/>
      <c r="BB41" s="33"/>
      <c r="BC41" s="33"/>
      <c r="BD41" s="33"/>
      <c r="BG41" s="33"/>
      <c r="BH41" s="33"/>
      <c r="BI41" s="33"/>
      <c r="BJ41" s="33"/>
      <c r="BK41" s="33"/>
      <c r="BL41" s="33"/>
    </row>
    <row r="51" spans="1:64" ht="13.5" thickBot="1" x14ac:dyDescent="0.25"/>
    <row r="52" spans="1:64" ht="13.5" thickTop="1" x14ac:dyDescent="0.2">
      <c r="A52" s="3">
        <v>1999</v>
      </c>
      <c r="B52" s="4" t="s">
        <v>0</v>
      </c>
      <c r="C52" s="5" t="str">
        <f t="shared" ref="C52:H53" si="31">C3</f>
        <v>Abbeville</v>
      </c>
      <c r="D52" s="5" t="str">
        <f t="shared" si="31"/>
        <v>Aiken</v>
      </c>
      <c r="E52" s="5" t="str">
        <f t="shared" si="31"/>
        <v>Allendale</v>
      </c>
      <c r="F52" s="5" t="str">
        <f t="shared" si="31"/>
        <v>Anderson</v>
      </c>
      <c r="G52" s="5" t="str">
        <f t="shared" si="31"/>
        <v>Bamberg</v>
      </c>
      <c r="H52" s="6" t="str">
        <f t="shared" si="31"/>
        <v>Barnwell</v>
      </c>
      <c r="I52" s="3">
        <v>1999</v>
      </c>
      <c r="J52" s="4" t="s">
        <v>0</v>
      </c>
      <c r="K52" s="5" t="str">
        <f t="shared" ref="K52:P53" si="32">K3</f>
        <v>Beaufort</v>
      </c>
      <c r="L52" s="5" t="str">
        <f t="shared" si="32"/>
        <v>Berkeley</v>
      </c>
      <c r="M52" s="5" t="str">
        <f t="shared" si="32"/>
        <v>Calhoun</v>
      </c>
      <c r="N52" s="5" t="str">
        <f t="shared" si="32"/>
        <v>Charleston</v>
      </c>
      <c r="O52" s="5" t="str">
        <f t="shared" si="32"/>
        <v>Cherokee</v>
      </c>
      <c r="P52" s="6" t="str">
        <f t="shared" si="32"/>
        <v>Chester</v>
      </c>
      <c r="Q52" s="3">
        <v>1999</v>
      </c>
      <c r="R52" s="4" t="s">
        <v>0</v>
      </c>
      <c r="S52" s="7" t="str">
        <f t="shared" ref="S52:X53" si="33">S3</f>
        <v>Chesterfield</v>
      </c>
      <c r="T52" s="5" t="str">
        <f t="shared" si="33"/>
        <v>Clarendon</v>
      </c>
      <c r="U52" s="5" t="str">
        <f t="shared" si="33"/>
        <v>Colleton</v>
      </c>
      <c r="V52" s="5" t="str">
        <f t="shared" si="33"/>
        <v>Darlington</v>
      </c>
      <c r="W52" s="5" t="str">
        <f t="shared" si="33"/>
        <v>Dillon</v>
      </c>
      <c r="X52" s="6" t="str">
        <f t="shared" si="33"/>
        <v>Dorchester</v>
      </c>
      <c r="Y52" s="3">
        <v>1999</v>
      </c>
      <c r="Z52" s="4" t="s">
        <v>0</v>
      </c>
      <c r="AA52" s="5" t="str">
        <f t="shared" ref="AA52:AF53" si="34">AA3</f>
        <v>Edgefield</v>
      </c>
      <c r="AB52" s="5" t="str">
        <f t="shared" si="34"/>
        <v>Fairfield</v>
      </c>
      <c r="AC52" s="5" t="str">
        <f t="shared" si="34"/>
        <v>Florence</v>
      </c>
      <c r="AD52" s="5" t="str">
        <f t="shared" si="34"/>
        <v>Georgetown</v>
      </c>
      <c r="AE52" s="5" t="str">
        <f t="shared" si="34"/>
        <v>Greenville</v>
      </c>
      <c r="AF52" s="6" t="str">
        <f t="shared" si="34"/>
        <v>Greenwood</v>
      </c>
      <c r="AG52" s="3">
        <v>1999</v>
      </c>
      <c r="AH52" s="4" t="s">
        <v>0</v>
      </c>
      <c r="AI52" s="5" t="str">
        <f t="shared" ref="AI52:AN53" si="35">AI3</f>
        <v>Hampton</v>
      </c>
      <c r="AJ52" s="5" t="str">
        <f t="shared" si="35"/>
        <v>Horry</v>
      </c>
      <c r="AK52" s="5" t="str">
        <f t="shared" si="35"/>
        <v>Jasper</v>
      </c>
      <c r="AL52" s="5" t="str">
        <f t="shared" si="35"/>
        <v>Kershaw</v>
      </c>
      <c r="AM52" s="5" t="str">
        <f t="shared" si="35"/>
        <v>Lancaster</v>
      </c>
      <c r="AN52" s="6" t="str">
        <f t="shared" si="35"/>
        <v>Laurens</v>
      </c>
      <c r="AO52" s="3">
        <v>1999</v>
      </c>
      <c r="AP52" s="4" t="s">
        <v>0</v>
      </c>
      <c r="AQ52" s="5" t="str">
        <f t="shared" ref="AQ52:AV53" si="36">AQ3</f>
        <v>Lee</v>
      </c>
      <c r="AR52" s="5" t="str">
        <f t="shared" si="36"/>
        <v>Lexington</v>
      </c>
      <c r="AS52" s="5" t="str">
        <f t="shared" si="36"/>
        <v>Marion</v>
      </c>
      <c r="AT52" s="5" t="str">
        <f t="shared" si="36"/>
        <v>Marlboro</v>
      </c>
      <c r="AU52" s="5" t="str">
        <f t="shared" si="36"/>
        <v>McCormick</v>
      </c>
      <c r="AV52" s="6" t="str">
        <f t="shared" si="36"/>
        <v>Newberry</v>
      </c>
      <c r="AW52" s="3">
        <v>1999</v>
      </c>
      <c r="AX52" s="4" t="s">
        <v>0</v>
      </c>
      <c r="AY52" s="5" t="str">
        <f t="shared" ref="AY52:BD53" si="37">AY3</f>
        <v>Oconee</v>
      </c>
      <c r="AZ52" s="5" t="str">
        <f t="shared" si="37"/>
        <v>Orangeburg</v>
      </c>
      <c r="BA52" s="5" t="str">
        <f t="shared" si="37"/>
        <v>Pickens</v>
      </c>
      <c r="BB52" s="5" t="str">
        <f t="shared" si="37"/>
        <v>Richland</v>
      </c>
      <c r="BC52" s="5" t="str">
        <f t="shared" si="37"/>
        <v>Saluda</v>
      </c>
      <c r="BD52" s="6" t="str">
        <f t="shared" si="37"/>
        <v>Spartanburg</v>
      </c>
      <c r="BE52" s="3">
        <v>1999</v>
      </c>
      <c r="BF52" s="4" t="s">
        <v>0</v>
      </c>
      <c r="BG52" s="5" t="str">
        <f t="shared" ref="BG52:BJ53" si="38">BG3</f>
        <v>Sumter</v>
      </c>
      <c r="BH52" s="5" t="str">
        <f t="shared" si="38"/>
        <v>Union</v>
      </c>
      <c r="BI52" s="5" t="str">
        <f t="shared" si="38"/>
        <v>Williamsburg</v>
      </c>
      <c r="BJ52" s="7" t="str">
        <f t="shared" si="38"/>
        <v>York</v>
      </c>
      <c r="BK52" s="5"/>
      <c r="BL52" s="6">
        <f>BL3</f>
        <v>1999</v>
      </c>
    </row>
    <row r="53" spans="1:64" ht="26.25" thickBot="1" x14ac:dyDescent="0.25">
      <c r="A53" s="9"/>
      <c r="B53" s="10" t="s">
        <v>47</v>
      </c>
      <c r="C53" s="11" t="str">
        <f t="shared" si="31"/>
        <v>CP Chihasz</v>
      </c>
      <c r="D53" s="11" t="str">
        <f t="shared" si="31"/>
        <v>Terry Mathis</v>
      </c>
      <c r="E53" s="11" t="str">
        <f t="shared" si="31"/>
        <v>Jim Thomas</v>
      </c>
      <c r="F53" s="11" t="str">
        <f t="shared" si="31"/>
        <v>Ernest Locke</v>
      </c>
      <c r="G53" s="11" t="str">
        <f t="shared" si="31"/>
        <v>Gilbert Miller</v>
      </c>
      <c r="H53" s="12" t="str">
        <f t="shared" si="31"/>
        <v>Joe Varn</v>
      </c>
      <c r="I53" s="9"/>
      <c r="J53" s="10" t="s">
        <v>47</v>
      </c>
      <c r="K53" s="11" t="str">
        <f t="shared" si="32"/>
        <v>York Glover</v>
      </c>
      <c r="L53" s="11" t="str">
        <f t="shared" si="32"/>
        <v>Frank Fitzsimons</v>
      </c>
      <c r="M53" s="11" t="str">
        <f t="shared" si="32"/>
        <v>Charles Davis</v>
      </c>
      <c r="N53" s="11" t="str">
        <f t="shared" si="32"/>
        <v>Roger Frances</v>
      </c>
      <c r="O53" s="11" t="str">
        <f t="shared" si="32"/>
        <v>David Parker</v>
      </c>
      <c r="P53" s="12" t="str">
        <f t="shared" si="32"/>
        <v>John Nance</v>
      </c>
      <c r="Q53" s="9"/>
      <c r="R53" s="10" t="s">
        <v>47</v>
      </c>
      <c r="S53" s="13" t="str">
        <f t="shared" si="33"/>
        <v>Sam Bass</v>
      </c>
      <c r="T53" s="11" t="str">
        <f t="shared" si="33"/>
        <v>Greg Harvey</v>
      </c>
      <c r="U53" s="11" t="str">
        <f t="shared" si="33"/>
        <v>Marion Barnes</v>
      </c>
      <c r="V53" s="11" t="str">
        <f t="shared" si="33"/>
        <v>David Gunter</v>
      </c>
      <c r="W53" s="11" t="str">
        <f t="shared" si="33"/>
        <v>Vic Bethea</v>
      </c>
      <c r="X53" s="12" t="str">
        <f t="shared" si="33"/>
        <v>Birdie Crosby</v>
      </c>
      <c r="Y53" s="9"/>
      <c r="Z53" s="10" t="s">
        <v>47</v>
      </c>
      <c r="AA53" s="11" t="str">
        <f t="shared" si="34"/>
        <v>Greg Henderson</v>
      </c>
      <c r="AB53" s="11" t="str">
        <f t="shared" si="34"/>
        <v>Mark Talbert</v>
      </c>
      <c r="AC53" s="11" t="str">
        <f t="shared" si="34"/>
        <v>Tony Melton</v>
      </c>
      <c r="AD53" s="11" t="str">
        <f t="shared" si="34"/>
        <v>Carlin Munnerlyn</v>
      </c>
      <c r="AE53" s="11" t="str">
        <f t="shared" si="34"/>
        <v>Danny Howard</v>
      </c>
      <c r="AF53" s="12" t="str">
        <f t="shared" si="34"/>
        <v>Kathryn White</v>
      </c>
      <c r="AG53" s="9"/>
      <c r="AH53" s="10" t="s">
        <v>47</v>
      </c>
      <c r="AI53" s="11" t="str">
        <f t="shared" si="35"/>
        <v>Hugh Gray</v>
      </c>
      <c r="AJ53" s="11" t="str">
        <f t="shared" si="35"/>
        <v>Bruce Johnson</v>
      </c>
      <c r="AK53" s="11" t="str">
        <f t="shared" si="35"/>
        <v>Tommy Walker</v>
      </c>
      <c r="AL53" s="11" t="str">
        <f t="shared" si="35"/>
        <v>Andy Rollins</v>
      </c>
      <c r="AM53" s="11" t="str">
        <f t="shared" si="35"/>
        <v>Michael Payne</v>
      </c>
      <c r="AN53" s="12" t="str">
        <f t="shared" si="35"/>
        <v>Angela Nichols</v>
      </c>
      <c r="AO53" s="9"/>
      <c r="AP53" s="10" t="s">
        <v>47</v>
      </c>
      <c r="AQ53" s="11" t="str">
        <f t="shared" si="36"/>
        <v>Randy Cubbage</v>
      </c>
      <c r="AR53" s="11" t="str">
        <f t="shared" si="36"/>
        <v>Powell Smith</v>
      </c>
      <c r="AS53" s="11" t="str">
        <f t="shared" si="36"/>
        <v>Russell Duncan</v>
      </c>
      <c r="AT53" s="11" t="str">
        <f t="shared" si="36"/>
        <v>Vic Bethea</v>
      </c>
      <c r="AU53" s="11" t="str">
        <f t="shared" si="36"/>
        <v>Wallace Wood</v>
      </c>
      <c r="AV53" s="12" t="str">
        <f t="shared" si="36"/>
        <v>Bryan Smith</v>
      </c>
      <c r="AW53" s="9"/>
      <c r="AX53" s="10" t="s">
        <v>47</v>
      </c>
      <c r="AY53" s="11" t="str">
        <f t="shared" si="37"/>
        <v>James Cummings</v>
      </c>
      <c r="AZ53" s="11" t="str">
        <f t="shared" si="37"/>
        <v>William Hair</v>
      </c>
      <c r="BA53" s="11" t="str">
        <f t="shared" si="37"/>
        <v>Howard Hiller</v>
      </c>
      <c r="BB53" s="11" t="str">
        <f t="shared" si="37"/>
        <v>John Oxner</v>
      </c>
      <c r="BC53" s="11" t="str">
        <f t="shared" si="37"/>
        <v>Phil Perry</v>
      </c>
      <c r="BD53" s="12" t="str">
        <f t="shared" si="37"/>
        <v>Jim Amick</v>
      </c>
      <c r="BE53" s="9"/>
      <c r="BF53" s="10" t="s">
        <v>47</v>
      </c>
      <c r="BG53" s="11" t="str">
        <f t="shared" si="38"/>
        <v>Greg Harvey</v>
      </c>
      <c r="BH53" s="11" t="str">
        <f t="shared" si="38"/>
        <v>Raymond Sligh</v>
      </c>
      <c r="BI53" s="11" t="str">
        <f t="shared" si="38"/>
        <v>John Boswell</v>
      </c>
      <c r="BJ53" s="13" t="str">
        <f t="shared" si="38"/>
        <v>Henry Nunnery</v>
      </c>
      <c r="BK53" s="11"/>
      <c r="BL53" s="12" t="str">
        <f>BL4</f>
        <v>State Totals</v>
      </c>
    </row>
    <row r="54" spans="1:64" ht="13.5" customHeight="1" thickTop="1" x14ac:dyDescent="0.2">
      <c r="A54" s="44" t="s">
        <v>135</v>
      </c>
      <c r="B54" s="14" t="s">
        <v>136</v>
      </c>
      <c r="C54" s="15"/>
      <c r="D54" s="15"/>
      <c r="E54" s="15"/>
      <c r="F54" s="15"/>
      <c r="G54" s="15"/>
      <c r="H54" s="16"/>
      <c r="I54" s="44" t="s">
        <v>135</v>
      </c>
      <c r="J54" s="14" t="s">
        <v>136</v>
      </c>
      <c r="K54" s="15"/>
      <c r="L54" s="15"/>
      <c r="M54" s="15"/>
      <c r="N54" s="15"/>
      <c r="O54" s="15"/>
      <c r="P54" s="16"/>
      <c r="Q54" s="47" t="s">
        <v>135</v>
      </c>
      <c r="R54" s="14" t="s">
        <v>136</v>
      </c>
      <c r="S54" s="15"/>
      <c r="T54" s="15"/>
      <c r="U54" s="15"/>
      <c r="V54" s="15"/>
      <c r="W54" s="15"/>
      <c r="X54" s="16"/>
      <c r="Y54" s="44" t="s">
        <v>135</v>
      </c>
      <c r="Z54" s="14" t="s">
        <v>136</v>
      </c>
      <c r="AA54" s="15"/>
      <c r="AB54" s="15"/>
      <c r="AC54" s="15"/>
      <c r="AD54" s="15"/>
      <c r="AE54" s="15"/>
      <c r="AF54" s="16"/>
      <c r="AG54" s="44" t="s">
        <v>135</v>
      </c>
      <c r="AH54" s="14" t="s">
        <v>136</v>
      </c>
      <c r="AI54" s="15"/>
      <c r="AJ54" s="15"/>
      <c r="AK54" s="15"/>
      <c r="AL54" s="15"/>
      <c r="AM54" s="15"/>
      <c r="AN54" s="16"/>
      <c r="AO54" s="44" t="s">
        <v>135</v>
      </c>
      <c r="AP54" s="14" t="s">
        <v>136</v>
      </c>
      <c r="AQ54" s="15"/>
      <c r="AR54" s="15"/>
      <c r="AS54" s="15"/>
      <c r="AT54" s="15"/>
      <c r="AU54" s="15"/>
      <c r="AV54" s="16"/>
      <c r="AW54" s="44" t="s">
        <v>135</v>
      </c>
      <c r="AX54" s="14" t="s">
        <v>136</v>
      </c>
      <c r="AY54" s="15"/>
      <c r="AZ54" s="15"/>
      <c r="BA54" s="15"/>
      <c r="BB54" s="15"/>
      <c r="BC54" s="15">
        <v>50</v>
      </c>
      <c r="BD54" s="16"/>
      <c r="BE54" s="44" t="s">
        <v>135</v>
      </c>
      <c r="BF54" s="14" t="s">
        <v>136</v>
      </c>
      <c r="BG54" s="15"/>
      <c r="BH54" s="15"/>
      <c r="BI54" s="15"/>
      <c r="BJ54" s="15"/>
      <c r="BK54" s="15"/>
      <c r="BL54" s="16">
        <f t="shared" ref="BL54:BL89" si="39">C54+D54+E54+F54+G54+H54+K54+L54+M54+N54+O54+P54+S54+T54+U54+V54+W54+X54+AA54+AB54+AC54+AD54+AE54+AF54+AI54+AJ54+AK54+AL54+AM54+AN54+AQ54+AR54+AS54+AT54+AU54+AV54+AY54+AZ54+BA54+BB54+BC54+BD54+BG54+BH54+BI54+BJ54</f>
        <v>50</v>
      </c>
    </row>
    <row r="55" spans="1:64" x14ac:dyDescent="0.2">
      <c r="A55" s="45"/>
      <c r="B55" s="17" t="s">
        <v>188</v>
      </c>
      <c r="C55" s="18"/>
      <c r="D55" s="18"/>
      <c r="E55" s="18"/>
      <c r="F55" s="18"/>
      <c r="G55" s="18"/>
      <c r="H55" s="19"/>
      <c r="I55" s="45"/>
      <c r="J55" s="17" t="s">
        <v>188</v>
      </c>
      <c r="K55" s="18"/>
      <c r="L55" s="18"/>
      <c r="M55" s="18"/>
      <c r="N55" s="18"/>
      <c r="O55" s="18"/>
      <c r="P55" s="19">
        <v>2</v>
      </c>
      <c r="Q55" s="48"/>
      <c r="R55" s="17" t="s">
        <v>188</v>
      </c>
      <c r="S55" s="18"/>
      <c r="T55" s="18"/>
      <c r="U55" s="18"/>
      <c r="V55" s="18"/>
      <c r="W55" s="18"/>
      <c r="X55" s="19"/>
      <c r="Y55" s="45"/>
      <c r="Z55" s="17" t="s">
        <v>188</v>
      </c>
      <c r="AA55" s="18"/>
      <c r="AB55" s="18"/>
      <c r="AC55" s="18"/>
      <c r="AD55" s="18"/>
      <c r="AE55" s="18"/>
      <c r="AF55" s="19"/>
      <c r="AG55" s="45"/>
      <c r="AH55" s="17" t="s">
        <v>188</v>
      </c>
      <c r="AI55" s="18"/>
      <c r="AJ55" s="18"/>
      <c r="AK55" s="18"/>
      <c r="AL55" s="18"/>
      <c r="AM55" s="18"/>
      <c r="AN55" s="19"/>
      <c r="AO55" s="45"/>
      <c r="AP55" s="17" t="s">
        <v>188</v>
      </c>
      <c r="AQ55" s="18"/>
      <c r="AR55" s="18"/>
      <c r="AS55" s="18"/>
      <c r="AT55" s="18"/>
      <c r="AU55" s="18"/>
      <c r="AV55" s="19"/>
      <c r="AW55" s="45"/>
      <c r="AX55" s="17" t="s">
        <v>188</v>
      </c>
      <c r="AY55" s="18"/>
      <c r="AZ55" s="18"/>
      <c r="BA55" s="18"/>
      <c r="BB55" s="18"/>
      <c r="BC55" s="18"/>
      <c r="BD55" s="19">
        <v>60</v>
      </c>
      <c r="BE55" s="45"/>
      <c r="BF55" s="17" t="s">
        <v>188</v>
      </c>
      <c r="BG55" s="18"/>
      <c r="BH55" s="18"/>
      <c r="BI55" s="18"/>
      <c r="BJ55" s="18"/>
      <c r="BK55" s="18"/>
      <c r="BL55" s="19">
        <f t="shared" si="39"/>
        <v>62</v>
      </c>
    </row>
    <row r="56" spans="1:64" ht="13.5" thickBot="1" x14ac:dyDescent="0.25">
      <c r="A56" s="45"/>
      <c r="B56" s="22" t="s">
        <v>137</v>
      </c>
      <c r="C56" s="23"/>
      <c r="D56" s="23"/>
      <c r="E56" s="23"/>
      <c r="F56" s="23"/>
      <c r="G56" s="23"/>
      <c r="H56" s="24"/>
      <c r="I56" s="45"/>
      <c r="J56" s="22" t="s">
        <v>137</v>
      </c>
      <c r="K56" s="23"/>
      <c r="L56" s="23"/>
      <c r="M56" s="23"/>
      <c r="N56" s="23"/>
      <c r="O56" s="23"/>
      <c r="P56" s="24"/>
      <c r="Q56" s="48"/>
      <c r="R56" s="22" t="s">
        <v>137</v>
      </c>
      <c r="S56" s="23"/>
      <c r="T56" s="23"/>
      <c r="U56" s="23"/>
      <c r="V56" s="23"/>
      <c r="W56" s="23"/>
      <c r="X56" s="24"/>
      <c r="Y56" s="45"/>
      <c r="Z56" s="22" t="s">
        <v>137</v>
      </c>
      <c r="AA56" s="23"/>
      <c r="AB56" s="23"/>
      <c r="AC56" s="23"/>
      <c r="AD56" s="23"/>
      <c r="AE56" s="23"/>
      <c r="AF56" s="24"/>
      <c r="AG56" s="45"/>
      <c r="AH56" s="22" t="s">
        <v>137</v>
      </c>
      <c r="AI56" s="23"/>
      <c r="AJ56" s="23"/>
      <c r="AK56" s="23"/>
      <c r="AL56" s="23"/>
      <c r="AM56" s="23"/>
      <c r="AN56" s="24"/>
      <c r="AO56" s="45"/>
      <c r="AP56" s="22" t="s">
        <v>137</v>
      </c>
      <c r="AQ56" s="23"/>
      <c r="AR56" s="23"/>
      <c r="AS56" s="23"/>
      <c r="AT56" s="23"/>
      <c r="AU56" s="23"/>
      <c r="AV56" s="24"/>
      <c r="AW56" s="45"/>
      <c r="AX56" s="22" t="s">
        <v>137</v>
      </c>
      <c r="AY56" s="23"/>
      <c r="AZ56" s="23"/>
      <c r="BA56" s="23"/>
      <c r="BB56" s="23"/>
      <c r="BC56" s="23"/>
      <c r="BD56" s="24"/>
      <c r="BE56" s="45"/>
      <c r="BF56" s="22" t="s">
        <v>137</v>
      </c>
      <c r="BG56" s="23"/>
      <c r="BH56" s="23"/>
      <c r="BI56" s="23"/>
      <c r="BJ56" s="23"/>
      <c r="BK56" s="23"/>
      <c r="BL56" s="24">
        <f t="shared" si="39"/>
        <v>0</v>
      </c>
    </row>
    <row r="57" spans="1:64" ht="13.5" thickTop="1" x14ac:dyDescent="0.2">
      <c r="A57" s="45"/>
      <c r="B57" s="34" t="s">
        <v>138</v>
      </c>
      <c r="C57" s="35"/>
      <c r="D57" s="35"/>
      <c r="E57" s="35"/>
      <c r="F57" s="35"/>
      <c r="G57" s="35"/>
      <c r="H57" s="36"/>
      <c r="I57" s="45"/>
      <c r="J57" s="34" t="s">
        <v>138</v>
      </c>
      <c r="K57" s="35"/>
      <c r="L57" s="35"/>
      <c r="M57" s="35"/>
      <c r="N57" s="35"/>
      <c r="O57" s="35"/>
      <c r="P57" s="36"/>
      <c r="Q57" s="48"/>
      <c r="R57" s="34" t="s">
        <v>138</v>
      </c>
      <c r="S57" s="35"/>
      <c r="T57" s="35"/>
      <c r="U57" s="35"/>
      <c r="V57" s="35"/>
      <c r="W57" s="35"/>
      <c r="X57" s="36"/>
      <c r="Y57" s="45"/>
      <c r="Z57" s="34" t="s">
        <v>138</v>
      </c>
      <c r="AA57" s="35"/>
      <c r="AB57" s="35"/>
      <c r="AC57" s="35"/>
      <c r="AD57" s="35"/>
      <c r="AE57" s="35"/>
      <c r="AF57" s="36"/>
      <c r="AG57" s="45"/>
      <c r="AH57" s="34" t="s">
        <v>138</v>
      </c>
      <c r="AI57" s="35"/>
      <c r="AJ57" s="35"/>
      <c r="AK57" s="35"/>
      <c r="AL57" s="35"/>
      <c r="AM57" s="35"/>
      <c r="AN57" s="36"/>
      <c r="AO57" s="45"/>
      <c r="AP57" s="34" t="s">
        <v>138</v>
      </c>
      <c r="AQ57" s="35"/>
      <c r="AR57" s="35"/>
      <c r="AS57" s="35"/>
      <c r="AT57" s="35"/>
      <c r="AU57" s="35"/>
      <c r="AV57" s="36"/>
      <c r="AW57" s="45"/>
      <c r="AX57" s="34" t="s">
        <v>138</v>
      </c>
      <c r="AY57" s="35"/>
      <c r="AZ57" s="35"/>
      <c r="BA57" s="35"/>
      <c r="BB57" s="35"/>
      <c r="BC57" s="35"/>
      <c r="BD57" s="36"/>
      <c r="BE57" s="45"/>
      <c r="BF57" s="34" t="s">
        <v>138</v>
      </c>
      <c r="BG57" s="35"/>
      <c r="BH57" s="35"/>
      <c r="BI57" s="35"/>
      <c r="BJ57" s="35"/>
      <c r="BK57" s="35"/>
      <c r="BL57" s="36">
        <f t="shared" si="39"/>
        <v>0</v>
      </c>
    </row>
    <row r="58" spans="1:64" x14ac:dyDescent="0.2">
      <c r="A58" s="45"/>
      <c r="B58" s="17" t="s">
        <v>189</v>
      </c>
      <c r="C58" s="18"/>
      <c r="D58" s="18"/>
      <c r="E58" s="18"/>
      <c r="F58" s="18"/>
      <c r="G58" s="18"/>
      <c r="H58" s="19"/>
      <c r="I58" s="45"/>
      <c r="J58" s="17" t="s">
        <v>189</v>
      </c>
      <c r="K58" s="18"/>
      <c r="L58" s="18"/>
      <c r="M58" s="18"/>
      <c r="N58" s="18"/>
      <c r="O58" s="18"/>
      <c r="P58" s="19"/>
      <c r="Q58" s="48"/>
      <c r="R58" s="17" t="s">
        <v>189</v>
      </c>
      <c r="S58" s="18"/>
      <c r="T58" s="18"/>
      <c r="U58" s="18"/>
      <c r="V58" s="18"/>
      <c r="W58" s="18"/>
      <c r="X58" s="19"/>
      <c r="Y58" s="45"/>
      <c r="Z58" s="17" t="s">
        <v>189</v>
      </c>
      <c r="AA58" s="18"/>
      <c r="AB58" s="18"/>
      <c r="AC58" s="18">
        <v>150</v>
      </c>
      <c r="AD58" s="18"/>
      <c r="AE58" s="18">
        <v>34</v>
      </c>
      <c r="AF58" s="19"/>
      <c r="AG58" s="45"/>
      <c r="AH58" s="17" t="s">
        <v>189</v>
      </c>
      <c r="AI58" s="18"/>
      <c r="AJ58" s="18">
        <v>5</v>
      </c>
      <c r="AK58" s="18"/>
      <c r="AL58" s="18"/>
      <c r="AM58" s="18"/>
      <c r="AN58" s="19"/>
      <c r="AO58" s="45"/>
      <c r="AP58" s="17" t="s">
        <v>189</v>
      </c>
      <c r="AQ58" s="18"/>
      <c r="AR58" s="18">
        <v>25</v>
      </c>
      <c r="AS58" s="18"/>
      <c r="AT58" s="18"/>
      <c r="AU58" s="18"/>
      <c r="AV58" s="19"/>
      <c r="AW58" s="45"/>
      <c r="AX58" s="17" t="s">
        <v>189</v>
      </c>
      <c r="AY58" s="18"/>
      <c r="AZ58" s="18"/>
      <c r="BA58" s="18"/>
      <c r="BB58" s="18"/>
      <c r="BC58" s="18"/>
      <c r="BD58" s="19"/>
      <c r="BE58" s="45"/>
      <c r="BF58" s="17" t="s">
        <v>189</v>
      </c>
      <c r="BG58" s="18"/>
      <c r="BH58" s="18"/>
      <c r="BI58" s="18"/>
      <c r="BJ58" s="18"/>
      <c r="BK58" s="18"/>
      <c r="BL58" s="19">
        <f t="shared" si="39"/>
        <v>214</v>
      </c>
    </row>
    <row r="59" spans="1:64" ht="13.5" thickBot="1" x14ac:dyDescent="0.25">
      <c r="A59" s="45"/>
      <c r="B59" s="22" t="s">
        <v>190</v>
      </c>
      <c r="C59" s="23"/>
      <c r="D59" s="23"/>
      <c r="E59" s="23"/>
      <c r="F59" s="23">
        <v>5</v>
      </c>
      <c r="G59" s="23"/>
      <c r="H59" s="24"/>
      <c r="I59" s="45"/>
      <c r="J59" s="22" t="s">
        <v>190</v>
      </c>
      <c r="K59" s="23"/>
      <c r="L59" s="23"/>
      <c r="M59" s="23"/>
      <c r="N59" s="23"/>
      <c r="O59" s="23"/>
      <c r="P59" s="24"/>
      <c r="Q59" s="48"/>
      <c r="R59" s="22" t="s">
        <v>190</v>
      </c>
      <c r="S59" s="23"/>
      <c r="T59" s="23"/>
      <c r="U59" s="23"/>
      <c r="V59" s="23"/>
      <c r="W59" s="23"/>
      <c r="X59" s="24"/>
      <c r="Y59" s="45"/>
      <c r="Z59" s="22" t="s">
        <v>190</v>
      </c>
      <c r="AA59" s="23">
        <v>30</v>
      </c>
      <c r="AB59" s="23"/>
      <c r="AC59" s="23"/>
      <c r="AD59" s="23"/>
      <c r="AE59" s="23"/>
      <c r="AF59" s="24"/>
      <c r="AG59" s="45"/>
      <c r="AH59" s="22" t="s">
        <v>190</v>
      </c>
      <c r="AI59" s="23"/>
      <c r="AJ59" s="23">
        <v>30</v>
      </c>
      <c r="AK59" s="23"/>
      <c r="AL59" s="23"/>
      <c r="AM59" s="23"/>
      <c r="AN59" s="24"/>
      <c r="AO59" s="45"/>
      <c r="AP59" s="22" t="s">
        <v>190</v>
      </c>
      <c r="AQ59" s="23"/>
      <c r="AR59" s="23"/>
      <c r="AS59" s="23"/>
      <c r="AT59" s="23"/>
      <c r="AU59" s="23"/>
      <c r="AV59" s="24"/>
      <c r="AW59" s="45"/>
      <c r="AX59" s="22" t="s">
        <v>190</v>
      </c>
      <c r="AY59" s="23"/>
      <c r="AZ59" s="23"/>
      <c r="BA59" s="23">
        <v>30</v>
      </c>
      <c r="BB59" s="23"/>
      <c r="BC59" s="23"/>
      <c r="BD59" s="24">
        <v>65</v>
      </c>
      <c r="BE59" s="45"/>
      <c r="BF59" s="22" t="s">
        <v>190</v>
      </c>
      <c r="BG59" s="23"/>
      <c r="BH59" s="23"/>
      <c r="BI59" s="23"/>
      <c r="BJ59" s="23"/>
      <c r="BK59" s="23"/>
      <c r="BL59" s="24">
        <f t="shared" si="39"/>
        <v>160</v>
      </c>
    </row>
    <row r="60" spans="1:64" ht="13.5" thickTop="1" x14ac:dyDescent="0.2">
      <c r="A60" s="45"/>
      <c r="B60" s="34" t="s">
        <v>140</v>
      </c>
      <c r="C60" s="35"/>
      <c r="D60" s="35"/>
      <c r="E60" s="35"/>
      <c r="F60" s="35"/>
      <c r="G60" s="35"/>
      <c r="H60" s="36"/>
      <c r="I60" s="45"/>
      <c r="J60" s="34" t="s">
        <v>140</v>
      </c>
      <c r="K60" s="35"/>
      <c r="L60" s="35"/>
      <c r="M60" s="35"/>
      <c r="N60" s="35"/>
      <c r="O60" s="35"/>
      <c r="P60" s="36"/>
      <c r="Q60" s="48"/>
      <c r="R60" s="34" t="s">
        <v>140</v>
      </c>
      <c r="S60" s="35"/>
      <c r="T60" s="35"/>
      <c r="U60" s="35"/>
      <c r="V60" s="35"/>
      <c r="W60" s="35"/>
      <c r="X60" s="36"/>
      <c r="Y60" s="45"/>
      <c r="Z60" s="34" t="s">
        <v>140</v>
      </c>
      <c r="AA60" s="35"/>
      <c r="AB60" s="35"/>
      <c r="AC60" s="35"/>
      <c r="AD60" s="35"/>
      <c r="AE60" s="35"/>
      <c r="AF60" s="36"/>
      <c r="AG60" s="45"/>
      <c r="AH60" s="34" t="s">
        <v>140</v>
      </c>
      <c r="AI60" s="35"/>
      <c r="AJ60" s="35"/>
      <c r="AK60" s="35"/>
      <c r="AL60" s="35"/>
      <c r="AM60" s="35"/>
      <c r="AN60" s="36"/>
      <c r="AO60" s="45"/>
      <c r="AP60" s="34" t="s">
        <v>140</v>
      </c>
      <c r="AQ60" s="35"/>
      <c r="AR60" s="35"/>
      <c r="AS60" s="35"/>
      <c r="AT60" s="35"/>
      <c r="AU60" s="35"/>
      <c r="AV60" s="36"/>
      <c r="AW60" s="45"/>
      <c r="AX60" s="34" t="s">
        <v>140</v>
      </c>
      <c r="AY60" s="35"/>
      <c r="AZ60" s="35"/>
      <c r="BA60" s="35"/>
      <c r="BB60" s="35"/>
      <c r="BC60" s="35"/>
      <c r="BD60" s="36"/>
      <c r="BE60" s="45"/>
      <c r="BF60" s="34" t="s">
        <v>140</v>
      </c>
      <c r="BG60" s="35"/>
      <c r="BH60" s="35"/>
      <c r="BI60" s="35"/>
      <c r="BJ60" s="35"/>
      <c r="BK60" s="35"/>
      <c r="BL60" s="36">
        <f t="shared" si="39"/>
        <v>0</v>
      </c>
    </row>
    <row r="61" spans="1:64" x14ac:dyDescent="0.2">
      <c r="A61" s="45"/>
      <c r="B61" s="17" t="s">
        <v>141</v>
      </c>
      <c r="C61" s="18"/>
      <c r="D61" s="18">
        <v>130</v>
      </c>
      <c r="E61" s="18">
        <v>5000</v>
      </c>
      <c r="F61" s="18"/>
      <c r="G61" s="18">
        <v>1500</v>
      </c>
      <c r="H61" s="19">
        <v>1100</v>
      </c>
      <c r="I61" s="45"/>
      <c r="J61" s="17" t="s">
        <v>141</v>
      </c>
      <c r="K61" s="18"/>
      <c r="L61" s="18"/>
      <c r="M61" s="18">
        <v>2500</v>
      </c>
      <c r="N61" s="18"/>
      <c r="O61" s="18"/>
      <c r="P61" s="19">
        <v>75</v>
      </c>
      <c r="Q61" s="48"/>
      <c r="R61" s="17" t="s">
        <v>141</v>
      </c>
      <c r="S61" s="18"/>
      <c r="T61" s="18">
        <v>2000</v>
      </c>
      <c r="U61" s="18">
        <v>100</v>
      </c>
      <c r="V61" s="18">
        <v>600</v>
      </c>
      <c r="W61" s="18">
        <v>100</v>
      </c>
      <c r="X61" s="19">
        <v>80</v>
      </c>
      <c r="Y61" s="45"/>
      <c r="Z61" s="17" t="s">
        <v>141</v>
      </c>
      <c r="AA61" s="18">
        <v>250</v>
      </c>
      <c r="AB61" s="18"/>
      <c r="AC61" s="18"/>
      <c r="AD61" s="18">
        <v>100</v>
      </c>
      <c r="AE61" s="18">
        <v>30</v>
      </c>
      <c r="AF61" s="19"/>
      <c r="AG61" s="45"/>
      <c r="AH61" s="17" t="s">
        <v>141</v>
      </c>
      <c r="AI61" s="18">
        <v>800</v>
      </c>
      <c r="AJ61" s="18">
        <v>250</v>
      </c>
      <c r="AK61" s="18">
        <v>10</v>
      </c>
      <c r="AL61" s="18">
        <v>100</v>
      </c>
      <c r="AM61" s="18"/>
      <c r="AN61" s="19">
        <v>400</v>
      </c>
      <c r="AO61" s="45"/>
      <c r="AP61" s="17" t="s">
        <v>141</v>
      </c>
      <c r="AQ61" s="18"/>
      <c r="AR61" s="18">
        <v>2000</v>
      </c>
      <c r="AS61" s="18">
        <v>1500</v>
      </c>
      <c r="AT61" s="18">
        <v>200</v>
      </c>
      <c r="AU61" s="18"/>
      <c r="AV61" s="19">
        <v>170</v>
      </c>
      <c r="AW61" s="45"/>
      <c r="AX61" s="17" t="s">
        <v>141</v>
      </c>
      <c r="AY61" s="18"/>
      <c r="AZ61" s="18">
        <v>11000</v>
      </c>
      <c r="BA61" s="18"/>
      <c r="BB61" s="18">
        <v>400</v>
      </c>
      <c r="BC61" s="18">
        <v>1000</v>
      </c>
      <c r="BD61" s="19">
        <v>50</v>
      </c>
      <c r="BE61" s="45"/>
      <c r="BF61" s="17" t="s">
        <v>141</v>
      </c>
      <c r="BG61" s="18">
        <v>3000</v>
      </c>
      <c r="BH61" s="18"/>
      <c r="BI61" s="18"/>
      <c r="BJ61" s="18"/>
      <c r="BK61" s="18"/>
      <c r="BL61" s="19">
        <f t="shared" si="39"/>
        <v>34445</v>
      </c>
    </row>
    <row r="62" spans="1:64" ht="13.5" thickBot="1" x14ac:dyDescent="0.25">
      <c r="A62" s="45"/>
      <c r="B62" s="22" t="s">
        <v>142</v>
      </c>
      <c r="C62" s="23"/>
      <c r="D62" s="23">
        <v>425</v>
      </c>
      <c r="E62" s="23">
        <v>4000</v>
      </c>
      <c r="F62" s="23"/>
      <c r="G62" s="23">
        <v>3000</v>
      </c>
      <c r="H62" s="24">
        <v>900</v>
      </c>
      <c r="I62" s="45"/>
      <c r="J62" s="22" t="s">
        <v>142</v>
      </c>
      <c r="K62" s="23"/>
      <c r="L62" s="23"/>
      <c r="M62" s="23">
        <v>7000</v>
      </c>
      <c r="N62" s="23"/>
      <c r="O62" s="23"/>
      <c r="P62" s="24">
        <v>125</v>
      </c>
      <c r="Q62" s="48"/>
      <c r="R62" s="22" t="s">
        <v>142</v>
      </c>
      <c r="S62" s="23"/>
      <c r="T62" s="23">
        <v>2000</v>
      </c>
      <c r="U62" s="23"/>
      <c r="V62" s="23">
        <v>1000</v>
      </c>
      <c r="W62" s="23">
        <v>100</v>
      </c>
      <c r="X62" s="24"/>
      <c r="Y62" s="45"/>
      <c r="Z62" s="22" t="s">
        <v>142</v>
      </c>
      <c r="AA62" s="23">
        <v>400</v>
      </c>
      <c r="AB62" s="23"/>
      <c r="AC62" s="23">
        <v>500</v>
      </c>
      <c r="AD62" s="23"/>
      <c r="AE62" s="23"/>
      <c r="AF62" s="24"/>
      <c r="AG62" s="45"/>
      <c r="AH62" s="22" t="s">
        <v>142</v>
      </c>
      <c r="AI62" s="23">
        <v>2025</v>
      </c>
      <c r="AJ62" s="23"/>
      <c r="AK62" s="23"/>
      <c r="AL62" s="23">
        <v>200</v>
      </c>
      <c r="AM62" s="23"/>
      <c r="AN62" s="24"/>
      <c r="AO62" s="45"/>
      <c r="AP62" s="22" t="s">
        <v>142</v>
      </c>
      <c r="AQ62" s="23">
        <v>3000</v>
      </c>
      <c r="AR62" s="23">
        <v>2000</v>
      </c>
      <c r="AS62" s="23">
        <v>500</v>
      </c>
      <c r="AT62" s="23">
        <v>600</v>
      </c>
      <c r="AU62" s="23"/>
      <c r="AV62" s="24">
        <v>80</v>
      </c>
      <c r="AW62" s="45"/>
      <c r="AX62" s="22" t="s">
        <v>142</v>
      </c>
      <c r="AY62" s="23"/>
      <c r="AZ62" s="23">
        <v>14000</v>
      </c>
      <c r="BA62" s="23"/>
      <c r="BB62" s="23"/>
      <c r="BC62" s="23">
        <v>500</v>
      </c>
      <c r="BD62" s="24"/>
      <c r="BE62" s="45"/>
      <c r="BF62" s="22" t="s">
        <v>142</v>
      </c>
      <c r="BG62" s="23">
        <v>3000</v>
      </c>
      <c r="BH62" s="23"/>
      <c r="BI62" s="23"/>
      <c r="BJ62" s="23">
        <v>60</v>
      </c>
      <c r="BK62" s="23"/>
      <c r="BL62" s="24">
        <f t="shared" si="39"/>
        <v>45415</v>
      </c>
    </row>
    <row r="63" spans="1:64" ht="13.5" thickTop="1" x14ac:dyDescent="0.2">
      <c r="A63" s="45"/>
      <c r="B63" s="34" t="s">
        <v>144</v>
      </c>
      <c r="C63" s="35"/>
      <c r="D63" s="35"/>
      <c r="E63" s="35"/>
      <c r="F63" s="35"/>
      <c r="G63" s="35"/>
      <c r="H63" s="36"/>
      <c r="I63" s="45"/>
      <c r="J63" s="34" t="s">
        <v>144</v>
      </c>
      <c r="K63" s="35"/>
      <c r="L63" s="35"/>
      <c r="M63" s="35"/>
      <c r="N63" s="35"/>
      <c r="O63" s="35"/>
      <c r="P63" s="36"/>
      <c r="Q63" s="48"/>
      <c r="R63" s="34" t="s">
        <v>144</v>
      </c>
      <c r="S63" s="35"/>
      <c r="T63" s="35"/>
      <c r="U63" s="35"/>
      <c r="V63" s="35"/>
      <c r="W63" s="35"/>
      <c r="X63" s="36"/>
      <c r="Y63" s="45"/>
      <c r="Z63" s="34" t="s">
        <v>144</v>
      </c>
      <c r="AA63" s="35"/>
      <c r="AB63" s="35"/>
      <c r="AC63" s="35"/>
      <c r="AD63" s="35"/>
      <c r="AE63" s="35"/>
      <c r="AF63" s="36"/>
      <c r="AG63" s="45"/>
      <c r="AH63" s="34" t="s">
        <v>144</v>
      </c>
      <c r="AI63" s="35"/>
      <c r="AJ63" s="35"/>
      <c r="AK63" s="35"/>
      <c r="AL63" s="35"/>
      <c r="AM63" s="35"/>
      <c r="AN63" s="36"/>
      <c r="AO63" s="45"/>
      <c r="AP63" s="34" t="s">
        <v>144</v>
      </c>
      <c r="AQ63" s="35"/>
      <c r="AR63" s="35"/>
      <c r="AS63" s="35"/>
      <c r="AT63" s="35"/>
      <c r="AU63" s="35"/>
      <c r="AV63" s="36"/>
      <c r="AW63" s="45"/>
      <c r="AX63" s="34" t="s">
        <v>144</v>
      </c>
      <c r="AY63" s="35"/>
      <c r="AZ63" s="35"/>
      <c r="BA63" s="35"/>
      <c r="BB63" s="35"/>
      <c r="BC63" s="35"/>
      <c r="BD63" s="36"/>
      <c r="BE63" s="45"/>
      <c r="BF63" s="34" t="s">
        <v>144</v>
      </c>
      <c r="BG63" s="35"/>
      <c r="BH63" s="35"/>
      <c r="BI63" s="35"/>
      <c r="BJ63" s="35"/>
      <c r="BK63" s="35"/>
      <c r="BL63" s="36">
        <f t="shared" si="39"/>
        <v>0</v>
      </c>
    </row>
    <row r="64" spans="1:64" x14ac:dyDescent="0.2">
      <c r="A64" s="45"/>
      <c r="B64" s="17" t="s">
        <v>191</v>
      </c>
      <c r="C64" s="18"/>
      <c r="D64" s="18"/>
      <c r="E64" s="18"/>
      <c r="F64" s="18"/>
      <c r="G64" s="18"/>
      <c r="H64" s="19">
        <v>100</v>
      </c>
      <c r="I64" s="45"/>
      <c r="J64" s="17" t="s">
        <v>191</v>
      </c>
      <c r="K64" s="18"/>
      <c r="L64" s="18"/>
      <c r="M64" s="18"/>
      <c r="N64" s="18"/>
      <c r="O64" s="18"/>
      <c r="P64" s="19"/>
      <c r="Q64" s="48"/>
      <c r="R64" s="17" t="s">
        <v>191</v>
      </c>
      <c r="S64" s="18"/>
      <c r="T64" s="18"/>
      <c r="U64" s="18"/>
      <c r="V64" s="18"/>
      <c r="W64" s="18"/>
      <c r="X64" s="19"/>
      <c r="Y64" s="45"/>
      <c r="Z64" s="17" t="s">
        <v>191</v>
      </c>
      <c r="AA64" s="18"/>
      <c r="AB64" s="18"/>
      <c r="AC64" s="18"/>
      <c r="AD64" s="18"/>
      <c r="AE64" s="18"/>
      <c r="AF64" s="19"/>
      <c r="AG64" s="45"/>
      <c r="AH64" s="17" t="s">
        <v>191</v>
      </c>
      <c r="AI64" s="18"/>
      <c r="AJ64" s="18"/>
      <c r="AK64" s="18"/>
      <c r="AL64" s="18"/>
      <c r="AM64" s="18"/>
      <c r="AN64" s="19"/>
      <c r="AO64" s="45"/>
      <c r="AP64" s="17" t="s">
        <v>191</v>
      </c>
      <c r="AQ64" s="18"/>
      <c r="AR64" s="18"/>
      <c r="AS64" s="18"/>
      <c r="AT64" s="18"/>
      <c r="AU64" s="18"/>
      <c r="AV64" s="19"/>
      <c r="AW64" s="45"/>
      <c r="AX64" s="17" t="s">
        <v>191</v>
      </c>
      <c r="AY64" s="18"/>
      <c r="AZ64" s="18"/>
      <c r="BA64" s="18"/>
      <c r="BB64" s="18"/>
      <c r="BC64" s="18"/>
      <c r="BD64" s="19"/>
      <c r="BE64" s="45"/>
      <c r="BF64" s="17" t="s">
        <v>191</v>
      </c>
      <c r="BG64" s="18"/>
      <c r="BH64" s="18"/>
      <c r="BI64" s="18"/>
      <c r="BJ64" s="18"/>
      <c r="BK64" s="18"/>
      <c r="BL64" s="19">
        <f t="shared" si="39"/>
        <v>100</v>
      </c>
    </row>
    <row r="65" spans="1:64" ht="13.5" thickBot="1" x14ac:dyDescent="0.25">
      <c r="A65" s="45"/>
      <c r="B65" s="22" t="s">
        <v>192</v>
      </c>
      <c r="C65" s="23"/>
      <c r="D65" s="23"/>
      <c r="E65" s="23"/>
      <c r="F65" s="23"/>
      <c r="G65" s="23"/>
      <c r="H65" s="24"/>
      <c r="I65" s="45"/>
      <c r="J65" s="22" t="s">
        <v>192</v>
      </c>
      <c r="K65" s="23"/>
      <c r="L65" s="23"/>
      <c r="M65" s="23"/>
      <c r="N65" s="23"/>
      <c r="O65" s="23"/>
      <c r="P65" s="24"/>
      <c r="Q65" s="48"/>
      <c r="R65" s="22" t="s">
        <v>192</v>
      </c>
      <c r="S65" s="23"/>
      <c r="T65" s="23"/>
      <c r="U65" s="23"/>
      <c r="V65" s="23"/>
      <c r="W65" s="23"/>
      <c r="X65" s="24"/>
      <c r="Y65" s="45"/>
      <c r="Z65" s="22" t="s">
        <v>192</v>
      </c>
      <c r="AA65" s="23"/>
      <c r="AB65" s="23"/>
      <c r="AC65" s="23"/>
      <c r="AD65" s="23">
        <v>50</v>
      </c>
      <c r="AE65" s="23"/>
      <c r="AF65" s="24"/>
      <c r="AG65" s="45"/>
      <c r="AH65" s="22" t="s">
        <v>192</v>
      </c>
      <c r="AI65" s="23"/>
      <c r="AJ65" s="23">
        <v>250</v>
      </c>
      <c r="AK65" s="23"/>
      <c r="AL65" s="23"/>
      <c r="AM65" s="23"/>
      <c r="AN65" s="24"/>
      <c r="AO65" s="45"/>
      <c r="AP65" s="22" t="s">
        <v>192</v>
      </c>
      <c r="AQ65" s="23"/>
      <c r="AR65" s="23"/>
      <c r="AS65" s="23"/>
      <c r="AT65" s="23"/>
      <c r="AU65" s="23"/>
      <c r="AV65" s="24"/>
      <c r="AW65" s="45"/>
      <c r="AX65" s="22" t="s">
        <v>192</v>
      </c>
      <c r="AY65" s="23"/>
      <c r="AZ65" s="23"/>
      <c r="BA65" s="23"/>
      <c r="BB65" s="23">
        <v>300</v>
      </c>
      <c r="BC65" s="23"/>
      <c r="BD65" s="24"/>
      <c r="BE65" s="45"/>
      <c r="BF65" s="22" t="s">
        <v>192</v>
      </c>
      <c r="BG65" s="23"/>
      <c r="BH65" s="23"/>
      <c r="BI65" s="23"/>
      <c r="BJ65" s="23"/>
      <c r="BK65" s="23"/>
      <c r="BL65" s="24">
        <f t="shared" si="39"/>
        <v>600</v>
      </c>
    </row>
    <row r="66" spans="1:64" ht="13.5" thickTop="1" x14ac:dyDescent="0.2">
      <c r="A66" s="45"/>
      <c r="B66" s="34" t="s">
        <v>145</v>
      </c>
      <c r="C66" s="35"/>
      <c r="D66" s="35">
        <v>15</v>
      </c>
      <c r="E66" s="35"/>
      <c r="F66" s="35"/>
      <c r="G66" s="35"/>
      <c r="H66" s="36"/>
      <c r="I66" s="45"/>
      <c r="J66" s="34" t="s">
        <v>145</v>
      </c>
      <c r="K66" s="35"/>
      <c r="L66" s="35"/>
      <c r="M66" s="35"/>
      <c r="N66" s="35"/>
      <c r="O66" s="35"/>
      <c r="P66" s="36">
        <v>0</v>
      </c>
      <c r="Q66" s="48"/>
      <c r="R66" s="34" t="s">
        <v>145</v>
      </c>
      <c r="S66" s="35"/>
      <c r="T66" s="35">
        <v>5</v>
      </c>
      <c r="U66" s="35"/>
      <c r="V66" s="35"/>
      <c r="W66" s="35"/>
      <c r="X66" s="36"/>
      <c r="Y66" s="45"/>
      <c r="Z66" s="34" t="s">
        <v>145</v>
      </c>
      <c r="AA66" s="35">
        <v>55</v>
      </c>
      <c r="AB66" s="35"/>
      <c r="AC66" s="35"/>
      <c r="AD66" s="35"/>
      <c r="AE66" s="35"/>
      <c r="AF66" s="36"/>
      <c r="AG66" s="45"/>
      <c r="AH66" s="34" t="s">
        <v>145</v>
      </c>
      <c r="AI66" s="35"/>
      <c r="AJ66" s="35">
        <v>1</v>
      </c>
      <c r="AK66" s="35"/>
      <c r="AL66" s="35"/>
      <c r="AM66" s="35"/>
      <c r="AN66" s="36"/>
      <c r="AO66" s="45"/>
      <c r="AP66" s="34" t="s">
        <v>145</v>
      </c>
      <c r="AQ66" s="35"/>
      <c r="AR66" s="35"/>
      <c r="AS66" s="35"/>
      <c r="AT66" s="35"/>
      <c r="AU66" s="35"/>
      <c r="AV66" s="36"/>
      <c r="AW66" s="45"/>
      <c r="AX66" s="34" t="s">
        <v>145</v>
      </c>
      <c r="AY66" s="35"/>
      <c r="AZ66" s="35"/>
      <c r="BA66" s="35">
        <v>5</v>
      </c>
      <c r="BB66" s="35"/>
      <c r="BC66" s="35"/>
      <c r="BD66" s="36">
        <v>10</v>
      </c>
      <c r="BE66" s="45"/>
      <c r="BF66" s="34" t="s">
        <v>145</v>
      </c>
      <c r="BG66" s="35">
        <v>2</v>
      </c>
      <c r="BH66" s="35"/>
      <c r="BI66" s="35"/>
      <c r="BJ66" s="35"/>
      <c r="BK66" s="35"/>
      <c r="BL66" s="36">
        <f t="shared" si="39"/>
        <v>93</v>
      </c>
    </row>
    <row r="67" spans="1:64" x14ac:dyDescent="0.2">
      <c r="A67" s="45"/>
      <c r="B67" s="17" t="s">
        <v>146</v>
      </c>
      <c r="C67" s="18"/>
      <c r="D67" s="18"/>
      <c r="E67" s="18"/>
      <c r="F67" s="18"/>
      <c r="G67" s="18"/>
      <c r="H67" s="19"/>
      <c r="I67" s="45"/>
      <c r="J67" s="17" t="s">
        <v>146</v>
      </c>
      <c r="K67" s="18"/>
      <c r="L67" s="18"/>
      <c r="M67" s="18"/>
      <c r="N67" s="18"/>
      <c r="O67" s="18"/>
      <c r="P67" s="19"/>
      <c r="Q67" s="48"/>
      <c r="R67" s="17" t="s">
        <v>146</v>
      </c>
      <c r="S67" s="18"/>
      <c r="T67" s="18"/>
      <c r="U67" s="18"/>
      <c r="V67" s="18"/>
      <c r="W67" s="18"/>
      <c r="X67" s="19"/>
      <c r="Y67" s="45"/>
      <c r="Z67" s="17" t="s">
        <v>146</v>
      </c>
      <c r="AA67" s="18"/>
      <c r="AB67" s="18"/>
      <c r="AC67" s="18"/>
      <c r="AD67" s="18"/>
      <c r="AE67" s="18"/>
      <c r="AF67" s="19"/>
      <c r="AG67" s="45"/>
      <c r="AH67" s="17" t="s">
        <v>146</v>
      </c>
      <c r="AI67" s="18"/>
      <c r="AJ67" s="18"/>
      <c r="AK67" s="18"/>
      <c r="AL67" s="18"/>
      <c r="AM67" s="18"/>
      <c r="AN67" s="19"/>
      <c r="AO67" s="45"/>
      <c r="AP67" s="17" t="s">
        <v>146</v>
      </c>
      <c r="AQ67" s="18"/>
      <c r="AR67" s="18"/>
      <c r="AS67" s="18"/>
      <c r="AT67" s="18"/>
      <c r="AU67" s="18"/>
      <c r="AV67" s="19"/>
      <c r="AW67" s="45"/>
      <c r="AX67" s="17" t="s">
        <v>146</v>
      </c>
      <c r="AY67" s="18"/>
      <c r="AZ67" s="18"/>
      <c r="BA67" s="18"/>
      <c r="BB67" s="18"/>
      <c r="BC67" s="18"/>
      <c r="BD67" s="19"/>
      <c r="BE67" s="45"/>
      <c r="BF67" s="17" t="s">
        <v>146</v>
      </c>
      <c r="BG67" s="18"/>
      <c r="BH67" s="18"/>
      <c r="BI67" s="18"/>
      <c r="BJ67" s="18"/>
      <c r="BK67" s="18"/>
      <c r="BL67" s="19">
        <f t="shared" si="39"/>
        <v>0</v>
      </c>
    </row>
    <row r="68" spans="1:64" ht="13.5" thickBot="1" x14ac:dyDescent="0.25">
      <c r="A68" s="45"/>
      <c r="B68" s="22" t="s">
        <v>193</v>
      </c>
      <c r="C68" s="23"/>
      <c r="D68" s="23"/>
      <c r="E68" s="23"/>
      <c r="F68" s="23"/>
      <c r="G68" s="23"/>
      <c r="H68" s="24"/>
      <c r="I68" s="45"/>
      <c r="J68" s="22" t="s">
        <v>193</v>
      </c>
      <c r="K68" s="23"/>
      <c r="L68" s="23"/>
      <c r="M68" s="23"/>
      <c r="N68" s="23"/>
      <c r="O68" s="23"/>
      <c r="P68" s="24"/>
      <c r="Q68" s="48"/>
      <c r="R68" s="22" t="s">
        <v>193</v>
      </c>
      <c r="S68" s="23"/>
      <c r="T68" s="23"/>
      <c r="U68" s="23"/>
      <c r="V68" s="23"/>
      <c r="W68" s="23"/>
      <c r="X68" s="24"/>
      <c r="Y68" s="45"/>
      <c r="Z68" s="22" t="s">
        <v>193</v>
      </c>
      <c r="AA68" s="23"/>
      <c r="AB68" s="23"/>
      <c r="AC68" s="23"/>
      <c r="AD68" s="23"/>
      <c r="AE68" s="23"/>
      <c r="AF68" s="24"/>
      <c r="AG68" s="45"/>
      <c r="AH68" s="22" t="s">
        <v>193</v>
      </c>
      <c r="AI68" s="23"/>
      <c r="AJ68" s="23">
        <v>1</v>
      </c>
      <c r="AK68" s="23"/>
      <c r="AL68" s="23"/>
      <c r="AM68" s="23"/>
      <c r="AN68" s="24"/>
      <c r="AO68" s="45"/>
      <c r="AP68" s="22" t="s">
        <v>193</v>
      </c>
      <c r="AQ68" s="23"/>
      <c r="AR68" s="23"/>
      <c r="AS68" s="23"/>
      <c r="AT68" s="23"/>
      <c r="AU68" s="23"/>
      <c r="AV68" s="24"/>
      <c r="AW68" s="45"/>
      <c r="AX68" s="22" t="s">
        <v>193</v>
      </c>
      <c r="AY68" s="23"/>
      <c r="AZ68" s="23"/>
      <c r="BA68" s="23"/>
      <c r="BB68" s="23"/>
      <c r="BC68" s="23"/>
      <c r="BD68" s="24"/>
      <c r="BE68" s="45"/>
      <c r="BF68" s="22" t="s">
        <v>193</v>
      </c>
      <c r="BG68" s="23"/>
      <c r="BH68" s="23"/>
      <c r="BI68" s="23"/>
      <c r="BJ68" s="23"/>
      <c r="BK68" s="23"/>
      <c r="BL68" s="24">
        <f t="shared" si="39"/>
        <v>1</v>
      </c>
    </row>
    <row r="69" spans="1:64" ht="13.5" thickTop="1" x14ac:dyDescent="0.2">
      <c r="A69" s="45"/>
      <c r="B69" s="34" t="s">
        <v>147</v>
      </c>
      <c r="C69" s="35"/>
      <c r="D69" s="35"/>
      <c r="E69" s="35">
        <v>1500</v>
      </c>
      <c r="F69" s="35"/>
      <c r="G69" s="35">
        <v>2700</v>
      </c>
      <c r="H69" s="36">
        <v>1600</v>
      </c>
      <c r="I69" s="45"/>
      <c r="J69" s="34" t="s">
        <v>147</v>
      </c>
      <c r="K69" s="35">
        <v>50</v>
      </c>
      <c r="L69" s="35"/>
      <c r="M69" s="35">
        <v>400</v>
      </c>
      <c r="N69" s="35"/>
      <c r="O69" s="35"/>
      <c r="P69" s="36">
        <v>1</v>
      </c>
      <c r="Q69" s="48"/>
      <c r="R69" s="34" t="s">
        <v>147</v>
      </c>
      <c r="S69" s="35">
        <v>100</v>
      </c>
      <c r="T69" s="35"/>
      <c r="U69" s="35">
        <v>400</v>
      </c>
      <c r="V69" s="35"/>
      <c r="W69" s="35"/>
      <c r="X69" s="36"/>
      <c r="Y69" s="45"/>
      <c r="Z69" s="34" t="s">
        <v>147</v>
      </c>
      <c r="AA69" s="35"/>
      <c r="AB69" s="35"/>
      <c r="AC69" s="35">
        <v>100</v>
      </c>
      <c r="AD69" s="35"/>
      <c r="AE69" s="35">
        <v>15</v>
      </c>
      <c r="AF69" s="36"/>
      <c r="AG69" s="45"/>
      <c r="AH69" s="34" t="s">
        <v>147</v>
      </c>
      <c r="AI69" s="35">
        <v>400</v>
      </c>
      <c r="AJ69" s="35">
        <v>50</v>
      </c>
      <c r="AK69" s="35">
        <v>250</v>
      </c>
      <c r="AL69" s="35"/>
      <c r="AM69" s="35"/>
      <c r="AN69" s="36"/>
      <c r="AO69" s="45"/>
      <c r="AP69" s="34" t="s">
        <v>147</v>
      </c>
      <c r="AQ69" s="35"/>
      <c r="AR69" s="35"/>
      <c r="AS69" s="35"/>
      <c r="AT69" s="35"/>
      <c r="AU69" s="35"/>
      <c r="AV69" s="36"/>
      <c r="AW69" s="45"/>
      <c r="AX69" s="34" t="s">
        <v>147</v>
      </c>
      <c r="AY69" s="35"/>
      <c r="AZ69" s="35"/>
      <c r="BA69" s="35"/>
      <c r="BB69" s="35"/>
      <c r="BC69" s="35">
        <v>200</v>
      </c>
      <c r="BD69" s="36">
        <v>100</v>
      </c>
      <c r="BE69" s="45"/>
      <c r="BF69" s="34" t="s">
        <v>147</v>
      </c>
      <c r="BG69" s="35"/>
      <c r="BH69" s="35"/>
      <c r="BI69" s="35"/>
      <c r="BJ69" s="35">
        <v>5</v>
      </c>
      <c r="BK69" s="35"/>
      <c r="BL69" s="36">
        <f t="shared" si="39"/>
        <v>7871</v>
      </c>
    </row>
    <row r="70" spans="1:64" x14ac:dyDescent="0.2">
      <c r="A70" s="45"/>
      <c r="B70" s="17" t="s">
        <v>194</v>
      </c>
      <c r="C70" s="18"/>
      <c r="D70" s="18"/>
      <c r="E70" s="18"/>
      <c r="F70" s="18"/>
      <c r="G70" s="18"/>
      <c r="H70" s="19"/>
      <c r="I70" s="45"/>
      <c r="J70" s="17" t="s">
        <v>194</v>
      </c>
      <c r="K70" s="18"/>
      <c r="L70" s="18"/>
      <c r="M70" s="18"/>
      <c r="N70" s="18"/>
      <c r="O70" s="18"/>
      <c r="P70" s="19"/>
      <c r="Q70" s="48"/>
      <c r="R70" s="17" t="s">
        <v>194</v>
      </c>
      <c r="S70" s="18"/>
      <c r="T70" s="18"/>
      <c r="U70" s="18"/>
      <c r="V70" s="18"/>
      <c r="W70" s="18"/>
      <c r="X70" s="19"/>
      <c r="Y70" s="45"/>
      <c r="Z70" s="17" t="s">
        <v>194</v>
      </c>
      <c r="AA70" s="18"/>
      <c r="AB70" s="18"/>
      <c r="AC70" s="18"/>
      <c r="AD70" s="18"/>
      <c r="AE70" s="18"/>
      <c r="AF70" s="19"/>
      <c r="AG70" s="45"/>
      <c r="AH70" s="17" t="s">
        <v>194</v>
      </c>
      <c r="AI70" s="18"/>
      <c r="AJ70" s="18"/>
      <c r="AK70" s="18"/>
      <c r="AL70" s="18"/>
      <c r="AM70" s="18"/>
      <c r="AN70" s="19"/>
      <c r="AO70" s="45"/>
      <c r="AP70" s="17" t="s">
        <v>194</v>
      </c>
      <c r="AQ70" s="18"/>
      <c r="AR70" s="18"/>
      <c r="AS70" s="18"/>
      <c r="AT70" s="18"/>
      <c r="AU70" s="18"/>
      <c r="AV70" s="19"/>
      <c r="AW70" s="45"/>
      <c r="AX70" s="17" t="s">
        <v>194</v>
      </c>
      <c r="AY70" s="18"/>
      <c r="AZ70" s="18"/>
      <c r="BA70" s="18"/>
      <c r="BB70" s="18"/>
      <c r="BC70" s="18"/>
      <c r="BD70" s="19"/>
      <c r="BE70" s="45"/>
      <c r="BF70" s="17" t="s">
        <v>194</v>
      </c>
      <c r="BG70" s="18"/>
      <c r="BH70" s="18"/>
      <c r="BI70" s="18"/>
      <c r="BJ70" s="18"/>
      <c r="BK70" s="18"/>
      <c r="BL70" s="19">
        <f t="shared" si="39"/>
        <v>0</v>
      </c>
    </row>
    <row r="71" spans="1:64" ht="13.5" thickBot="1" x14ac:dyDescent="0.25">
      <c r="A71" s="45"/>
      <c r="B71" s="22" t="s">
        <v>148</v>
      </c>
      <c r="C71" s="23"/>
      <c r="D71" s="23"/>
      <c r="E71" s="23">
        <v>1</v>
      </c>
      <c r="F71" s="23">
        <v>10</v>
      </c>
      <c r="G71" s="23">
        <v>100</v>
      </c>
      <c r="H71" s="24"/>
      <c r="I71" s="45"/>
      <c r="J71" s="22" t="s">
        <v>148</v>
      </c>
      <c r="K71" s="23"/>
      <c r="L71" s="23"/>
      <c r="M71" s="23">
        <v>200</v>
      </c>
      <c r="N71" s="23"/>
      <c r="O71" s="23"/>
      <c r="P71" s="24"/>
      <c r="Q71" s="48"/>
      <c r="R71" s="22" t="s">
        <v>148</v>
      </c>
      <c r="S71" s="23"/>
      <c r="T71" s="23">
        <v>5</v>
      </c>
      <c r="U71" s="23"/>
      <c r="V71" s="23"/>
      <c r="W71" s="23"/>
      <c r="X71" s="24">
        <v>15</v>
      </c>
      <c r="Y71" s="45"/>
      <c r="Z71" s="22" t="s">
        <v>148</v>
      </c>
      <c r="AA71" s="23">
        <v>600</v>
      </c>
      <c r="AB71" s="23">
        <v>8</v>
      </c>
      <c r="AC71" s="23">
        <v>100</v>
      </c>
      <c r="AD71" s="23">
        <v>300</v>
      </c>
      <c r="AE71" s="23"/>
      <c r="AF71" s="24">
        <v>5</v>
      </c>
      <c r="AG71" s="45"/>
      <c r="AH71" s="22" t="s">
        <v>148</v>
      </c>
      <c r="AI71" s="23">
        <v>5</v>
      </c>
      <c r="AJ71" s="23">
        <v>50</v>
      </c>
      <c r="AK71" s="23"/>
      <c r="AL71" s="23"/>
      <c r="AM71" s="23"/>
      <c r="AN71" s="24">
        <v>30</v>
      </c>
      <c r="AO71" s="45"/>
      <c r="AP71" s="22" t="s">
        <v>148</v>
      </c>
      <c r="AQ71" s="23"/>
      <c r="AR71" s="23"/>
      <c r="AS71" s="23"/>
      <c r="AT71" s="23"/>
      <c r="AU71" s="23"/>
      <c r="AV71" s="24"/>
      <c r="AW71" s="45"/>
      <c r="AX71" s="22" t="s">
        <v>148</v>
      </c>
      <c r="AY71" s="23"/>
      <c r="AZ71" s="23">
        <v>320</v>
      </c>
      <c r="BA71" s="23">
        <v>125</v>
      </c>
      <c r="BB71" s="23">
        <v>30</v>
      </c>
      <c r="BC71" s="23"/>
      <c r="BD71" s="24">
        <v>200</v>
      </c>
      <c r="BE71" s="45"/>
      <c r="BF71" s="22" t="s">
        <v>148</v>
      </c>
      <c r="BG71" s="23">
        <v>2</v>
      </c>
      <c r="BH71" s="23">
        <v>10</v>
      </c>
      <c r="BI71" s="23"/>
      <c r="BJ71" s="23">
        <v>100</v>
      </c>
      <c r="BK71" s="23"/>
      <c r="BL71" s="24">
        <f t="shared" si="39"/>
        <v>2216</v>
      </c>
    </row>
    <row r="72" spans="1:64" ht="13.5" thickTop="1" x14ac:dyDescent="0.2">
      <c r="A72" s="45"/>
      <c r="B72" s="34" t="s">
        <v>195</v>
      </c>
      <c r="C72" s="35"/>
      <c r="D72" s="35">
        <v>50</v>
      </c>
      <c r="E72" s="35"/>
      <c r="F72" s="35"/>
      <c r="G72" s="35">
        <v>10</v>
      </c>
      <c r="H72" s="36"/>
      <c r="I72" s="45"/>
      <c r="J72" s="34" t="s">
        <v>195</v>
      </c>
      <c r="K72" s="35"/>
      <c r="L72" s="35"/>
      <c r="M72" s="35"/>
      <c r="N72" s="35"/>
      <c r="O72" s="35"/>
      <c r="P72" s="36"/>
      <c r="Q72" s="48"/>
      <c r="R72" s="34" t="s">
        <v>195</v>
      </c>
      <c r="S72" s="35"/>
      <c r="T72" s="35"/>
      <c r="U72" s="35"/>
      <c r="V72" s="35"/>
      <c r="W72" s="35"/>
      <c r="X72" s="36"/>
      <c r="Y72" s="45"/>
      <c r="Z72" s="34" t="s">
        <v>195</v>
      </c>
      <c r="AA72" s="35"/>
      <c r="AB72" s="35"/>
      <c r="AC72" s="35"/>
      <c r="AD72" s="35"/>
      <c r="AE72" s="35"/>
      <c r="AF72" s="36"/>
      <c r="AG72" s="45"/>
      <c r="AH72" s="34" t="s">
        <v>195</v>
      </c>
      <c r="AI72" s="35"/>
      <c r="AJ72" s="35"/>
      <c r="AK72" s="35"/>
      <c r="AL72" s="35"/>
      <c r="AM72" s="35"/>
      <c r="AN72" s="36"/>
      <c r="AO72" s="45"/>
      <c r="AP72" s="34" t="s">
        <v>195</v>
      </c>
      <c r="AQ72" s="35"/>
      <c r="AR72" s="35"/>
      <c r="AS72" s="35"/>
      <c r="AT72" s="35"/>
      <c r="AU72" s="35"/>
      <c r="AV72" s="36"/>
      <c r="AW72" s="45"/>
      <c r="AX72" s="34" t="s">
        <v>195</v>
      </c>
      <c r="AY72" s="35"/>
      <c r="AZ72" s="35">
        <v>280</v>
      </c>
      <c r="BA72" s="35"/>
      <c r="BB72" s="35"/>
      <c r="BC72" s="35"/>
      <c r="BD72" s="36"/>
      <c r="BE72" s="45"/>
      <c r="BF72" s="34" t="s">
        <v>195</v>
      </c>
      <c r="BG72" s="35"/>
      <c r="BH72" s="35"/>
      <c r="BI72" s="35"/>
      <c r="BJ72" s="35"/>
      <c r="BK72" s="35"/>
      <c r="BL72" s="36">
        <f t="shared" si="39"/>
        <v>340</v>
      </c>
    </row>
    <row r="73" spans="1:64" x14ac:dyDescent="0.2">
      <c r="A73" s="45"/>
      <c r="B73" s="17" t="s">
        <v>149</v>
      </c>
      <c r="C73" s="18"/>
      <c r="D73" s="18"/>
      <c r="E73" s="18"/>
      <c r="F73" s="18"/>
      <c r="G73" s="18"/>
      <c r="H73" s="19"/>
      <c r="I73" s="45"/>
      <c r="J73" s="17" t="s">
        <v>149</v>
      </c>
      <c r="K73" s="18"/>
      <c r="L73" s="18"/>
      <c r="M73" s="18"/>
      <c r="N73" s="18"/>
      <c r="O73" s="18"/>
      <c r="P73" s="19"/>
      <c r="Q73" s="48"/>
      <c r="R73" s="17" t="s">
        <v>149</v>
      </c>
      <c r="S73" s="18"/>
      <c r="T73" s="18"/>
      <c r="U73" s="18"/>
      <c r="V73" s="18"/>
      <c r="W73" s="18"/>
      <c r="X73" s="19"/>
      <c r="Y73" s="45"/>
      <c r="Z73" s="17" t="s">
        <v>149</v>
      </c>
      <c r="AA73" s="18"/>
      <c r="AB73" s="18"/>
      <c r="AC73" s="18"/>
      <c r="AD73" s="18"/>
      <c r="AE73" s="18"/>
      <c r="AF73" s="19"/>
      <c r="AG73" s="45"/>
      <c r="AH73" s="17" t="s">
        <v>149</v>
      </c>
      <c r="AI73" s="18"/>
      <c r="AJ73" s="18"/>
      <c r="AK73" s="18"/>
      <c r="AL73" s="18"/>
      <c r="AM73" s="18"/>
      <c r="AN73" s="19"/>
      <c r="AO73" s="45"/>
      <c r="AP73" s="17" t="s">
        <v>149</v>
      </c>
      <c r="AQ73" s="18"/>
      <c r="AR73" s="18"/>
      <c r="AS73" s="18"/>
      <c r="AT73" s="18"/>
      <c r="AU73" s="18"/>
      <c r="AV73" s="19"/>
      <c r="AW73" s="45"/>
      <c r="AX73" s="17" t="s">
        <v>149</v>
      </c>
      <c r="AY73" s="18"/>
      <c r="AZ73" s="18"/>
      <c r="BA73" s="18"/>
      <c r="BB73" s="18"/>
      <c r="BC73" s="18"/>
      <c r="BD73" s="19"/>
      <c r="BE73" s="45"/>
      <c r="BF73" s="17" t="s">
        <v>149</v>
      </c>
      <c r="BG73" s="18"/>
      <c r="BH73" s="18"/>
      <c r="BI73" s="18"/>
      <c r="BJ73" s="18"/>
      <c r="BK73" s="18"/>
      <c r="BL73" s="19">
        <f t="shared" si="39"/>
        <v>0</v>
      </c>
    </row>
    <row r="74" spans="1:64" ht="13.5" thickBot="1" x14ac:dyDescent="0.25">
      <c r="A74" s="45"/>
      <c r="B74" s="22" t="s">
        <v>196</v>
      </c>
      <c r="C74" s="23"/>
      <c r="D74" s="23"/>
      <c r="E74" s="23"/>
      <c r="F74" s="23"/>
      <c r="G74" s="23"/>
      <c r="H74" s="24"/>
      <c r="I74" s="45"/>
      <c r="J74" s="22" t="s">
        <v>196</v>
      </c>
      <c r="K74" s="23"/>
      <c r="L74" s="23"/>
      <c r="M74" s="23"/>
      <c r="N74" s="23"/>
      <c r="O74" s="23"/>
      <c r="P74" s="24"/>
      <c r="Q74" s="48"/>
      <c r="R74" s="22" t="s">
        <v>196</v>
      </c>
      <c r="S74" s="23"/>
      <c r="T74" s="23"/>
      <c r="U74" s="23"/>
      <c r="V74" s="23"/>
      <c r="W74" s="23"/>
      <c r="X74" s="24"/>
      <c r="Y74" s="45"/>
      <c r="Z74" s="22" t="s">
        <v>196</v>
      </c>
      <c r="AA74" s="23"/>
      <c r="AB74" s="23"/>
      <c r="AC74" s="23"/>
      <c r="AD74" s="23"/>
      <c r="AE74" s="23"/>
      <c r="AF74" s="24"/>
      <c r="AG74" s="45"/>
      <c r="AH74" s="22" t="s">
        <v>196</v>
      </c>
      <c r="AI74" s="23"/>
      <c r="AJ74" s="23"/>
      <c r="AK74" s="23"/>
      <c r="AL74" s="23"/>
      <c r="AM74" s="23"/>
      <c r="AN74" s="24"/>
      <c r="AO74" s="45"/>
      <c r="AP74" s="22" t="s">
        <v>196</v>
      </c>
      <c r="AQ74" s="23"/>
      <c r="AR74" s="23"/>
      <c r="AS74" s="23"/>
      <c r="AT74" s="23"/>
      <c r="AU74" s="23"/>
      <c r="AV74" s="24"/>
      <c r="AW74" s="45"/>
      <c r="AX74" s="22" t="s">
        <v>196</v>
      </c>
      <c r="AY74" s="23"/>
      <c r="AZ74" s="23"/>
      <c r="BA74" s="23"/>
      <c r="BB74" s="23"/>
      <c r="BC74" s="23"/>
      <c r="BD74" s="24"/>
      <c r="BE74" s="45"/>
      <c r="BF74" s="22" t="s">
        <v>196</v>
      </c>
      <c r="BG74" s="23"/>
      <c r="BH74" s="23"/>
      <c r="BI74" s="23"/>
      <c r="BJ74" s="23"/>
      <c r="BK74" s="23"/>
      <c r="BL74" s="24">
        <f t="shared" si="39"/>
        <v>0</v>
      </c>
    </row>
    <row r="75" spans="1:64" ht="13.5" thickTop="1" x14ac:dyDescent="0.2">
      <c r="A75" s="45"/>
      <c r="B75" s="34" t="s">
        <v>197</v>
      </c>
      <c r="C75" s="35">
        <v>30</v>
      </c>
      <c r="D75" s="35"/>
      <c r="E75" s="35">
        <v>200</v>
      </c>
      <c r="F75" s="35"/>
      <c r="G75" s="35">
        <v>1000</v>
      </c>
      <c r="H75" s="36"/>
      <c r="I75" s="45"/>
      <c r="J75" s="34" t="s">
        <v>197</v>
      </c>
      <c r="K75" s="35"/>
      <c r="L75" s="35"/>
      <c r="M75" s="35"/>
      <c r="N75" s="35"/>
      <c r="O75" s="35"/>
      <c r="P75" s="36">
        <v>20</v>
      </c>
      <c r="Q75" s="48"/>
      <c r="R75" s="34" t="s">
        <v>197</v>
      </c>
      <c r="S75" s="35"/>
      <c r="T75" s="35"/>
      <c r="U75" s="35"/>
      <c r="V75" s="35"/>
      <c r="W75" s="35"/>
      <c r="X75" s="36"/>
      <c r="Y75" s="45"/>
      <c r="Z75" s="34" t="s">
        <v>197</v>
      </c>
      <c r="AA75" s="35">
        <v>300</v>
      </c>
      <c r="AB75" s="35"/>
      <c r="AC75" s="35"/>
      <c r="AD75" s="35">
        <v>200</v>
      </c>
      <c r="AE75" s="35"/>
      <c r="AF75" s="36"/>
      <c r="AG75" s="45"/>
      <c r="AH75" s="34" t="s">
        <v>197</v>
      </c>
      <c r="AI75" s="35"/>
      <c r="AJ75" s="35">
        <v>50</v>
      </c>
      <c r="AK75" s="35"/>
      <c r="AL75" s="35">
        <v>100</v>
      </c>
      <c r="AM75" s="35"/>
      <c r="AN75" s="36"/>
      <c r="AO75" s="45"/>
      <c r="AP75" s="34" t="s">
        <v>197</v>
      </c>
      <c r="AQ75" s="35"/>
      <c r="AR75" s="35"/>
      <c r="AS75" s="35">
        <v>414</v>
      </c>
      <c r="AT75" s="35"/>
      <c r="AU75" s="35"/>
      <c r="AV75" s="36">
        <v>18</v>
      </c>
      <c r="AW75" s="45"/>
      <c r="AX75" s="34" t="s">
        <v>197</v>
      </c>
      <c r="AY75" s="35"/>
      <c r="AZ75" s="35"/>
      <c r="BA75" s="35">
        <v>20</v>
      </c>
      <c r="BB75" s="35"/>
      <c r="BC75" s="35">
        <v>200</v>
      </c>
      <c r="BD75" s="36"/>
      <c r="BE75" s="45"/>
      <c r="BF75" s="34" t="s">
        <v>197</v>
      </c>
      <c r="BG75" s="35"/>
      <c r="BH75" s="35">
        <v>35</v>
      </c>
      <c r="BI75" s="35"/>
      <c r="BJ75" s="35"/>
      <c r="BK75" s="35"/>
      <c r="BL75" s="36">
        <f t="shared" si="39"/>
        <v>2587</v>
      </c>
    </row>
    <row r="76" spans="1:64" x14ac:dyDescent="0.2">
      <c r="A76" s="45"/>
      <c r="B76" s="17" t="s">
        <v>154</v>
      </c>
      <c r="C76" s="18"/>
      <c r="D76" s="18"/>
      <c r="E76" s="18"/>
      <c r="F76" s="18"/>
      <c r="G76" s="18"/>
      <c r="H76" s="19"/>
      <c r="I76" s="45"/>
      <c r="J76" s="17" t="s">
        <v>154</v>
      </c>
      <c r="K76" s="18"/>
      <c r="L76" s="18"/>
      <c r="M76" s="18"/>
      <c r="N76" s="18"/>
      <c r="O76" s="18"/>
      <c r="P76" s="19"/>
      <c r="Q76" s="48"/>
      <c r="R76" s="17" t="s">
        <v>154</v>
      </c>
      <c r="S76" s="18"/>
      <c r="T76" s="18"/>
      <c r="U76" s="18"/>
      <c r="V76" s="18"/>
      <c r="W76" s="18"/>
      <c r="X76" s="19"/>
      <c r="Y76" s="45"/>
      <c r="Z76" s="17" t="s">
        <v>154</v>
      </c>
      <c r="AA76" s="18"/>
      <c r="AB76" s="18"/>
      <c r="AC76" s="18"/>
      <c r="AD76" s="18"/>
      <c r="AE76" s="18"/>
      <c r="AF76" s="19"/>
      <c r="AG76" s="45"/>
      <c r="AH76" s="17" t="s">
        <v>154</v>
      </c>
      <c r="AI76" s="18"/>
      <c r="AJ76" s="18"/>
      <c r="AK76" s="18"/>
      <c r="AL76" s="18"/>
      <c r="AM76" s="18"/>
      <c r="AN76" s="19"/>
      <c r="AO76" s="45"/>
      <c r="AP76" s="17" t="s">
        <v>154</v>
      </c>
      <c r="AQ76" s="18"/>
      <c r="AR76" s="18"/>
      <c r="AS76" s="18"/>
      <c r="AT76" s="18"/>
      <c r="AU76" s="18"/>
      <c r="AV76" s="19"/>
      <c r="AW76" s="45"/>
      <c r="AX76" s="17" t="s">
        <v>154</v>
      </c>
      <c r="AY76" s="18"/>
      <c r="AZ76" s="18"/>
      <c r="BA76" s="18"/>
      <c r="BB76" s="18"/>
      <c r="BC76" s="18"/>
      <c r="BD76" s="19"/>
      <c r="BE76" s="45"/>
      <c r="BF76" s="17" t="s">
        <v>154</v>
      </c>
      <c r="BG76" s="18"/>
      <c r="BH76" s="18"/>
      <c r="BI76" s="18"/>
      <c r="BJ76" s="18"/>
      <c r="BK76" s="18"/>
      <c r="BL76" s="19">
        <f t="shared" si="39"/>
        <v>0</v>
      </c>
    </row>
    <row r="77" spans="1:64" ht="13.5" thickBot="1" x14ac:dyDescent="0.25">
      <c r="A77" s="45"/>
      <c r="B77" s="22" t="s">
        <v>155</v>
      </c>
      <c r="C77" s="23"/>
      <c r="D77" s="23"/>
      <c r="E77" s="23"/>
      <c r="F77" s="23"/>
      <c r="G77" s="23"/>
      <c r="H77" s="24"/>
      <c r="I77" s="45"/>
      <c r="J77" s="22" t="s">
        <v>155</v>
      </c>
      <c r="K77" s="23"/>
      <c r="L77" s="23"/>
      <c r="M77" s="23"/>
      <c r="N77" s="23"/>
      <c r="O77" s="23"/>
      <c r="P77" s="24"/>
      <c r="Q77" s="48"/>
      <c r="R77" s="22" t="s">
        <v>155</v>
      </c>
      <c r="S77" s="23"/>
      <c r="T77" s="23"/>
      <c r="U77" s="23"/>
      <c r="V77" s="23"/>
      <c r="W77" s="23"/>
      <c r="X77" s="24"/>
      <c r="Y77" s="45"/>
      <c r="Z77" s="22" t="s">
        <v>155</v>
      </c>
      <c r="AA77" s="23"/>
      <c r="AB77" s="23"/>
      <c r="AC77" s="23"/>
      <c r="AD77" s="23"/>
      <c r="AE77" s="23"/>
      <c r="AF77" s="24"/>
      <c r="AG77" s="45"/>
      <c r="AH77" s="22" t="s">
        <v>155</v>
      </c>
      <c r="AI77" s="23"/>
      <c r="AJ77" s="23"/>
      <c r="AK77" s="23"/>
      <c r="AL77" s="23"/>
      <c r="AM77" s="23"/>
      <c r="AN77" s="24"/>
      <c r="AO77" s="45"/>
      <c r="AP77" s="22" t="s">
        <v>155</v>
      </c>
      <c r="AQ77" s="23"/>
      <c r="AR77" s="23"/>
      <c r="AS77" s="23"/>
      <c r="AT77" s="23"/>
      <c r="AU77" s="23"/>
      <c r="AV77" s="24"/>
      <c r="AW77" s="45"/>
      <c r="AX77" s="22" t="s">
        <v>155</v>
      </c>
      <c r="AY77" s="23"/>
      <c r="AZ77" s="23"/>
      <c r="BA77" s="23"/>
      <c r="BB77" s="23"/>
      <c r="BC77" s="23"/>
      <c r="BD77" s="24"/>
      <c r="BE77" s="45"/>
      <c r="BF77" s="22" t="s">
        <v>155</v>
      </c>
      <c r="BG77" s="23"/>
      <c r="BH77" s="23"/>
      <c r="BI77" s="23"/>
      <c r="BJ77" s="23"/>
      <c r="BK77" s="23"/>
      <c r="BL77" s="24">
        <f t="shared" si="39"/>
        <v>0</v>
      </c>
    </row>
    <row r="78" spans="1:64" ht="13.5" thickTop="1" x14ac:dyDescent="0.2">
      <c r="A78" s="45"/>
      <c r="B78" s="34" t="s">
        <v>156</v>
      </c>
      <c r="C78" s="35"/>
      <c r="D78" s="35"/>
      <c r="E78" s="35"/>
      <c r="F78" s="35"/>
      <c r="G78" s="35"/>
      <c r="H78" s="36"/>
      <c r="I78" s="45"/>
      <c r="J78" s="34" t="s">
        <v>156</v>
      </c>
      <c r="K78" s="35"/>
      <c r="L78" s="35"/>
      <c r="M78" s="35"/>
      <c r="N78" s="35"/>
      <c r="O78" s="35"/>
      <c r="P78" s="36"/>
      <c r="Q78" s="48"/>
      <c r="R78" s="34" t="s">
        <v>156</v>
      </c>
      <c r="S78" s="35"/>
      <c r="T78" s="35"/>
      <c r="U78" s="35"/>
      <c r="V78" s="35"/>
      <c r="W78" s="35"/>
      <c r="X78" s="36"/>
      <c r="Y78" s="45"/>
      <c r="Z78" s="34" t="s">
        <v>156</v>
      </c>
      <c r="AA78" s="35"/>
      <c r="AB78" s="35"/>
      <c r="AC78" s="35"/>
      <c r="AD78" s="35"/>
      <c r="AE78" s="35"/>
      <c r="AF78" s="36"/>
      <c r="AG78" s="45"/>
      <c r="AH78" s="34" t="s">
        <v>156</v>
      </c>
      <c r="AI78" s="35"/>
      <c r="AJ78" s="35"/>
      <c r="AK78" s="35">
        <v>50</v>
      </c>
      <c r="AL78" s="35"/>
      <c r="AM78" s="35"/>
      <c r="AN78" s="36"/>
      <c r="AO78" s="45"/>
      <c r="AP78" s="34" t="s">
        <v>156</v>
      </c>
      <c r="AQ78" s="35"/>
      <c r="AR78" s="35"/>
      <c r="AS78" s="35"/>
      <c r="AT78" s="35"/>
      <c r="AU78" s="35"/>
      <c r="AV78" s="36"/>
      <c r="AW78" s="45"/>
      <c r="AX78" s="34" t="s">
        <v>156</v>
      </c>
      <c r="AY78" s="35"/>
      <c r="AZ78" s="35"/>
      <c r="BA78" s="35"/>
      <c r="BB78" s="35"/>
      <c r="BC78" s="35"/>
      <c r="BD78" s="36"/>
      <c r="BE78" s="45"/>
      <c r="BF78" s="34" t="s">
        <v>156</v>
      </c>
      <c r="BG78" s="35"/>
      <c r="BH78" s="35"/>
      <c r="BI78" s="35"/>
      <c r="BJ78" s="35"/>
      <c r="BK78" s="35"/>
      <c r="BL78" s="36">
        <f t="shared" si="39"/>
        <v>50</v>
      </c>
    </row>
    <row r="79" spans="1:64" x14ac:dyDescent="0.2">
      <c r="A79" s="45"/>
      <c r="B79" s="17" t="s">
        <v>157</v>
      </c>
      <c r="C79" s="18"/>
      <c r="D79" s="18"/>
      <c r="E79" s="18">
        <v>20</v>
      </c>
      <c r="F79" s="18"/>
      <c r="G79" s="18">
        <v>5</v>
      </c>
      <c r="H79" s="19"/>
      <c r="I79" s="45"/>
      <c r="J79" s="17" t="s">
        <v>157</v>
      </c>
      <c r="K79" s="18"/>
      <c r="L79" s="18"/>
      <c r="M79" s="18"/>
      <c r="N79" s="18">
        <v>60</v>
      </c>
      <c r="O79" s="18">
        <v>5</v>
      </c>
      <c r="P79" s="19">
        <v>2</v>
      </c>
      <c r="Q79" s="48"/>
      <c r="R79" s="17" t="s">
        <v>157</v>
      </c>
      <c r="S79" s="18"/>
      <c r="T79" s="18">
        <v>5</v>
      </c>
      <c r="U79" s="18"/>
      <c r="V79" s="18"/>
      <c r="W79" s="18"/>
      <c r="X79" s="19"/>
      <c r="Y79" s="45"/>
      <c r="Z79" s="17" t="s">
        <v>157</v>
      </c>
      <c r="AA79" s="18"/>
      <c r="AB79" s="18"/>
      <c r="AC79" s="18">
        <v>100</v>
      </c>
      <c r="AD79" s="18"/>
      <c r="AE79" s="18">
        <v>20</v>
      </c>
      <c r="AF79" s="19"/>
      <c r="AG79" s="45"/>
      <c r="AH79" s="17" t="s">
        <v>157</v>
      </c>
      <c r="AI79" s="18"/>
      <c r="AJ79" s="18">
        <v>15</v>
      </c>
      <c r="AK79" s="18"/>
      <c r="AL79" s="18"/>
      <c r="AM79" s="18"/>
      <c r="AN79" s="19">
        <v>75</v>
      </c>
      <c r="AO79" s="45"/>
      <c r="AP79" s="17" t="s">
        <v>157</v>
      </c>
      <c r="AQ79" s="18"/>
      <c r="AR79" s="18">
        <v>30</v>
      </c>
      <c r="AS79" s="18"/>
      <c r="AT79" s="18"/>
      <c r="AU79" s="18"/>
      <c r="AV79" s="19">
        <v>4</v>
      </c>
      <c r="AW79" s="45"/>
      <c r="AX79" s="17" t="s">
        <v>157</v>
      </c>
      <c r="AY79" s="18"/>
      <c r="AZ79" s="18">
        <v>30</v>
      </c>
      <c r="BA79" s="18"/>
      <c r="BB79" s="18"/>
      <c r="BC79" s="18">
        <v>10</v>
      </c>
      <c r="BD79" s="19">
        <v>10</v>
      </c>
      <c r="BE79" s="45"/>
      <c r="BF79" s="17" t="s">
        <v>157</v>
      </c>
      <c r="BG79" s="18">
        <v>20</v>
      </c>
      <c r="BH79" s="18"/>
      <c r="BI79" s="18"/>
      <c r="BJ79" s="18">
        <v>30</v>
      </c>
      <c r="BK79" s="18"/>
      <c r="BL79" s="19">
        <f t="shared" si="39"/>
        <v>441</v>
      </c>
    </row>
    <row r="80" spans="1:64" ht="13.5" thickBot="1" x14ac:dyDescent="0.25">
      <c r="A80" s="45"/>
      <c r="B80" s="22" t="s">
        <v>198</v>
      </c>
      <c r="C80" s="23"/>
      <c r="D80" s="23"/>
      <c r="E80" s="23"/>
      <c r="F80" s="23"/>
      <c r="G80" s="23"/>
      <c r="H80" s="24"/>
      <c r="I80" s="45"/>
      <c r="J80" s="22" t="s">
        <v>198</v>
      </c>
      <c r="K80" s="23"/>
      <c r="L80" s="23"/>
      <c r="M80" s="23"/>
      <c r="N80" s="23"/>
      <c r="O80" s="23"/>
      <c r="P80" s="24"/>
      <c r="Q80" s="48"/>
      <c r="R80" s="22" t="s">
        <v>198</v>
      </c>
      <c r="S80" s="23"/>
      <c r="T80" s="23"/>
      <c r="U80" s="23"/>
      <c r="V80" s="23"/>
      <c r="W80" s="23"/>
      <c r="X80" s="24"/>
      <c r="Y80" s="45"/>
      <c r="Z80" s="22" t="s">
        <v>198</v>
      </c>
      <c r="AA80" s="23"/>
      <c r="AB80" s="23"/>
      <c r="AC80" s="23"/>
      <c r="AD80" s="23"/>
      <c r="AE80" s="23"/>
      <c r="AF80" s="24"/>
      <c r="AG80" s="45"/>
      <c r="AH80" s="22" t="s">
        <v>198</v>
      </c>
      <c r="AI80" s="23"/>
      <c r="AJ80" s="23"/>
      <c r="AK80" s="23"/>
      <c r="AL80" s="23"/>
      <c r="AM80" s="23"/>
      <c r="AN80" s="24"/>
      <c r="AO80" s="45"/>
      <c r="AP80" s="22" t="s">
        <v>198</v>
      </c>
      <c r="AQ80" s="23"/>
      <c r="AR80" s="23"/>
      <c r="AS80" s="23"/>
      <c r="AT80" s="23"/>
      <c r="AU80" s="23"/>
      <c r="AV80" s="24"/>
      <c r="AW80" s="45"/>
      <c r="AX80" s="22" t="s">
        <v>198</v>
      </c>
      <c r="AY80" s="23"/>
      <c r="AZ80" s="23"/>
      <c r="BA80" s="23"/>
      <c r="BB80" s="23"/>
      <c r="BC80" s="23"/>
      <c r="BD80" s="24"/>
      <c r="BE80" s="45"/>
      <c r="BF80" s="22" t="s">
        <v>198</v>
      </c>
      <c r="BG80" s="23"/>
      <c r="BH80" s="23"/>
      <c r="BI80" s="23"/>
      <c r="BJ80" s="23"/>
      <c r="BK80" s="23"/>
      <c r="BL80" s="24">
        <f t="shared" si="39"/>
        <v>0</v>
      </c>
    </row>
    <row r="81" spans="1:64" ht="13.5" thickTop="1" x14ac:dyDescent="0.2">
      <c r="A81" s="45"/>
      <c r="B81" s="34" t="s">
        <v>159</v>
      </c>
      <c r="C81" s="35"/>
      <c r="D81" s="35"/>
      <c r="E81" s="35"/>
      <c r="F81" s="35"/>
      <c r="G81" s="35"/>
      <c r="H81" s="36"/>
      <c r="I81" s="45"/>
      <c r="J81" s="34" t="s">
        <v>159</v>
      </c>
      <c r="K81" s="35"/>
      <c r="L81" s="35"/>
      <c r="M81" s="35"/>
      <c r="N81" s="35"/>
      <c r="O81" s="35"/>
      <c r="P81" s="36"/>
      <c r="Q81" s="48"/>
      <c r="R81" s="34" t="s">
        <v>159</v>
      </c>
      <c r="S81" s="35"/>
      <c r="T81" s="35"/>
      <c r="U81" s="35"/>
      <c r="V81" s="35"/>
      <c r="W81" s="35"/>
      <c r="X81" s="36"/>
      <c r="Y81" s="45"/>
      <c r="Z81" s="34" t="s">
        <v>159</v>
      </c>
      <c r="AA81" s="35"/>
      <c r="AB81" s="35"/>
      <c r="AC81" s="35"/>
      <c r="AD81" s="35"/>
      <c r="AE81" s="35"/>
      <c r="AF81" s="36"/>
      <c r="AG81" s="45"/>
      <c r="AH81" s="34" t="s">
        <v>159</v>
      </c>
      <c r="AI81" s="35"/>
      <c r="AJ81" s="35"/>
      <c r="AK81" s="35"/>
      <c r="AL81" s="35"/>
      <c r="AM81" s="35"/>
      <c r="AN81" s="36"/>
      <c r="AO81" s="45"/>
      <c r="AP81" s="34" t="s">
        <v>159</v>
      </c>
      <c r="AQ81" s="35"/>
      <c r="AR81" s="35"/>
      <c r="AS81" s="35"/>
      <c r="AT81" s="35"/>
      <c r="AU81" s="35"/>
      <c r="AV81" s="36"/>
      <c r="AW81" s="45"/>
      <c r="AX81" s="34" t="s">
        <v>159</v>
      </c>
      <c r="AY81" s="35"/>
      <c r="AZ81" s="35"/>
      <c r="BA81" s="35"/>
      <c r="BB81" s="35">
        <v>30</v>
      </c>
      <c r="BC81" s="35"/>
      <c r="BD81" s="36"/>
      <c r="BE81" s="45"/>
      <c r="BF81" s="34" t="s">
        <v>159</v>
      </c>
      <c r="BG81" s="35"/>
      <c r="BH81" s="35"/>
      <c r="BI81" s="35"/>
      <c r="BJ81" s="35"/>
      <c r="BK81" s="35"/>
      <c r="BL81" s="36">
        <f t="shared" si="39"/>
        <v>30</v>
      </c>
    </row>
    <row r="82" spans="1:64" x14ac:dyDescent="0.2">
      <c r="A82" s="45"/>
      <c r="B82" s="17" t="s">
        <v>160</v>
      </c>
      <c r="C82" s="18"/>
      <c r="D82" s="18"/>
      <c r="E82" s="18">
        <v>2000</v>
      </c>
      <c r="F82" s="18"/>
      <c r="G82" s="18">
        <v>500</v>
      </c>
      <c r="H82" s="19"/>
      <c r="I82" s="45"/>
      <c r="J82" s="17" t="s">
        <v>160</v>
      </c>
      <c r="K82" s="18"/>
      <c r="L82" s="18"/>
      <c r="M82" s="18">
        <v>1500</v>
      </c>
      <c r="N82" s="18"/>
      <c r="O82" s="18"/>
      <c r="P82" s="19"/>
      <c r="Q82" s="48"/>
      <c r="R82" s="17" t="s">
        <v>160</v>
      </c>
      <c r="S82" s="18"/>
      <c r="T82" s="18">
        <v>500</v>
      </c>
      <c r="U82" s="18"/>
      <c r="V82" s="18">
        <v>100</v>
      </c>
      <c r="W82" s="18">
        <v>100</v>
      </c>
      <c r="X82" s="19"/>
      <c r="Y82" s="45"/>
      <c r="Z82" s="17" t="s">
        <v>160</v>
      </c>
      <c r="AA82" s="18"/>
      <c r="AB82" s="18"/>
      <c r="AC82" s="18"/>
      <c r="AD82" s="18"/>
      <c r="AE82" s="18"/>
      <c r="AF82" s="19"/>
      <c r="AG82" s="45"/>
      <c r="AH82" s="17" t="s">
        <v>160</v>
      </c>
      <c r="AI82" s="18"/>
      <c r="AJ82" s="18">
        <v>250</v>
      </c>
      <c r="AK82" s="18"/>
      <c r="AL82" s="18"/>
      <c r="AM82" s="18"/>
      <c r="AN82" s="19"/>
      <c r="AO82" s="45"/>
      <c r="AP82" s="17" t="s">
        <v>160</v>
      </c>
      <c r="AQ82" s="18"/>
      <c r="AR82" s="18">
        <v>1000</v>
      </c>
      <c r="AS82" s="18">
        <v>150</v>
      </c>
      <c r="AT82" s="18">
        <v>300</v>
      </c>
      <c r="AU82" s="18"/>
      <c r="AV82" s="19">
        <v>60</v>
      </c>
      <c r="AW82" s="45"/>
      <c r="AX82" s="17" t="s">
        <v>160</v>
      </c>
      <c r="AY82" s="18"/>
      <c r="AZ82" s="18">
        <v>2400</v>
      </c>
      <c r="BA82" s="18"/>
      <c r="BB82" s="18">
        <v>300</v>
      </c>
      <c r="BC82" s="18"/>
      <c r="BD82" s="19"/>
      <c r="BE82" s="45"/>
      <c r="BF82" s="17" t="s">
        <v>160</v>
      </c>
      <c r="BG82" s="18"/>
      <c r="BH82" s="18"/>
      <c r="BI82" s="18"/>
      <c r="BJ82" s="18"/>
      <c r="BK82" s="18"/>
      <c r="BL82" s="19">
        <f t="shared" si="39"/>
        <v>9160</v>
      </c>
    </row>
    <row r="83" spans="1:64" ht="13.5" thickBot="1" x14ac:dyDescent="0.25">
      <c r="A83" s="45"/>
      <c r="B83" s="22" t="s">
        <v>161</v>
      </c>
      <c r="C83" s="23"/>
      <c r="D83" s="23"/>
      <c r="E83" s="23"/>
      <c r="F83" s="23"/>
      <c r="G83" s="23"/>
      <c r="H83" s="24"/>
      <c r="I83" s="45"/>
      <c r="J83" s="22" t="s">
        <v>161</v>
      </c>
      <c r="K83" s="23"/>
      <c r="L83" s="23"/>
      <c r="M83" s="23"/>
      <c r="N83" s="23"/>
      <c r="O83" s="23"/>
      <c r="P83" s="24"/>
      <c r="Q83" s="48"/>
      <c r="R83" s="22" t="s">
        <v>161</v>
      </c>
      <c r="S83" s="23"/>
      <c r="T83" s="23"/>
      <c r="U83" s="23"/>
      <c r="V83" s="23"/>
      <c r="W83" s="23"/>
      <c r="X83" s="24"/>
      <c r="Y83" s="45"/>
      <c r="Z83" s="22" t="s">
        <v>161</v>
      </c>
      <c r="AA83" s="23"/>
      <c r="AB83" s="23"/>
      <c r="AC83" s="23"/>
      <c r="AD83" s="23"/>
      <c r="AE83" s="23"/>
      <c r="AF83" s="24"/>
      <c r="AG83" s="45"/>
      <c r="AH83" s="22" t="s">
        <v>161</v>
      </c>
      <c r="AI83" s="23"/>
      <c r="AJ83" s="23"/>
      <c r="AK83" s="23"/>
      <c r="AL83" s="23"/>
      <c r="AM83" s="23"/>
      <c r="AN83" s="24"/>
      <c r="AO83" s="45"/>
      <c r="AP83" s="22" t="s">
        <v>161</v>
      </c>
      <c r="AQ83" s="23"/>
      <c r="AR83" s="23"/>
      <c r="AS83" s="23"/>
      <c r="AT83" s="23"/>
      <c r="AU83" s="23"/>
      <c r="AV83" s="24"/>
      <c r="AW83" s="45"/>
      <c r="AX83" s="22" t="s">
        <v>161</v>
      </c>
      <c r="AY83" s="23"/>
      <c r="AZ83" s="23"/>
      <c r="BA83" s="23"/>
      <c r="BB83" s="23"/>
      <c r="BC83" s="23"/>
      <c r="BD83" s="24"/>
      <c r="BE83" s="45"/>
      <c r="BF83" s="22" t="s">
        <v>161</v>
      </c>
      <c r="BG83" s="23"/>
      <c r="BH83" s="23"/>
      <c r="BI83" s="23"/>
      <c r="BJ83" s="23"/>
      <c r="BK83" s="23"/>
      <c r="BL83" s="24">
        <f t="shared" si="39"/>
        <v>0</v>
      </c>
    </row>
    <row r="84" spans="1:64" ht="13.5" thickTop="1" x14ac:dyDescent="0.2">
      <c r="A84" s="45"/>
      <c r="B84" s="34" t="s">
        <v>164</v>
      </c>
      <c r="C84" s="35"/>
      <c r="D84" s="35"/>
      <c r="E84" s="35"/>
      <c r="F84" s="35"/>
      <c r="G84" s="35"/>
      <c r="H84" s="36"/>
      <c r="I84" s="45"/>
      <c r="J84" s="34" t="s">
        <v>164</v>
      </c>
      <c r="K84" s="35"/>
      <c r="L84" s="35"/>
      <c r="M84" s="35"/>
      <c r="N84" s="35"/>
      <c r="O84" s="35"/>
      <c r="P84" s="36"/>
      <c r="Q84" s="48"/>
      <c r="R84" s="34" t="s">
        <v>164</v>
      </c>
      <c r="S84" s="35"/>
      <c r="T84" s="35">
        <v>200</v>
      </c>
      <c r="U84" s="35"/>
      <c r="V84" s="35">
        <v>300</v>
      </c>
      <c r="W84" s="35">
        <v>100</v>
      </c>
      <c r="X84" s="36">
        <v>30</v>
      </c>
      <c r="Y84" s="45"/>
      <c r="Z84" s="34" t="s">
        <v>164</v>
      </c>
      <c r="AA84" s="35"/>
      <c r="AB84" s="35"/>
      <c r="AC84" s="35">
        <v>800</v>
      </c>
      <c r="AD84" s="35">
        <v>60</v>
      </c>
      <c r="AE84" s="35"/>
      <c r="AF84" s="36"/>
      <c r="AG84" s="45"/>
      <c r="AH84" s="34" t="s">
        <v>164</v>
      </c>
      <c r="AI84" s="35"/>
      <c r="AJ84" s="35">
        <v>750</v>
      </c>
      <c r="AK84" s="35"/>
      <c r="AL84" s="35"/>
      <c r="AM84" s="35"/>
      <c r="AN84" s="36"/>
      <c r="AO84" s="45"/>
      <c r="AP84" s="34" t="s">
        <v>164</v>
      </c>
      <c r="AQ84" s="35">
        <v>200</v>
      </c>
      <c r="AR84" s="35"/>
      <c r="AS84" s="35">
        <v>2500</v>
      </c>
      <c r="AT84" s="35">
        <v>100</v>
      </c>
      <c r="AU84" s="35"/>
      <c r="AV84" s="36"/>
      <c r="AW84" s="45"/>
      <c r="AX84" s="34" t="s">
        <v>164</v>
      </c>
      <c r="AY84" s="35"/>
      <c r="AZ84" s="35"/>
      <c r="BA84" s="35"/>
      <c r="BB84" s="35"/>
      <c r="BC84" s="35"/>
      <c r="BD84" s="36"/>
      <c r="BE84" s="45"/>
      <c r="BF84" s="34" t="s">
        <v>164</v>
      </c>
      <c r="BG84" s="35">
        <v>50</v>
      </c>
      <c r="BH84" s="35"/>
      <c r="BI84" s="35">
        <v>300</v>
      </c>
      <c r="BJ84" s="35"/>
      <c r="BK84" s="35"/>
      <c r="BL84" s="36">
        <f t="shared" si="39"/>
        <v>5390</v>
      </c>
    </row>
    <row r="85" spans="1:64" x14ac:dyDescent="0.2">
      <c r="A85" s="45"/>
      <c r="B85" s="17" t="s">
        <v>165</v>
      </c>
      <c r="C85" s="18"/>
      <c r="D85" s="18">
        <v>200</v>
      </c>
      <c r="E85" s="18">
        <v>100</v>
      </c>
      <c r="F85" s="18"/>
      <c r="G85" s="18"/>
      <c r="H85" s="19"/>
      <c r="I85" s="45"/>
      <c r="J85" s="17" t="s">
        <v>165</v>
      </c>
      <c r="K85" s="18"/>
      <c r="L85" s="18"/>
      <c r="M85" s="18"/>
      <c r="N85" s="18"/>
      <c r="O85" s="18">
        <v>1000</v>
      </c>
      <c r="P85" s="19">
        <v>4</v>
      </c>
      <c r="Q85" s="48"/>
      <c r="R85" s="17" t="s">
        <v>165</v>
      </c>
      <c r="S85" s="18">
        <v>600</v>
      </c>
      <c r="T85" s="18"/>
      <c r="U85" s="18"/>
      <c r="V85" s="18"/>
      <c r="W85" s="18"/>
      <c r="X85" s="19">
        <v>20</v>
      </c>
      <c r="Y85" s="45"/>
      <c r="Z85" s="17" t="s">
        <v>165</v>
      </c>
      <c r="AA85" s="18">
        <v>4600</v>
      </c>
      <c r="AB85" s="18"/>
      <c r="AC85" s="18"/>
      <c r="AD85" s="18"/>
      <c r="AE85" s="18">
        <v>15</v>
      </c>
      <c r="AF85" s="19"/>
      <c r="AG85" s="45"/>
      <c r="AH85" s="17" t="s">
        <v>165</v>
      </c>
      <c r="AI85" s="18"/>
      <c r="AJ85" s="18"/>
      <c r="AK85" s="18"/>
      <c r="AL85" s="18"/>
      <c r="AM85" s="18"/>
      <c r="AN85" s="19">
        <v>700</v>
      </c>
      <c r="AO85" s="45"/>
      <c r="AP85" s="17" t="s">
        <v>165</v>
      </c>
      <c r="AQ85" s="18"/>
      <c r="AR85" s="18">
        <v>150</v>
      </c>
      <c r="AS85" s="18"/>
      <c r="AT85" s="18"/>
      <c r="AU85" s="18"/>
      <c r="AV85" s="19"/>
      <c r="AW85" s="45"/>
      <c r="AX85" s="17" t="s">
        <v>165</v>
      </c>
      <c r="AY85" s="18"/>
      <c r="AZ85" s="18"/>
      <c r="BA85" s="18"/>
      <c r="BB85" s="18"/>
      <c r="BC85" s="18">
        <v>2800</v>
      </c>
      <c r="BD85" s="19">
        <v>2000</v>
      </c>
      <c r="BE85" s="45"/>
      <c r="BF85" s="17" t="s">
        <v>165</v>
      </c>
      <c r="BG85" s="18"/>
      <c r="BH85" s="18"/>
      <c r="BI85" s="18"/>
      <c r="BJ85" s="18">
        <v>75</v>
      </c>
      <c r="BK85" s="18"/>
      <c r="BL85" s="19">
        <f t="shared" si="39"/>
        <v>12264</v>
      </c>
    </row>
    <row r="86" spans="1:64" ht="13.5" thickBot="1" x14ac:dyDescent="0.25">
      <c r="A86" s="45"/>
      <c r="B86" s="22" t="s">
        <v>158</v>
      </c>
      <c r="C86" s="23"/>
      <c r="D86" s="23">
        <v>400</v>
      </c>
      <c r="E86" s="23"/>
      <c r="F86" s="23">
        <v>10</v>
      </c>
      <c r="G86" s="23"/>
      <c r="H86" s="24"/>
      <c r="I86" s="45"/>
      <c r="J86" s="22" t="s">
        <v>158</v>
      </c>
      <c r="K86" s="23">
        <v>400</v>
      </c>
      <c r="L86" s="23"/>
      <c r="M86" s="23"/>
      <c r="N86" s="23"/>
      <c r="O86" s="23"/>
      <c r="P86" s="24"/>
      <c r="Q86" s="48"/>
      <c r="R86" s="22" t="s">
        <v>158</v>
      </c>
      <c r="S86" s="23"/>
      <c r="T86" s="23">
        <v>600</v>
      </c>
      <c r="U86" s="23"/>
      <c r="V86" s="23"/>
      <c r="W86" s="23"/>
      <c r="X86" s="24"/>
      <c r="Y86" s="45"/>
      <c r="Z86" s="22" t="s">
        <v>158</v>
      </c>
      <c r="AA86" s="23"/>
      <c r="AB86" s="23"/>
      <c r="AC86" s="23">
        <v>400</v>
      </c>
      <c r="AD86" s="23">
        <v>450</v>
      </c>
      <c r="AE86" s="23"/>
      <c r="AF86" s="24"/>
      <c r="AG86" s="45"/>
      <c r="AH86" s="22" t="s">
        <v>158</v>
      </c>
      <c r="AI86" s="23">
        <v>175</v>
      </c>
      <c r="AJ86" s="23">
        <v>300</v>
      </c>
      <c r="AK86" s="23">
        <v>1185</v>
      </c>
      <c r="AL86" s="23"/>
      <c r="AM86" s="23"/>
      <c r="AN86" s="24"/>
      <c r="AO86" s="45"/>
      <c r="AP86" s="22" t="s">
        <v>158</v>
      </c>
      <c r="AQ86" s="23"/>
      <c r="AR86" s="23"/>
      <c r="AS86" s="23"/>
      <c r="AT86" s="23"/>
      <c r="AU86" s="23"/>
      <c r="AV86" s="24"/>
      <c r="AW86" s="45"/>
      <c r="AX86" s="22" t="s">
        <v>158</v>
      </c>
      <c r="AY86" s="23"/>
      <c r="AZ86" s="23">
        <v>5200</v>
      </c>
      <c r="BA86" s="23"/>
      <c r="BB86" s="23"/>
      <c r="BC86" s="23"/>
      <c r="BD86" s="24">
        <v>70</v>
      </c>
      <c r="BE86" s="45"/>
      <c r="BF86" s="22" t="s">
        <v>158</v>
      </c>
      <c r="BG86" s="23"/>
      <c r="BH86" s="23"/>
      <c r="BI86" s="23">
        <v>100</v>
      </c>
      <c r="BJ86" s="23"/>
      <c r="BK86" s="23"/>
      <c r="BL86" s="24">
        <f t="shared" si="39"/>
        <v>9290</v>
      </c>
    </row>
    <row r="87" spans="1:64" ht="13.5" thickTop="1" x14ac:dyDescent="0.2">
      <c r="A87" s="45"/>
      <c r="B87" s="34" t="s">
        <v>166</v>
      </c>
      <c r="C87" s="35"/>
      <c r="D87" s="35"/>
      <c r="E87" s="35">
        <v>725</v>
      </c>
      <c r="F87" s="35">
        <v>5</v>
      </c>
      <c r="G87" s="35">
        <v>50</v>
      </c>
      <c r="H87" s="36">
        <v>200</v>
      </c>
      <c r="I87" s="45"/>
      <c r="J87" s="34" t="s">
        <v>166</v>
      </c>
      <c r="K87" s="35">
        <v>1200</v>
      </c>
      <c r="L87" s="35"/>
      <c r="M87" s="35"/>
      <c r="N87" s="35">
        <v>850</v>
      </c>
      <c r="O87" s="35"/>
      <c r="P87" s="36">
        <v>9</v>
      </c>
      <c r="Q87" s="48"/>
      <c r="R87" s="34" t="s">
        <v>166</v>
      </c>
      <c r="S87" s="35">
        <v>50</v>
      </c>
      <c r="T87" s="35">
        <v>1000</v>
      </c>
      <c r="U87" s="35">
        <v>50</v>
      </c>
      <c r="V87" s="35">
        <v>200</v>
      </c>
      <c r="W87" s="35">
        <v>4</v>
      </c>
      <c r="X87" s="36">
        <v>50</v>
      </c>
      <c r="Y87" s="45"/>
      <c r="Z87" s="34" t="s">
        <v>166</v>
      </c>
      <c r="AA87" s="35">
        <v>150</v>
      </c>
      <c r="AB87" s="35"/>
      <c r="AC87" s="35">
        <v>800</v>
      </c>
      <c r="AD87" s="35"/>
      <c r="AE87" s="35">
        <v>31</v>
      </c>
      <c r="AF87" s="36">
        <v>15</v>
      </c>
      <c r="AG87" s="45"/>
      <c r="AH87" s="34" t="s">
        <v>166</v>
      </c>
      <c r="AI87" s="35">
        <v>10</v>
      </c>
      <c r="AJ87" s="35">
        <v>50</v>
      </c>
      <c r="AK87" s="35"/>
      <c r="AL87" s="35">
        <v>10</v>
      </c>
      <c r="AM87" s="35"/>
      <c r="AN87" s="36"/>
      <c r="AO87" s="45"/>
      <c r="AP87" s="34" t="s">
        <v>166</v>
      </c>
      <c r="AQ87" s="35"/>
      <c r="AR87" s="35">
        <v>1500</v>
      </c>
      <c r="AS87" s="35">
        <v>44</v>
      </c>
      <c r="AT87" s="35">
        <v>5</v>
      </c>
      <c r="AU87" s="35">
        <v>5</v>
      </c>
      <c r="AV87" s="36"/>
      <c r="AW87" s="45"/>
      <c r="AX87" s="34" t="s">
        <v>166</v>
      </c>
      <c r="AY87" s="35"/>
      <c r="AZ87" s="35">
        <v>130</v>
      </c>
      <c r="BA87" s="35">
        <v>50</v>
      </c>
      <c r="BB87" s="35">
        <v>50</v>
      </c>
      <c r="BC87" s="35">
        <v>260</v>
      </c>
      <c r="BD87" s="36">
        <v>45</v>
      </c>
      <c r="BE87" s="45"/>
      <c r="BF87" s="34" t="s">
        <v>166</v>
      </c>
      <c r="BG87" s="35">
        <v>2000</v>
      </c>
      <c r="BH87" s="35"/>
      <c r="BI87" s="35"/>
      <c r="BJ87" s="35">
        <v>55</v>
      </c>
      <c r="BK87" s="35"/>
      <c r="BL87" s="36">
        <f t="shared" si="39"/>
        <v>9603</v>
      </c>
    </row>
    <row r="88" spans="1:64" x14ac:dyDescent="0.2">
      <c r="A88" s="45"/>
      <c r="B88" s="17" t="s">
        <v>167</v>
      </c>
      <c r="C88" s="18"/>
      <c r="D88" s="18"/>
      <c r="E88" s="18">
        <v>2000</v>
      </c>
      <c r="F88" s="18"/>
      <c r="G88" s="18">
        <v>100</v>
      </c>
      <c r="H88" s="19"/>
      <c r="I88" s="45"/>
      <c r="J88" s="17" t="s">
        <v>167</v>
      </c>
      <c r="K88" s="18"/>
      <c r="L88" s="18"/>
      <c r="M88" s="18">
        <v>800</v>
      </c>
      <c r="N88" s="18"/>
      <c r="O88" s="18"/>
      <c r="P88" s="19"/>
      <c r="Q88" s="48"/>
      <c r="R88" s="17" t="s">
        <v>167</v>
      </c>
      <c r="S88" s="18"/>
      <c r="T88" s="18"/>
      <c r="U88" s="18"/>
      <c r="V88" s="18"/>
      <c r="W88" s="18"/>
      <c r="X88" s="19"/>
      <c r="Y88" s="45"/>
      <c r="Z88" s="17" t="s">
        <v>167</v>
      </c>
      <c r="AA88" s="18"/>
      <c r="AB88" s="18"/>
      <c r="AC88" s="18"/>
      <c r="AD88" s="18">
        <v>50</v>
      </c>
      <c r="AE88" s="18"/>
      <c r="AF88" s="19"/>
      <c r="AG88" s="45"/>
      <c r="AH88" s="17" t="s">
        <v>167</v>
      </c>
      <c r="AI88" s="18"/>
      <c r="AJ88" s="18">
        <v>100</v>
      </c>
      <c r="AK88" s="18"/>
      <c r="AL88" s="18"/>
      <c r="AM88" s="18"/>
      <c r="AN88" s="19"/>
      <c r="AO88" s="45"/>
      <c r="AP88" s="17" t="s">
        <v>167</v>
      </c>
      <c r="AQ88" s="18"/>
      <c r="AR88" s="18">
        <v>1000</v>
      </c>
      <c r="AS88" s="18">
        <v>50</v>
      </c>
      <c r="AT88" s="18"/>
      <c r="AU88" s="18"/>
      <c r="AV88" s="19"/>
      <c r="AW88" s="45"/>
      <c r="AX88" s="17" t="s">
        <v>167</v>
      </c>
      <c r="AY88" s="18"/>
      <c r="AZ88" s="18">
        <v>2000</v>
      </c>
      <c r="BA88" s="18"/>
      <c r="BB88" s="18">
        <v>125</v>
      </c>
      <c r="BC88" s="18"/>
      <c r="BD88" s="19"/>
      <c r="BE88" s="45"/>
      <c r="BF88" s="17" t="s">
        <v>167</v>
      </c>
      <c r="BG88" s="18"/>
      <c r="BH88" s="18"/>
      <c r="BI88" s="18"/>
      <c r="BJ88" s="18"/>
      <c r="BK88" s="18"/>
      <c r="BL88" s="19">
        <f t="shared" si="39"/>
        <v>6225</v>
      </c>
    </row>
    <row r="89" spans="1:64" ht="13.5" thickBot="1" x14ac:dyDescent="0.25">
      <c r="A89" s="46"/>
      <c r="B89" s="22" t="s">
        <v>168</v>
      </c>
      <c r="C89" s="23"/>
      <c r="D89" s="23">
        <v>170</v>
      </c>
      <c r="E89" s="23"/>
      <c r="F89" s="23"/>
      <c r="G89" s="23"/>
      <c r="H89" s="24"/>
      <c r="I89" s="46"/>
      <c r="J89" s="22" t="s">
        <v>168</v>
      </c>
      <c r="K89" s="23"/>
      <c r="L89" s="23"/>
      <c r="M89" s="23"/>
      <c r="N89" s="23"/>
      <c r="O89" s="23"/>
      <c r="P89" s="24"/>
      <c r="Q89" s="49"/>
      <c r="R89" s="22" t="s">
        <v>168</v>
      </c>
      <c r="S89" s="23"/>
      <c r="T89" s="23"/>
      <c r="U89" s="23"/>
      <c r="V89" s="23"/>
      <c r="W89" s="23"/>
      <c r="X89" s="24"/>
      <c r="Y89" s="46"/>
      <c r="Z89" s="22" t="s">
        <v>168</v>
      </c>
      <c r="AA89" s="23"/>
      <c r="AB89" s="23"/>
      <c r="AC89" s="23"/>
      <c r="AD89" s="23"/>
      <c r="AE89" s="23"/>
      <c r="AF89" s="24"/>
      <c r="AG89" s="46"/>
      <c r="AH89" s="22" t="s">
        <v>168</v>
      </c>
      <c r="AI89" s="23"/>
      <c r="AJ89" s="23"/>
      <c r="AK89" s="23"/>
      <c r="AL89" s="23"/>
      <c r="AM89" s="23"/>
      <c r="AN89" s="24"/>
      <c r="AO89" s="46"/>
      <c r="AP89" s="22" t="s">
        <v>168</v>
      </c>
      <c r="AQ89" s="23"/>
      <c r="AR89" s="23"/>
      <c r="AS89" s="23"/>
      <c r="AT89" s="23"/>
      <c r="AU89" s="23"/>
      <c r="AV89" s="24"/>
      <c r="AW89" s="46"/>
      <c r="AX89" s="22" t="s">
        <v>168</v>
      </c>
      <c r="AY89" s="23"/>
      <c r="AZ89" s="23"/>
      <c r="BA89" s="23"/>
      <c r="BB89" s="23"/>
      <c r="BC89" s="23"/>
      <c r="BD89" s="24"/>
      <c r="BE89" s="46"/>
      <c r="BF89" s="22" t="s">
        <v>168</v>
      </c>
      <c r="BG89" s="23"/>
      <c r="BH89" s="23"/>
      <c r="BI89" s="23"/>
      <c r="BJ89" s="23"/>
      <c r="BK89" s="23"/>
      <c r="BL89" s="24">
        <f t="shared" si="39"/>
        <v>170</v>
      </c>
    </row>
    <row r="90" spans="1:64" ht="13.5" thickTop="1" x14ac:dyDescent="0.2"/>
    <row r="99" spans="2:65" x14ac:dyDescent="0.2">
      <c r="B99" s="2" t="s">
        <v>169</v>
      </c>
      <c r="C99" s="33" t="e">
        <f>#REF!</f>
        <v>#REF!</v>
      </c>
      <c r="D99" s="33" t="e">
        <f>#REF!</f>
        <v>#REF!</v>
      </c>
      <c r="E99" s="33" t="e">
        <f>#REF!</f>
        <v>#REF!</v>
      </c>
      <c r="F99" s="33" t="e">
        <f>#REF!</f>
        <v>#REF!</v>
      </c>
      <c r="G99" s="33" t="e">
        <f>#REF!</f>
        <v>#REF!</v>
      </c>
      <c r="H99" s="33" t="e">
        <f>#REF!</f>
        <v>#REF!</v>
      </c>
      <c r="J99" s="2" t="s">
        <v>169</v>
      </c>
      <c r="K99" s="33" t="e">
        <f>#REF!</f>
        <v>#REF!</v>
      </c>
      <c r="L99" s="33" t="e">
        <f>#REF!</f>
        <v>#REF!</v>
      </c>
      <c r="M99" s="33" t="e">
        <f>#REF!</f>
        <v>#REF!</v>
      </c>
      <c r="N99" s="33" t="e">
        <f>#REF!</f>
        <v>#REF!</v>
      </c>
      <c r="O99" s="33" t="e">
        <f>#REF!</f>
        <v>#REF!</v>
      </c>
      <c r="P99" s="33" t="e">
        <f>#REF!</f>
        <v>#REF!</v>
      </c>
      <c r="R99" s="2" t="s">
        <v>169</v>
      </c>
      <c r="S99" s="33" t="e">
        <f>#REF!</f>
        <v>#REF!</v>
      </c>
      <c r="T99" s="33" t="e">
        <f>#REF!</f>
        <v>#REF!</v>
      </c>
      <c r="U99" s="33" t="e">
        <f>#REF!</f>
        <v>#REF!</v>
      </c>
      <c r="V99" s="33" t="e">
        <f>#REF!</f>
        <v>#REF!</v>
      </c>
      <c r="W99" s="33" t="e">
        <f>#REF!</f>
        <v>#REF!</v>
      </c>
      <c r="X99" s="33" t="e">
        <f>#REF!</f>
        <v>#REF!</v>
      </c>
      <c r="Z99" s="2" t="s">
        <v>169</v>
      </c>
      <c r="AA99" s="33" t="e">
        <f>#REF!</f>
        <v>#REF!</v>
      </c>
      <c r="AB99" s="33" t="e">
        <f>#REF!</f>
        <v>#REF!</v>
      </c>
      <c r="AC99" s="33" t="e">
        <f>#REF!</f>
        <v>#REF!</v>
      </c>
      <c r="AD99" s="33" t="e">
        <f>#REF!</f>
        <v>#REF!</v>
      </c>
      <c r="AE99" s="33" t="e">
        <f>#REF!</f>
        <v>#REF!</v>
      </c>
      <c r="AF99" s="33" t="e">
        <f>#REF!</f>
        <v>#REF!</v>
      </c>
      <c r="AH99" s="2" t="s">
        <v>169</v>
      </c>
      <c r="AI99" s="33" t="e">
        <f>#REF!</f>
        <v>#REF!</v>
      </c>
      <c r="AJ99" s="33" t="e">
        <f>#REF!</f>
        <v>#REF!</v>
      </c>
      <c r="AK99" s="33" t="e">
        <f>#REF!</f>
        <v>#REF!</v>
      </c>
      <c r="AL99" s="33" t="e">
        <f>#REF!</f>
        <v>#REF!</v>
      </c>
      <c r="AM99" s="33" t="e">
        <f>#REF!</f>
        <v>#REF!</v>
      </c>
      <c r="AN99" s="33" t="e">
        <f>#REF!</f>
        <v>#REF!</v>
      </c>
      <c r="AP99" s="2" t="s">
        <v>169</v>
      </c>
      <c r="AQ99" s="33" t="e">
        <f>#REF!</f>
        <v>#REF!</v>
      </c>
      <c r="AR99" s="33" t="e">
        <f>#REF!</f>
        <v>#REF!</v>
      </c>
      <c r="AS99" s="33" t="e">
        <f>#REF!</f>
        <v>#REF!</v>
      </c>
      <c r="AT99" s="33" t="e">
        <f>#REF!</f>
        <v>#REF!</v>
      </c>
      <c r="AU99" s="33" t="e">
        <f>#REF!</f>
        <v>#REF!</v>
      </c>
      <c r="AV99" s="33" t="e">
        <f>#REF!</f>
        <v>#REF!</v>
      </c>
      <c r="AX99" s="2" t="s">
        <v>169</v>
      </c>
      <c r="AY99" s="33" t="e">
        <f>#REF!</f>
        <v>#REF!</v>
      </c>
      <c r="AZ99" s="33" t="e">
        <f>#REF!</f>
        <v>#REF!</v>
      </c>
      <c r="BA99" s="33" t="e">
        <f>#REF!</f>
        <v>#REF!</v>
      </c>
      <c r="BB99" s="33" t="e">
        <f>#REF!</f>
        <v>#REF!</v>
      </c>
      <c r="BC99" s="33" t="e">
        <f>#REF!</f>
        <v>#REF!</v>
      </c>
      <c r="BD99" s="33" t="e">
        <f>#REF!</f>
        <v>#REF!</v>
      </c>
      <c r="BF99" s="2" t="s">
        <v>169</v>
      </c>
      <c r="BG99" s="33" t="e">
        <f>#REF!</f>
        <v>#REF!</v>
      </c>
      <c r="BH99" s="33" t="e">
        <f>#REF!</f>
        <v>#REF!</v>
      </c>
      <c r="BI99" s="33" t="e">
        <f>#REF!</f>
        <v>#REF!</v>
      </c>
      <c r="BJ99" s="33" t="e">
        <f>#REF!</f>
        <v>#REF!</v>
      </c>
      <c r="BK99" s="33"/>
      <c r="BL99" s="33" t="e">
        <f t="shared" ref="BL99:BL109" si="40">C99+D99+E99+F99+G99+H99+K99+L99+M99+N99+O99+P99+S99+T99+U99+V99+W99+X99+AA99+AB99+AC99+AD99+AE99+AF99+AI99+AJ99+AK99+AL99+AM99+AN99+AQ99+AR99+AS99+AT99+AU99+AV99+AY99+AZ99+BA99+BB99+BC99+BD99+BG99+BH99+BI99+BJ99</f>
        <v>#REF!</v>
      </c>
    </row>
    <row r="100" spans="2:65" ht="15" x14ac:dyDescent="0.25">
      <c r="B100" s="2" t="s">
        <v>170</v>
      </c>
      <c r="C100" s="33">
        <f t="shared" ref="C100:H100" si="41">C27</f>
        <v>30</v>
      </c>
      <c r="D100" s="33">
        <f t="shared" si="41"/>
        <v>1390</v>
      </c>
      <c r="E100" s="33">
        <f t="shared" si="41"/>
        <v>12150</v>
      </c>
      <c r="F100" s="33">
        <f t="shared" si="41"/>
        <v>59</v>
      </c>
      <c r="G100" s="33">
        <f t="shared" si="41"/>
        <v>10585</v>
      </c>
      <c r="H100" s="33">
        <f t="shared" si="41"/>
        <v>4310</v>
      </c>
      <c r="J100" s="2" t="s">
        <v>170</v>
      </c>
      <c r="K100" s="33">
        <f t="shared" ref="K100:P100" si="42">K27</f>
        <v>1650</v>
      </c>
      <c r="L100" s="33">
        <f t="shared" si="42"/>
        <v>0</v>
      </c>
      <c r="M100" s="33">
        <f t="shared" si="42"/>
        <v>11625</v>
      </c>
      <c r="N100" s="33">
        <f t="shared" si="42"/>
        <v>950</v>
      </c>
      <c r="O100" s="33">
        <f t="shared" si="42"/>
        <v>1360</v>
      </c>
      <c r="P100" s="33">
        <f t="shared" si="42"/>
        <v>310</v>
      </c>
      <c r="R100" s="2" t="s">
        <v>170</v>
      </c>
      <c r="S100" s="33">
        <f t="shared" ref="S100:X100" si="43">S27</f>
        <v>750</v>
      </c>
      <c r="T100" s="33">
        <f t="shared" si="43"/>
        <v>4420</v>
      </c>
      <c r="U100" s="33">
        <f t="shared" si="43"/>
        <v>665</v>
      </c>
      <c r="V100" s="33">
        <f t="shared" si="43"/>
        <v>2250</v>
      </c>
      <c r="W100" s="33">
        <f t="shared" si="43"/>
        <v>304</v>
      </c>
      <c r="X100" s="33">
        <f t="shared" si="43"/>
        <v>175</v>
      </c>
      <c r="Z100" s="2" t="s">
        <v>170</v>
      </c>
      <c r="AA100" s="33">
        <f t="shared" ref="AA100:AF100" si="44">AA27</f>
        <v>6735</v>
      </c>
      <c r="AB100" s="33">
        <f t="shared" si="44"/>
        <v>8</v>
      </c>
      <c r="AC100" s="33">
        <f t="shared" si="44"/>
        <v>3200</v>
      </c>
      <c r="AD100" s="33">
        <f t="shared" si="44"/>
        <v>985</v>
      </c>
      <c r="AE100" s="33">
        <f t="shared" si="44"/>
        <v>121</v>
      </c>
      <c r="AF100" s="33">
        <f t="shared" si="44"/>
        <v>27</v>
      </c>
      <c r="AH100" s="2" t="s">
        <v>170</v>
      </c>
      <c r="AI100" s="33">
        <f t="shared" ref="AI100:AN100" si="45">AI27</f>
        <v>3415</v>
      </c>
      <c r="AJ100" s="33">
        <f t="shared" si="45"/>
        <v>5040</v>
      </c>
      <c r="AK100" s="33">
        <f t="shared" si="45"/>
        <v>1495</v>
      </c>
      <c r="AL100" s="33">
        <f t="shared" si="45"/>
        <v>1210</v>
      </c>
      <c r="AM100" s="33">
        <f t="shared" si="45"/>
        <v>0</v>
      </c>
      <c r="AN100" s="33">
        <f t="shared" si="45"/>
        <v>1325</v>
      </c>
      <c r="AP100" s="2" t="s">
        <v>170</v>
      </c>
      <c r="AQ100" s="33">
        <f t="shared" ref="AQ100:AV100" si="46">AQ27</f>
        <v>1600</v>
      </c>
      <c r="AR100" s="33">
        <f t="shared" si="46"/>
        <v>10735</v>
      </c>
      <c r="AS100" s="33">
        <f t="shared" si="46"/>
        <v>10599</v>
      </c>
      <c r="AT100" s="33">
        <f t="shared" si="46"/>
        <v>1210</v>
      </c>
      <c r="AU100" s="33">
        <f t="shared" si="46"/>
        <v>405</v>
      </c>
      <c r="AV100" s="33">
        <f t="shared" si="46"/>
        <v>336</v>
      </c>
      <c r="AX100" s="2" t="s">
        <v>170</v>
      </c>
      <c r="AY100" s="33">
        <f t="shared" ref="AY100:BD100" si="47">AY27</f>
        <v>2</v>
      </c>
      <c r="AZ100" s="33">
        <f t="shared" si="47"/>
        <v>29490</v>
      </c>
      <c r="BA100" s="33">
        <f t="shared" si="47"/>
        <v>230</v>
      </c>
      <c r="BB100" s="33">
        <f t="shared" si="47"/>
        <v>900</v>
      </c>
      <c r="BC100" s="33">
        <f t="shared" si="47"/>
        <v>4450</v>
      </c>
      <c r="BD100" s="33">
        <f t="shared" si="47"/>
        <v>2710</v>
      </c>
      <c r="BF100" s="2" t="s">
        <v>170</v>
      </c>
      <c r="BG100" s="33">
        <f>BG27</f>
        <v>6135</v>
      </c>
      <c r="BH100" s="33">
        <f>BH27</f>
        <v>45</v>
      </c>
      <c r="BI100" s="33">
        <f>BI27</f>
        <v>400</v>
      </c>
      <c r="BJ100" s="33">
        <f>BJ27</f>
        <v>270</v>
      </c>
      <c r="BK100" s="33"/>
      <c r="BL100" s="33">
        <f>BL27</f>
        <v>146061</v>
      </c>
      <c r="BM100" s="2" t="s">
        <v>171</v>
      </c>
    </row>
    <row r="101" spans="2:65" x14ac:dyDescent="0.2">
      <c r="B101" s="2" t="s">
        <v>172</v>
      </c>
      <c r="C101" s="33">
        <f t="shared" ref="C101:H101" si="48">C9*C10</f>
        <v>0</v>
      </c>
      <c r="D101" s="33">
        <f t="shared" si="48"/>
        <v>0</v>
      </c>
      <c r="E101" s="33">
        <f t="shared" si="48"/>
        <v>6930</v>
      </c>
      <c r="F101" s="33">
        <f t="shared" si="48"/>
        <v>30</v>
      </c>
      <c r="G101" s="33">
        <f t="shared" si="48"/>
        <v>3100</v>
      </c>
      <c r="H101" s="33">
        <f t="shared" si="48"/>
        <v>0</v>
      </c>
      <c r="J101" s="2" t="s">
        <v>172</v>
      </c>
      <c r="K101" s="33">
        <f t="shared" ref="K101:P101" si="49">K9*K10</f>
        <v>0</v>
      </c>
      <c r="L101" s="33">
        <f t="shared" si="49"/>
        <v>0</v>
      </c>
      <c r="M101" s="33">
        <f t="shared" si="49"/>
        <v>3800</v>
      </c>
      <c r="N101" s="33">
        <f t="shared" si="49"/>
        <v>0</v>
      </c>
      <c r="O101" s="33">
        <f t="shared" si="49"/>
        <v>0</v>
      </c>
      <c r="P101" s="33">
        <f t="shared" si="49"/>
        <v>0</v>
      </c>
      <c r="R101" s="2" t="s">
        <v>172</v>
      </c>
      <c r="S101" s="33">
        <f t="shared" ref="S101:X101" si="50">S9*S10</f>
        <v>0</v>
      </c>
      <c r="T101" s="33">
        <f t="shared" si="50"/>
        <v>3000</v>
      </c>
      <c r="U101" s="33">
        <f t="shared" si="50"/>
        <v>0</v>
      </c>
      <c r="V101" s="33">
        <f t="shared" si="50"/>
        <v>1200</v>
      </c>
      <c r="W101" s="33">
        <f t="shared" si="50"/>
        <v>0</v>
      </c>
      <c r="X101" s="33">
        <f t="shared" si="50"/>
        <v>0</v>
      </c>
      <c r="Z101" s="2" t="s">
        <v>172</v>
      </c>
      <c r="AA101" s="33">
        <f t="shared" ref="AA101:AF101" si="51">AA9*AA10</f>
        <v>0</v>
      </c>
      <c r="AB101" s="33">
        <f t="shared" si="51"/>
        <v>0</v>
      </c>
      <c r="AC101" s="33">
        <f t="shared" si="51"/>
        <v>250</v>
      </c>
      <c r="AD101" s="33">
        <f t="shared" si="51"/>
        <v>0</v>
      </c>
      <c r="AE101" s="33">
        <f t="shared" si="51"/>
        <v>0</v>
      </c>
      <c r="AF101" s="33">
        <f t="shared" si="51"/>
        <v>0</v>
      </c>
      <c r="AH101" s="2" t="s">
        <v>172</v>
      </c>
      <c r="AI101" s="33">
        <f t="shared" ref="AI101:AN101" si="52">AI9*AI10</f>
        <v>0</v>
      </c>
      <c r="AJ101" s="33">
        <f t="shared" si="52"/>
        <v>0</v>
      </c>
      <c r="AK101" s="33">
        <f t="shared" si="52"/>
        <v>0</v>
      </c>
      <c r="AL101" s="33">
        <f t="shared" si="52"/>
        <v>800</v>
      </c>
      <c r="AM101" s="33">
        <f t="shared" si="52"/>
        <v>0</v>
      </c>
      <c r="AN101" s="33">
        <f t="shared" si="52"/>
        <v>0</v>
      </c>
      <c r="AP101" s="2" t="s">
        <v>172</v>
      </c>
      <c r="AQ101" s="33">
        <f t="shared" ref="AQ101:AV101" si="53">AQ9*AQ10</f>
        <v>120</v>
      </c>
      <c r="AR101" s="33">
        <f t="shared" si="53"/>
        <v>8184</v>
      </c>
      <c r="AS101" s="33">
        <f t="shared" si="53"/>
        <v>0</v>
      </c>
      <c r="AT101" s="33">
        <f t="shared" si="53"/>
        <v>800</v>
      </c>
      <c r="AU101" s="33">
        <f t="shared" si="53"/>
        <v>0</v>
      </c>
      <c r="AV101" s="33">
        <f t="shared" si="53"/>
        <v>140</v>
      </c>
      <c r="AX101" s="2" t="s">
        <v>172</v>
      </c>
      <c r="AY101" s="33">
        <f t="shared" ref="AY101:BD101" si="54">AY9*AY10</f>
        <v>0</v>
      </c>
      <c r="AZ101" s="33">
        <f t="shared" si="54"/>
        <v>0</v>
      </c>
      <c r="BA101" s="33">
        <f t="shared" si="54"/>
        <v>0</v>
      </c>
      <c r="BB101" s="33">
        <f t="shared" si="54"/>
        <v>0</v>
      </c>
      <c r="BC101" s="33">
        <f t="shared" si="54"/>
        <v>0</v>
      </c>
      <c r="BD101" s="33">
        <f t="shared" si="54"/>
        <v>0</v>
      </c>
      <c r="BF101" s="2" t="s">
        <v>172</v>
      </c>
      <c r="BG101" s="33">
        <f>BG9*BG10</f>
        <v>5000</v>
      </c>
      <c r="BH101" s="33">
        <f>BH9*BH10</f>
        <v>0</v>
      </c>
      <c r="BI101" s="33">
        <f>BI9*BI10</f>
        <v>0</v>
      </c>
      <c r="BJ101" s="33">
        <f>BJ9*BJ10</f>
        <v>0</v>
      </c>
      <c r="BK101" s="33"/>
      <c r="BL101" s="33">
        <f t="shared" si="40"/>
        <v>33354</v>
      </c>
      <c r="BM101" s="37">
        <f>BL101/BL$9</f>
        <v>0.41149836530750727</v>
      </c>
    </row>
    <row r="102" spans="2:65" x14ac:dyDescent="0.2">
      <c r="B102" s="2" t="s">
        <v>173</v>
      </c>
      <c r="C102" s="33">
        <f t="shared" ref="C102:H102" si="55">C9*C11</f>
        <v>0</v>
      </c>
      <c r="D102" s="33">
        <f t="shared" si="55"/>
        <v>0</v>
      </c>
      <c r="E102" s="33">
        <f t="shared" si="55"/>
        <v>3570.0000000000005</v>
      </c>
      <c r="F102" s="33">
        <f t="shared" si="55"/>
        <v>0</v>
      </c>
      <c r="G102" s="33">
        <f t="shared" si="55"/>
        <v>3100</v>
      </c>
      <c r="H102" s="33">
        <f t="shared" si="55"/>
        <v>0</v>
      </c>
      <c r="J102" s="2" t="s">
        <v>173</v>
      </c>
      <c r="K102" s="33">
        <f t="shared" ref="K102:P102" si="56">K9*K11</f>
        <v>0</v>
      </c>
      <c r="L102" s="33">
        <f t="shared" si="56"/>
        <v>0</v>
      </c>
      <c r="M102" s="33">
        <f t="shared" si="56"/>
        <v>5700</v>
      </c>
      <c r="N102" s="33">
        <f t="shared" si="56"/>
        <v>0</v>
      </c>
      <c r="O102" s="33">
        <f t="shared" si="56"/>
        <v>0</v>
      </c>
      <c r="P102" s="33">
        <f t="shared" si="56"/>
        <v>0</v>
      </c>
      <c r="R102" s="2" t="s">
        <v>173</v>
      </c>
      <c r="S102" s="33">
        <f t="shared" ref="S102:X102" si="57">S9*S11</f>
        <v>0</v>
      </c>
      <c r="T102" s="33">
        <f t="shared" si="57"/>
        <v>0</v>
      </c>
      <c r="U102" s="33">
        <f t="shared" si="57"/>
        <v>0</v>
      </c>
      <c r="V102" s="33">
        <f t="shared" si="57"/>
        <v>400</v>
      </c>
      <c r="W102" s="33">
        <f t="shared" si="57"/>
        <v>0</v>
      </c>
      <c r="X102" s="33">
        <f t="shared" si="57"/>
        <v>0</v>
      </c>
      <c r="Z102" s="2" t="s">
        <v>173</v>
      </c>
      <c r="AA102" s="33">
        <f t="shared" ref="AA102:AF102" si="58">AA9*AA11</f>
        <v>0</v>
      </c>
      <c r="AB102" s="33">
        <f t="shared" si="58"/>
        <v>0</v>
      </c>
      <c r="AC102" s="33">
        <f t="shared" si="58"/>
        <v>0</v>
      </c>
      <c r="AD102" s="33">
        <f t="shared" si="58"/>
        <v>0</v>
      </c>
      <c r="AE102" s="33">
        <f t="shared" si="58"/>
        <v>0</v>
      </c>
      <c r="AF102" s="33">
        <f t="shared" si="58"/>
        <v>0</v>
      </c>
      <c r="AH102" s="2" t="s">
        <v>173</v>
      </c>
      <c r="AI102" s="33">
        <f t="shared" ref="AI102:AN102" si="59">AI9*AI11</f>
        <v>390</v>
      </c>
      <c r="AJ102" s="33">
        <f t="shared" si="59"/>
        <v>0</v>
      </c>
      <c r="AK102" s="33">
        <f t="shared" si="59"/>
        <v>0</v>
      </c>
      <c r="AL102" s="33">
        <f t="shared" si="59"/>
        <v>0</v>
      </c>
      <c r="AM102" s="33">
        <f t="shared" si="59"/>
        <v>0</v>
      </c>
      <c r="AN102" s="33">
        <f t="shared" si="59"/>
        <v>0</v>
      </c>
      <c r="AP102" s="2" t="s">
        <v>173</v>
      </c>
      <c r="AQ102" s="33">
        <f t="shared" ref="AQ102:AV102" si="60">AQ9*AQ11</f>
        <v>1080</v>
      </c>
      <c r="AR102" s="33">
        <f t="shared" si="60"/>
        <v>616.00000000000011</v>
      </c>
      <c r="AS102" s="33">
        <f t="shared" si="60"/>
        <v>0</v>
      </c>
      <c r="AT102" s="33">
        <f t="shared" si="60"/>
        <v>0</v>
      </c>
      <c r="AU102" s="33">
        <f t="shared" si="60"/>
        <v>0</v>
      </c>
      <c r="AV102" s="33">
        <f t="shared" si="60"/>
        <v>0</v>
      </c>
      <c r="AX102" s="2" t="s">
        <v>173</v>
      </c>
      <c r="AY102" s="33">
        <f t="shared" ref="AY102:BD102" si="61">AY9*AY11</f>
        <v>0</v>
      </c>
      <c r="AZ102" s="33">
        <f t="shared" si="61"/>
        <v>0</v>
      </c>
      <c r="BA102" s="33">
        <f t="shared" si="61"/>
        <v>0</v>
      </c>
      <c r="BB102" s="33">
        <f t="shared" si="61"/>
        <v>0</v>
      </c>
      <c r="BC102" s="33">
        <f t="shared" si="61"/>
        <v>0</v>
      </c>
      <c r="BD102" s="33">
        <f t="shared" si="61"/>
        <v>0</v>
      </c>
      <c r="BF102" s="2" t="s">
        <v>173</v>
      </c>
      <c r="BG102" s="33">
        <f>BG9*BG11</f>
        <v>0</v>
      </c>
      <c r="BH102" s="33">
        <f>BH9*BH11</f>
        <v>0</v>
      </c>
      <c r="BI102" s="33">
        <f>BI9*BI11</f>
        <v>0</v>
      </c>
      <c r="BJ102" s="33">
        <f>BJ9*BJ11</f>
        <v>0</v>
      </c>
      <c r="BK102" s="33"/>
      <c r="BL102" s="33">
        <f t="shared" si="40"/>
        <v>14856</v>
      </c>
      <c r="BM102" s="37">
        <f>BL102/BL$9</f>
        <v>0.18328295601751896</v>
      </c>
    </row>
    <row r="103" spans="2:65" x14ac:dyDescent="0.2">
      <c r="B103" s="2" t="s">
        <v>174</v>
      </c>
      <c r="C103" s="33">
        <f t="shared" ref="C103:H103" si="62">C9*C12</f>
        <v>0</v>
      </c>
      <c r="D103" s="33">
        <f t="shared" si="62"/>
        <v>387.5</v>
      </c>
      <c r="E103" s="33">
        <f t="shared" si="62"/>
        <v>10500</v>
      </c>
      <c r="F103" s="33">
        <f t="shared" si="62"/>
        <v>0</v>
      </c>
      <c r="G103" s="33">
        <f t="shared" si="62"/>
        <v>620</v>
      </c>
      <c r="H103" s="33">
        <f t="shared" si="62"/>
        <v>0</v>
      </c>
      <c r="J103" s="2" t="s">
        <v>174</v>
      </c>
      <c r="K103" s="33">
        <f t="shared" ref="K103:P103" si="63">K9*K12</f>
        <v>0</v>
      </c>
      <c r="L103" s="33">
        <f t="shared" si="63"/>
        <v>0</v>
      </c>
      <c r="M103" s="33">
        <f t="shared" si="63"/>
        <v>950</v>
      </c>
      <c r="N103" s="33">
        <f t="shared" si="63"/>
        <v>0</v>
      </c>
      <c r="O103" s="33">
        <f t="shared" si="63"/>
        <v>0</v>
      </c>
      <c r="P103" s="33">
        <f t="shared" si="63"/>
        <v>0</v>
      </c>
      <c r="R103" s="2" t="s">
        <v>174</v>
      </c>
      <c r="S103" s="33">
        <f t="shared" ref="S103:X103" si="64">S9*S12</f>
        <v>0</v>
      </c>
      <c r="T103" s="33">
        <f t="shared" si="64"/>
        <v>600</v>
      </c>
      <c r="U103" s="33">
        <f t="shared" si="64"/>
        <v>0</v>
      </c>
      <c r="V103" s="33">
        <f t="shared" si="64"/>
        <v>0</v>
      </c>
      <c r="W103" s="33">
        <f t="shared" si="64"/>
        <v>0</v>
      </c>
      <c r="X103" s="33">
        <f t="shared" si="64"/>
        <v>0</v>
      </c>
      <c r="Z103" s="2" t="s">
        <v>174</v>
      </c>
      <c r="AA103" s="33">
        <f t="shared" ref="AA103:AF103" si="65">AA9*AA12</f>
        <v>0</v>
      </c>
      <c r="AB103" s="33">
        <f t="shared" si="65"/>
        <v>0</v>
      </c>
      <c r="AC103" s="33">
        <f t="shared" si="65"/>
        <v>250</v>
      </c>
      <c r="AD103" s="33">
        <f t="shared" si="65"/>
        <v>0</v>
      </c>
      <c r="AE103" s="33">
        <f t="shared" si="65"/>
        <v>0</v>
      </c>
      <c r="AF103" s="33">
        <f t="shared" si="65"/>
        <v>0</v>
      </c>
      <c r="AH103" s="2" t="s">
        <v>174</v>
      </c>
      <c r="AI103" s="33">
        <f t="shared" ref="AI103:AN103" si="66">AI9*AI12</f>
        <v>1560</v>
      </c>
      <c r="AJ103" s="33">
        <f t="shared" si="66"/>
        <v>0</v>
      </c>
      <c r="AK103" s="33">
        <f t="shared" si="66"/>
        <v>0</v>
      </c>
      <c r="AL103" s="33">
        <f t="shared" si="66"/>
        <v>0</v>
      </c>
      <c r="AM103" s="33">
        <f t="shared" si="66"/>
        <v>0</v>
      </c>
      <c r="AN103" s="33">
        <f t="shared" si="66"/>
        <v>0</v>
      </c>
      <c r="AP103" s="2" t="s">
        <v>174</v>
      </c>
      <c r="AQ103" s="33">
        <f t="shared" ref="AQ103:AV103" si="67">AQ9*AQ12</f>
        <v>180</v>
      </c>
      <c r="AR103" s="33">
        <f t="shared" si="67"/>
        <v>6600</v>
      </c>
      <c r="AS103" s="33">
        <f t="shared" si="67"/>
        <v>0</v>
      </c>
      <c r="AT103" s="33">
        <f t="shared" si="67"/>
        <v>0</v>
      </c>
      <c r="AU103" s="33">
        <f t="shared" si="67"/>
        <v>0</v>
      </c>
      <c r="AV103" s="33">
        <f t="shared" si="67"/>
        <v>0</v>
      </c>
      <c r="AX103" s="2" t="s">
        <v>174</v>
      </c>
      <c r="AY103" s="33">
        <f t="shared" ref="AY103:BD103" si="68">AY9*AY12</f>
        <v>0</v>
      </c>
      <c r="AZ103" s="33">
        <f t="shared" si="68"/>
        <v>0</v>
      </c>
      <c r="BA103" s="33">
        <f t="shared" si="68"/>
        <v>0</v>
      </c>
      <c r="BB103" s="33">
        <f t="shared" si="68"/>
        <v>0</v>
      </c>
      <c r="BC103" s="33">
        <f t="shared" si="68"/>
        <v>0</v>
      </c>
      <c r="BD103" s="33">
        <f t="shared" si="68"/>
        <v>0</v>
      </c>
      <c r="BF103" s="2" t="s">
        <v>174</v>
      </c>
      <c r="BG103" s="33">
        <f>BG9*BG12</f>
        <v>2000</v>
      </c>
      <c r="BH103" s="33">
        <f>BH9*BH12</f>
        <v>0</v>
      </c>
      <c r="BI103" s="33">
        <f>BI9*BI12</f>
        <v>0</v>
      </c>
      <c r="BJ103" s="33">
        <f>BJ9*BJ12</f>
        <v>0</v>
      </c>
      <c r="BK103" s="33"/>
      <c r="BL103" s="33">
        <f t="shared" si="40"/>
        <v>23647.5</v>
      </c>
      <c r="BM103" s="37">
        <f>BL103/BL$9</f>
        <v>0.29174634507433223</v>
      </c>
    </row>
    <row r="104" spans="2:65" x14ac:dyDescent="0.2">
      <c r="B104" s="2" t="s">
        <v>175</v>
      </c>
      <c r="C104" s="33">
        <f t="shared" ref="C104:H104" si="69">C100*C28</f>
        <v>30</v>
      </c>
      <c r="D104" s="33">
        <f t="shared" si="69"/>
        <v>917.40000000000009</v>
      </c>
      <c r="E104" s="33">
        <f t="shared" si="69"/>
        <v>8505</v>
      </c>
      <c r="F104" s="33">
        <f t="shared" si="69"/>
        <v>0</v>
      </c>
      <c r="G104" s="33">
        <f t="shared" si="69"/>
        <v>2646.25</v>
      </c>
      <c r="H104" s="33">
        <f t="shared" si="69"/>
        <v>1077.5</v>
      </c>
      <c r="J104" s="2" t="s">
        <v>175</v>
      </c>
      <c r="K104" s="33">
        <f t="shared" ref="K104:P104" si="70">K100*K28</f>
        <v>247.5</v>
      </c>
      <c r="L104" s="33">
        <f t="shared" si="70"/>
        <v>0</v>
      </c>
      <c r="M104" s="33">
        <f t="shared" si="70"/>
        <v>3487.5</v>
      </c>
      <c r="N104" s="33">
        <f t="shared" si="70"/>
        <v>0</v>
      </c>
      <c r="O104" s="33">
        <f t="shared" si="70"/>
        <v>1360</v>
      </c>
      <c r="P104" s="33">
        <f t="shared" si="70"/>
        <v>248</v>
      </c>
      <c r="R104" s="2" t="s">
        <v>175</v>
      </c>
      <c r="S104" s="33">
        <f t="shared" ref="S104:X104" si="71">S100*S28</f>
        <v>225</v>
      </c>
      <c r="T104" s="33">
        <f t="shared" si="71"/>
        <v>1105</v>
      </c>
      <c r="U104" s="33">
        <f t="shared" si="71"/>
        <v>332.5</v>
      </c>
      <c r="V104" s="33">
        <f t="shared" si="71"/>
        <v>1350</v>
      </c>
      <c r="W104" s="33">
        <f t="shared" si="71"/>
        <v>152</v>
      </c>
      <c r="X104" s="33">
        <f t="shared" si="71"/>
        <v>140</v>
      </c>
      <c r="Z104" s="2" t="s">
        <v>175</v>
      </c>
      <c r="AA104" s="33">
        <f t="shared" ref="AA104:AF104" si="72">AA100*AA28</f>
        <v>0</v>
      </c>
      <c r="AB104" s="33">
        <f t="shared" si="72"/>
        <v>0</v>
      </c>
      <c r="AC104" s="33">
        <f t="shared" si="72"/>
        <v>800</v>
      </c>
      <c r="AD104" s="33">
        <f t="shared" si="72"/>
        <v>246.25</v>
      </c>
      <c r="AE104" s="33">
        <f t="shared" si="72"/>
        <v>73.81</v>
      </c>
      <c r="AF104" s="33">
        <f t="shared" si="72"/>
        <v>0</v>
      </c>
      <c r="AH104" s="2" t="s">
        <v>175</v>
      </c>
      <c r="AI104" s="33">
        <f t="shared" ref="AI104:AN104" si="73">AI100*AI28</f>
        <v>683</v>
      </c>
      <c r="AJ104" s="33">
        <f t="shared" si="73"/>
        <v>3780</v>
      </c>
      <c r="AK104" s="33">
        <f t="shared" si="73"/>
        <v>747.5</v>
      </c>
      <c r="AL104" s="33">
        <f t="shared" si="73"/>
        <v>242</v>
      </c>
      <c r="AM104" s="33">
        <f t="shared" si="73"/>
        <v>0</v>
      </c>
      <c r="AN104" s="33">
        <f t="shared" si="73"/>
        <v>265</v>
      </c>
      <c r="AP104" s="2" t="s">
        <v>175</v>
      </c>
      <c r="AQ104" s="33">
        <f t="shared" ref="AQ104:AV104" si="74">AQ100*AQ28</f>
        <v>160</v>
      </c>
      <c r="AR104" s="33">
        <f t="shared" si="74"/>
        <v>2683.75</v>
      </c>
      <c r="AS104" s="33">
        <f t="shared" si="74"/>
        <v>0</v>
      </c>
      <c r="AT104" s="33">
        <f t="shared" si="74"/>
        <v>0</v>
      </c>
      <c r="AU104" s="33">
        <f t="shared" si="74"/>
        <v>0</v>
      </c>
      <c r="AV104" s="33">
        <f t="shared" si="74"/>
        <v>168</v>
      </c>
      <c r="AX104" s="2" t="s">
        <v>175</v>
      </c>
      <c r="AY104" s="33">
        <f t="shared" ref="AY104:BD104" si="75">AY100*AY28</f>
        <v>0</v>
      </c>
      <c r="AZ104" s="33">
        <f t="shared" si="75"/>
        <v>884.69999999999993</v>
      </c>
      <c r="BA104" s="33">
        <f t="shared" si="75"/>
        <v>11.5</v>
      </c>
      <c r="BB104" s="33">
        <f t="shared" si="75"/>
        <v>450</v>
      </c>
      <c r="BC104" s="33">
        <f t="shared" si="75"/>
        <v>3560</v>
      </c>
      <c r="BD104" s="33">
        <f t="shared" si="75"/>
        <v>2303.5</v>
      </c>
      <c r="BF104" s="2" t="s">
        <v>175</v>
      </c>
      <c r="BG104" s="33">
        <f>BG100*BG28</f>
        <v>1227</v>
      </c>
      <c r="BH104" s="33">
        <f>BH100*BH28</f>
        <v>0</v>
      </c>
      <c r="BI104" s="33">
        <f>BI100*BI28</f>
        <v>400</v>
      </c>
      <c r="BJ104" s="33">
        <f>BJ100*BJ28</f>
        <v>189</v>
      </c>
      <c r="BK104" s="33"/>
      <c r="BL104" s="33">
        <f t="shared" si="40"/>
        <v>40698.660000000003</v>
      </c>
      <c r="BM104" s="37">
        <f t="shared" ref="BM104:BM109" si="76">BL104/BL$100</f>
        <v>0.27864152648550949</v>
      </c>
    </row>
    <row r="105" spans="2:65" x14ac:dyDescent="0.2">
      <c r="B105" s="2" t="s">
        <v>176</v>
      </c>
      <c r="C105" s="33">
        <f t="shared" ref="C105:H105" si="77">C100*C29</f>
        <v>0</v>
      </c>
      <c r="D105" s="33">
        <f t="shared" si="77"/>
        <v>0</v>
      </c>
      <c r="E105" s="33">
        <f t="shared" si="77"/>
        <v>0</v>
      </c>
      <c r="F105" s="33">
        <f t="shared" si="77"/>
        <v>47.2</v>
      </c>
      <c r="G105" s="33">
        <f t="shared" si="77"/>
        <v>0</v>
      </c>
      <c r="H105" s="33">
        <f t="shared" si="77"/>
        <v>0</v>
      </c>
      <c r="J105" s="2" t="s">
        <v>176</v>
      </c>
      <c r="K105" s="33">
        <f t="shared" ref="K105:P105" si="78">K100*K29</f>
        <v>0</v>
      </c>
      <c r="L105" s="33">
        <f t="shared" si="78"/>
        <v>0</v>
      </c>
      <c r="M105" s="33">
        <f t="shared" si="78"/>
        <v>0</v>
      </c>
      <c r="N105" s="33">
        <f t="shared" si="78"/>
        <v>95</v>
      </c>
      <c r="O105" s="33">
        <f t="shared" si="78"/>
        <v>0</v>
      </c>
      <c r="P105" s="33">
        <f t="shared" si="78"/>
        <v>0</v>
      </c>
      <c r="R105" s="2" t="s">
        <v>176</v>
      </c>
      <c r="S105" s="33">
        <f t="shared" ref="S105:X105" si="79">S100*S29</f>
        <v>0</v>
      </c>
      <c r="T105" s="33">
        <f t="shared" si="79"/>
        <v>0</v>
      </c>
      <c r="U105" s="33">
        <f t="shared" si="79"/>
        <v>0</v>
      </c>
      <c r="V105" s="33">
        <f t="shared" si="79"/>
        <v>0</v>
      </c>
      <c r="W105" s="33">
        <f t="shared" si="79"/>
        <v>0</v>
      </c>
      <c r="X105" s="33">
        <f t="shared" si="79"/>
        <v>0</v>
      </c>
      <c r="Z105" s="2" t="s">
        <v>176</v>
      </c>
      <c r="AA105" s="33">
        <f t="shared" ref="AA105:AF105" si="80">AA100*AA29</f>
        <v>0</v>
      </c>
      <c r="AB105" s="33">
        <f t="shared" si="80"/>
        <v>0</v>
      </c>
      <c r="AC105" s="33">
        <f t="shared" si="80"/>
        <v>800</v>
      </c>
      <c r="AD105" s="33">
        <f t="shared" si="80"/>
        <v>246.25</v>
      </c>
      <c r="AE105" s="33">
        <f t="shared" si="80"/>
        <v>22.990000000000002</v>
      </c>
      <c r="AF105" s="33">
        <f t="shared" si="80"/>
        <v>0</v>
      </c>
      <c r="AH105" s="2" t="s">
        <v>176</v>
      </c>
      <c r="AI105" s="33">
        <f t="shared" ref="AI105:AN105" si="81">AI100*AI29</f>
        <v>0</v>
      </c>
      <c r="AJ105" s="33">
        <f t="shared" si="81"/>
        <v>1260</v>
      </c>
      <c r="AK105" s="33">
        <f t="shared" si="81"/>
        <v>0</v>
      </c>
      <c r="AL105" s="33">
        <f t="shared" si="81"/>
        <v>0</v>
      </c>
      <c r="AM105" s="33">
        <f t="shared" si="81"/>
        <v>0</v>
      </c>
      <c r="AN105" s="33">
        <f t="shared" si="81"/>
        <v>0</v>
      </c>
      <c r="AP105" s="2" t="s">
        <v>176</v>
      </c>
      <c r="AQ105" s="33">
        <f t="shared" ref="AQ105:AV105" si="82">AQ100*AQ29</f>
        <v>0</v>
      </c>
      <c r="AR105" s="33">
        <f t="shared" si="82"/>
        <v>0</v>
      </c>
      <c r="AS105" s="33">
        <f t="shared" si="82"/>
        <v>0</v>
      </c>
      <c r="AT105" s="33">
        <f t="shared" si="82"/>
        <v>0</v>
      </c>
      <c r="AU105" s="33">
        <f t="shared" si="82"/>
        <v>0</v>
      </c>
      <c r="AV105" s="33">
        <f t="shared" si="82"/>
        <v>0</v>
      </c>
      <c r="AX105" s="2" t="s">
        <v>176</v>
      </c>
      <c r="AY105" s="33">
        <f t="shared" ref="AY105:BD105" si="83">AY100*AY29</f>
        <v>0</v>
      </c>
      <c r="AZ105" s="33">
        <f t="shared" si="83"/>
        <v>0</v>
      </c>
      <c r="BA105" s="33">
        <f t="shared" si="83"/>
        <v>0</v>
      </c>
      <c r="BB105" s="33">
        <f t="shared" si="83"/>
        <v>0</v>
      </c>
      <c r="BC105" s="33">
        <f t="shared" si="83"/>
        <v>0</v>
      </c>
      <c r="BD105" s="33">
        <f t="shared" si="83"/>
        <v>135.5</v>
      </c>
      <c r="BF105" s="2" t="s">
        <v>176</v>
      </c>
      <c r="BG105" s="33">
        <f>BG100*BG29</f>
        <v>0</v>
      </c>
      <c r="BH105" s="33">
        <f>BH100*BH29</f>
        <v>22.5</v>
      </c>
      <c r="BI105" s="33">
        <f>BI100*BI29</f>
        <v>0</v>
      </c>
      <c r="BJ105" s="33">
        <f>BJ100*BJ29</f>
        <v>40.5</v>
      </c>
      <c r="BK105" s="33"/>
      <c r="BL105" s="33">
        <f t="shared" si="40"/>
        <v>2669.94</v>
      </c>
      <c r="BM105" s="37">
        <f t="shared" si="76"/>
        <v>1.8279622897282643E-2</v>
      </c>
    </row>
    <row r="106" spans="2:65" x14ac:dyDescent="0.2">
      <c r="B106" s="2" t="s">
        <v>177</v>
      </c>
      <c r="C106" s="33">
        <f t="shared" ref="C106:H106" si="84">C100*C30</f>
        <v>0</v>
      </c>
      <c r="D106" s="33">
        <f t="shared" si="84"/>
        <v>472.6</v>
      </c>
      <c r="E106" s="33">
        <f t="shared" si="84"/>
        <v>3645</v>
      </c>
      <c r="F106" s="33">
        <f t="shared" si="84"/>
        <v>11.8</v>
      </c>
      <c r="G106" s="33">
        <f t="shared" si="84"/>
        <v>7938.75</v>
      </c>
      <c r="H106" s="33">
        <f t="shared" si="84"/>
        <v>3232.5</v>
      </c>
      <c r="J106" s="2" t="s">
        <v>177</v>
      </c>
      <c r="K106" s="33">
        <f t="shared" ref="K106:P106" si="85">K100*K30</f>
        <v>1402.5</v>
      </c>
      <c r="L106" s="33">
        <f t="shared" si="85"/>
        <v>0</v>
      </c>
      <c r="M106" s="33">
        <f t="shared" si="85"/>
        <v>8137.4999999999991</v>
      </c>
      <c r="N106" s="33">
        <f t="shared" si="85"/>
        <v>855</v>
      </c>
      <c r="O106" s="33">
        <f t="shared" si="85"/>
        <v>0</v>
      </c>
      <c r="P106" s="33">
        <f t="shared" si="85"/>
        <v>62</v>
      </c>
      <c r="R106" s="2" t="s">
        <v>177</v>
      </c>
      <c r="S106" s="33">
        <f t="shared" ref="S106:X106" si="86">S100*S30</f>
        <v>525</v>
      </c>
      <c r="T106" s="33">
        <f t="shared" si="86"/>
        <v>3315</v>
      </c>
      <c r="U106" s="33">
        <f t="shared" si="86"/>
        <v>332.5</v>
      </c>
      <c r="V106" s="33">
        <f t="shared" si="86"/>
        <v>900</v>
      </c>
      <c r="W106" s="33">
        <f t="shared" si="86"/>
        <v>152</v>
      </c>
      <c r="X106" s="33">
        <f t="shared" si="86"/>
        <v>35</v>
      </c>
      <c r="Z106" s="2" t="s">
        <v>177</v>
      </c>
      <c r="AA106" s="33">
        <f t="shared" ref="AA106:AF106" si="87">AA100*AA30</f>
        <v>0</v>
      </c>
      <c r="AB106" s="33">
        <f t="shared" si="87"/>
        <v>8</v>
      </c>
      <c r="AC106" s="33">
        <f t="shared" si="87"/>
        <v>1600</v>
      </c>
      <c r="AD106" s="33">
        <f t="shared" si="87"/>
        <v>492.5</v>
      </c>
      <c r="AE106" s="33">
        <f t="shared" si="87"/>
        <v>24.200000000000003</v>
      </c>
      <c r="AF106" s="33">
        <f t="shared" si="87"/>
        <v>27</v>
      </c>
      <c r="AH106" s="2" t="s">
        <v>177</v>
      </c>
      <c r="AI106" s="33">
        <f t="shared" ref="AI106:AN106" si="88">AI100*AI30</f>
        <v>2732</v>
      </c>
      <c r="AJ106" s="33">
        <f t="shared" si="88"/>
        <v>0</v>
      </c>
      <c r="AK106" s="33">
        <f t="shared" si="88"/>
        <v>747.5</v>
      </c>
      <c r="AL106" s="33">
        <f t="shared" si="88"/>
        <v>968</v>
      </c>
      <c r="AM106" s="33">
        <f t="shared" si="88"/>
        <v>0</v>
      </c>
      <c r="AN106" s="33">
        <f t="shared" si="88"/>
        <v>1060</v>
      </c>
      <c r="AP106" s="2" t="s">
        <v>177</v>
      </c>
      <c r="AQ106" s="33">
        <f t="shared" ref="AQ106:AV106" si="89">AQ100*AQ30</f>
        <v>1440</v>
      </c>
      <c r="AR106" s="33">
        <f t="shared" si="89"/>
        <v>8051.25</v>
      </c>
      <c r="AS106" s="33">
        <f t="shared" si="89"/>
        <v>10599</v>
      </c>
      <c r="AT106" s="33">
        <f t="shared" si="89"/>
        <v>1210</v>
      </c>
      <c r="AU106" s="33">
        <f t="shared" si="89"/>
        <v>405</v>
      </c>
      <c r="AV106" s="33">
        <f t="shared" si="89"/>
        <v>168</v>
      </c>
      <c r="AX106" s="2" t="s">
        <v>177</v>
      </c>
      <c r="AY106" s="33">
        <f t="shared" ref="AY106:BD106" si="90">AY100*AY30</f>
        <v>0</v>
      </c>
      <c r="AZ106" s="33">
        <f t="shared" si="90"/>
        <v>28605.3</v>
      </c>
      <c r="BA106" s="33">
        <f t="shared" si="90"/>
        <v>218.5</v>
      </c>
      <c r="BB106" s="33">
        <f t="shared" si="90"/>
        <v>450</v>
      </c>
      <c r="BC106" s="33">
        <f t="shared" si="90"/>
        <v>890</v>
      </c>
      <c r="BD106" s="33">
        <f t="shared" si="90"/>
        <v>216.8</v>
      </c>
      <c r="BF106" s="2" t="s">
        <v>177</v>
      </c>
      <c r="BG106" s="33">
        <f>BG100*BG30</f>
        <v>4908</v>
      </c>
      <c r="BH106" s="33">
        <f>BH100*BH30</f>
        <v>22.5</v>
      </c>
      <c r="BI106" s="33">
        <f>BI100*BI30</f>
        <v>0</v>
      </c>
      <c r="BJ106" s="33">
        <f>BJ100*BJ30</f>
        <v>40.5</v>
      </c>
      <c r="BK106" s="33"/>
      <c r="BL106" s="33">
        <f t="shared" si="40"/>
        <v>95901.2</v>
      </c>
      <c r="BM106" s="37">
        <f t="shared" si="76"/>
        <v>0.65658320838553752</v>
      </c>
    </row>
    <row r="107" spans="2:65" x14ac:dyDescent="0.2">
      <c r="B107" s="2" t="s">
        <v>178</v>
      </c>
      <c r="C107" s="33">
        <f t="shared" ref="C107:H107" si="91">C100*C31</f>
        <v>0</v>
      </c>
      <c r="D107" s="33">
        <f t="shared" si="91"/>
        <v>0</v>
      </c>
      <c r="E107" s="33">
        <f t="shared" si="91"/>
        <v>0</v>
      </c>
      <c r="F107" s="33">
        <f t="shared" si="91"/>
        <v>0</v>
      </c>
      <c r="G107" s="33">
        <f t="shared" si="91"/>
        <v>0</v>
      </c>
      <c r="H107" s="33">
        <f t="shared" si="91"/>
        <v>0</v>
      </c>
      <c r="J107" s="2" t="s">
        <v>178</v>
      </c>
      <c r="K107" s="33">
        <f t="shared" ref="K107:P107" si="92">K100*K31</f>
        <v>0</v>
      </c>
      <c r="L107" s="33">
        <f t="shared" si="92"/>
        <v>0</v>
      </c>
      <c r="M107" s="33">
        <f t="shared" si="92"/>
        <v>0</v>
      </c>
      <c r="N107" s="33">
        <f t="shared" si="92"/>
        <v>0</v>
      </c>
      <c r="O107" s="33">
        <f t="shared" si="92"/>
        <v>0</v>
      </c>
      <c r="P107" s="33">
        <f t="shared" si="92"/>
        <v>0</v>
      </c>
      <c r="R107" s="2" t="s">
        <v>178</v>
      </c>
      <c r="S107" s="33">
        <f t="shared" ref="S107:X107" si="93">S100*S31</f>
        <v>0</v>
      </c>
      <c r="T107" s="33">
        <f t="shared" si="93"/>
        <v>0</v>
      </c>
      <c r="U107" s="33">
        <f t="shared" si="93"/>
        <v>0</v>
      </c>
      <c r="V107" s="33">
        <f t="shared" si="93"/>
        <v>0</v>
      </c>
      <c r="W107" s="33">
        <f t="shared" si="93"/>
        <v>0</v>
      </c>
      <c r="X107" s="33">
        <f t="shared" si="93"/>
        <v>0</v>
      </c>
      <c r="Z107" s="2" t="s">
        <v>178</v>
      </c>
      <c r="AA107" s="33">
        <f t="shared" ref="AA107:AF107" si="94">AA100*AA31</f>
        <v>0</v>
      </c>
      <c r="AB107" s="33">
        <f t="shared" si="94"/>
        <v>0</v>
      </c>
      <c r="AC107" s="33">
        <f t="shared" si="94"/>
        <v>0</v>
      </c>
      <c r="AD107" s="33">
        <f t="shared" si="94"/>
        <v>0</v>
      </c>
      <c r="AE107" s="33">
        <f t="shared" si="94"/>
        <v>0</v>
      </c>
      <c r="AF107" s="33">
        <f t="shared" si="94"/>
        <v>0</v>
      </c>
      <c r="AH107" s="2" t="s">
        <v>178</v>
      </c>
      <c r="AI107" s="33">
        <f t="shared" ref="AI107:AN107" si="95">AI100*AI31</f>
        <v>0</v>
      </c>
      <c r="AJ107" s="33">
        <f t="shared" si="95"/>
        <v>0</v>
      </c>
      <c r="AK107" s="33">
        <f t="shared" si="95"/>
        <v>0</v>
      </c>
      <c r="AL107" s="33">
        <f t="shared" si="95"/>
        <v>0</v>
      </c>
      <c r="AM107" s="33">
        <f t="shared" si="95"/>
        <v>0</v>
      </c>
      <c r="AN107" s="33">
        <f t="shared" si="95"/>
        <v>0</v>
      </c>
      <c r="AP107" s="2" t="s">
        <v>178</v>
      </c>
      <c r="AQ107" s="33">
        <f t="shared" ref="AQ107:AV107" si="96">AQ100*AQ31</f>
        <v>0</v>
      </c>
      <c r="AR107" s="33">
        <f t="shared" si="96"/>
        <v>0</v>
      </c>
      <c r="AS107" s="33">
        <f t="shared" si="96"/>
        <v>0</v>
      </c>
      <c r="AT107" s="33">
        <f t="shared" si="96"/>
        <v>0</v>
      </c>
      <c r="AU107" s="33">
        <f t="shared" si="96"/>
        <v>0</v>
      </c>
      <c r="AV107" s="33">
        <f t="shared" si="96"/>
        <v>0</v>
      </c>
      <c r="AX107" s="2" t="s">
        <v>178</v>
      </c>
      <c r="AY107" s="33">
        <f t="shared" ref="AY107:BD107" si="97">AY100*AY31</f>
        <v>0</v>
      </c>
      <c r="AZ107" s="33">
        <f t="shared" si="97"/>
        <v>0</v>
      </c>
      <c r="BA107" s="33">
        <f t="shared" si="97"/>
        <v>0</v>
      </c>
      <c r="BB107" s="33">
        <f t="shared" si="97"/>
        <v>0</v>
      </c>
      <c r="BC107" s="33">
        <f t="shared" si="97"/>
        <v>0</v>
      </c>
      <c r="BD107" s="33">
        <f t="shared" si="97"/>
        <v>54.2</v>
      </c>
      <c r="BF107" s="2" t="s">
        <v>178</v>
      </c>
      <c r="BG107" s="33">
        <f>BG100*BG31</f>
        <v>0</v>
      </c>
      <c r="BH107" s="33">
        <f>BH100*BH31</f>
        <v>0</v>
      </c>
      <c r="BI107" s="33">
        <f>BI100*BI31</f>
        <v>0</v>
      </c>
      <c r="BJ107" s="33">
        <f>BJ100*BJ31</f>
        <v>0</v>
      </c>
      <c r="BK107" s="33"/>
      <c r="BL107" s="33">
        <f t="shared" si="40"/>
        <v>54.2</v>
      </c>
      <c r="BM107" s="37">
        <f t="shared" si="76"/>
        <v>3.7107783734193248E-4</v>
      </c>
    </row>
    <row r="108" spans="2:65" x14ac:dyDescent="0.2">
      <c r="B108" s="2" t="s">
        <v>133</v>
      </c>
      <c r="C108" s="33">
        <f t="shared" ref="C108:H108" si="98">C100*C39</f>
        <v>0</v>
      </c>
      <c r="D108" s="33">
        <f t="shared" si="98"/>
        <v>695</v>
      </c>
      <c r="E108" s="33">
        <f t="shared" si="98"/>
        <v>9720</v>
      </c>
      <c r="F108" s="33">
        <f t="shared" si="98"/>
        <v>0</v>
      </c>
      <c r="G108" s="33">
        <f t="shared" si="98"/>
        <v>8468</v>
      </c>
      <c r="H108" s="33">
        <f t="shared" si="98"/>
        <v>2155</v>
      </c>
      <c r="J108" s="2" t="s">
        <v>133</v>
      </c>
      <c r="K108" s="33">
        <f t="shared" ref="K108:P108" si="99">K100*K39</f>
        <v>1650</v>
      </c>
      <c r="L108" s="33">
        <f t="shared" si="99"/>
        <v>0</v>
      </c>
      <c r="M108" s="33">
        <f t="shared" si="99"/>
        <v>0</v>
      </c>
      <c r="N108" s="33">
        <f t="shared" si="99"/>
        <v>950</v>
      </c>
      <c r="O108" s="33">
        <f t="shared" si="99"/>
        <v>1360</v>
      </c>
      <c r="P108" s="33">
        <f t="shared" si="99"/>
        <v>62</v>
      </c>
      <c r="R108" s="2" t="s">
        <v>133</v>
      </c>
      <c r="S108" s="33">
        <f t="shared" ref="S108:X108" si="100">S100*S39</f>
        <v>0</v>
      </c>
      <c r="T108" s="33">
        <f t="shared" si="100"/>
        <v>3978</v>
      </c>
      <c r="U108" s="33">
        <f t="shared" si="100"/>
        <v>598.5</v>
      </c>
      <c r="V108" s="33">
        <f t="shared" si="100"/>
        <v>450</v>
      </c>
      <c r="W108" s="33">
        <f t="shared" si="100"/>
        <v>0</v>
      </c>
      <c r="X108" s="33">
        <f t="shared" si="100"/>
        <v>175</v>
      </c>
      <c r="Z108" s="2" t="s">
        <v>133</v>
      </c>
      <c r="AA108" s="33">
        <f t="shared" ref="AA108:AF108" si="101">AA100*AA39</f>
        <v>0</v>
      </c>
      <c r="AB108" s="33">
        <f t="shared" si="101"/>
        <v>8</v>
      </c>
      <c r="AC108" s="33">
        <f t="shared" si="101"/>
        <v>0</v>
      </c>
      <c r="AD108" s="33">
        <f t="shared" si="101"/>
        <v>886.5</v>
      </c>
      <c r="AE108" s="33">
        <f t="shared" si="101"/>
        <v>96.800000000000011</v>
      </c>
      <c r="AF108" s="33">
        <f t="shared" si="101"/>
        <v>0</v>
      </c>
      <c r="AH108" s="2" t="s">
        <v>133</v>
      </c>
      <c r="AI108" s="33">
        <f t="shared" ref="AI108:AN108" si="102">AI100*AI39</f>
        <v>3415</v>
      </c>
      <c r="AJ108" s="33">
        <f t="shared" si="102"/>
        <v>0</v>
      </c>
      <c r="AK108" s="33">
        <f t="shared" si="102"/>
        <v>1420.25</v>
      </c>
      <c r="AL108" s="33">
        <f t="shared" si="102"/>
        <v>1210</v>
      </c>
      <c r="AM108" s="33">
        <f t="shared" si="102"/>
        <v>0</v>
      </c>
      <c r="AN108" s="33">
        <f t="shared" si="102"/>
        <v>1192.5</v>
      </c>
      <c r="AP108" s="2" t="s">
        <v>133</v>
      </c>
      <c r="AQ108" s="33">
        <f t="shared" ref="AQ108:AV108" si="103">AQ100*AQ39</f>
        <v>1280</v>
      </c>
      <c r="AR108" s="33">
        <f t="shared" si="103"/>
        <v>7514.4999999999991</v>
      </c>
      <c r="AS108" s="33">
        <f t="shared" si="103"/>
        <v>0</v>
      </c>
      <c r="AT108" s="33">
        <f t="shared" si="103"/>
        <v>1210</v>
      </c>
      <c r="AU108" s="33">
        <f t="shared" si="103"/>
        <v>405</v>
      </c>
      <c r="AV108" s="33">
        <f t="shared" si="103"/>
        <v>168</v>
      </c>
      <c r="AX108" s="2" t="s">
        <v>133</v>
      </c>
      <c r="AY108" s="33">
        <f t="shared" ref="AY108:BD108" si="104">AY100*AY39</f>
        <v>1.98</v>
      </c>
      <c r="AZ108" s="33">
        <f t="shared" si="104"/>
        <v>29195.1</v>
      </c>
      <c r="BA108" s="33">
        <f t="shared" si="104"/>
        <v>0</v>
      </c>
      <c r="BB108" s="33">
        <f t="shared" si="104"/>
        <v>90</v>
      </c>
      <c r="BC108" s="33">
        <f t="shared" si="104"/>
        <v>890</v>
      </c>
      <c r="BD108" s="33">
        <f t="shared" si="104"/>
        <v>406.5</v>
      </c>
      <c r="BF108" s="2" t="s">
        <v>133</v>
      </c>
      <c r="BG108" s="33">
        <f>BG100*BG39</f>
        <v>6135</v>
      </c>
      <c r="BH108" s="33">
        <f>BH100*BH39</f>
        <v>45</v>
      </c>
      <c r="BI108" s="33">
        <f>BI100*BI39</f>
        <v>0</v>
      </c>
      <c r="BJ108" s="33">
        <f>BJ100*BJ39</f>
        <v>13.5</v>
      </c>
      <c r="BK108" s="33"/>
      <c r="BL108" s="33">
        <f t="shared" si="40"/>
        <v>85845.13</v>
      </c>
      <c r="BM108" s="37">
        <f t="shared" si="76"/>
        <v>0.58773478204311902</v>
      </c>
    </row>
    <row r="109" spans="2:65" x14ac:dyDescent="0.2">
      <c r="B109" s="2" t="s">
        <v>134</v>
      </c>
      <c r="C109" s="33">
        <f t="shared" ref="C109:H109" si="105">C100*C40</f>
        <v>30</v>
      </c>
      <c r="D109" s="33">
        <f t="shared" si="105"/>
        <v>695</v>
      </c>
      <c r="E109" s="33">
        <f t="shared" si="105"/>
        <v>2430</v>
      </c>
      <c r="F109" s="33">
        <f t="shared" si="105"/>
        <v>59</v>
      </c>
      <c r="G109" s="33">
        <f t="shared" si="105"/>
        <v>2117</v>
      </c>
      <c r="H109" s="33">
        <f t="shared" si="105"/>
        <v>2155</v>
      </c>
      <c r="J109" s="2" t="s">
        <v>134</v>
      </c>
      <c r="K109" s="33">
        <f t="shared" ref="K109:P109" si="106">K100*K40</f>
        <v>0</v>
      </c>
      <c r="L109" s="33">
        <f t="shared" si="106"/>
        <v>0</v>
      </c>
      <c r="M109" s="33">
        <f t="shared" si="106"/>
        <v>0</v>
      </c>
      <c r="N109" s="33">
        <f t="shared" si="106"/>
        <v>0</v>
      </c>
      <c r="O109" s="33">
        <f t="shared" si="106"/>
        <v>0</v>
      </c>
      <c r="P109" s="33">
        <f t="shared" si="106"/>
        <v>248</v>
      </c>
      <c r="R109" s="2" t="s">
        <v>134</v>
      </c>
      <c r="S109" s="33">
        <f t="shared" ref="S109:X109" si="107">S100*S40</f>
        <v>750</v>
      </c>
      <c r="T109" s="33">
        <f t="shared" si="107"/>
        <v>442</v>
      </c>
      <c r="U109" s="33">
        <f t="shared" si="107"/>
        <v>66.5</v>
      </c>
      <c r="V109" s="33">
        <f t="shared" si="107"/>
        <v>1800</v>
      </c>
      <c r="W109" s="33">
        <f t="shared" si="107"/>
        <v>304</v>
      </c>
      <c r="X109" s="33">
        <f t="shared" si="107"/>
        <v>0</v>
      </c>
      <c r="Z109" s="2" t="s">
        <v>134</v>
      </c>
      <c r="AA109" s="33">
        <f t="shared" ref="AA109:AF109" si="108">AA100*AA40</f>
        <v>0</v>
      </c>
      <c r="AB109" s="33">
        <f t="shared" si="108"/>
        <v>0</v>
      </c>
      <c r="AC109" s="33">
        <f t="shared" si="108"/>
        <v>0</v>
      </c>
      <c r="AD109" s="33">
        <f t="shared" si="108"/>
        <v>98.5</v>
      </c>
      <c r="AE109" s="33">
        <f t="shared" si="108"/>
        <v>24.200000000000003</v>
      </c>
      <c r="AF109" s="33">
        <f t="shared" si="108"/>
        <v>0</v>
      </c>
      <c r="AH109" s="2" t="s">
        <v>134</v>
      </c>
      <c r="AI109" s="33">
        <f t="shared" ref="AI109:AN109" si="109">AI100*AI40</f>
        <v>0</v>
      </c>
      <c r="AJ109" s="33">
        <f t="shared" si="109"/>
        <v>5040</v>
      </c>
      <c r="AK109" s="33">
        <f t="shared" si="109"/>
        <v>74.75</v>
      </c>
      <c r="AL109" s="33">
        <f t="shared" si="109"/>
        <v>0</v>
      </c>
      <c r="AM109" s="33">
        <f t="shared" si="109"/>
        <v>0</v>
      </c>
      <c r="AN109" s="33">
        <f t="shared" si="109"/>
        <v>132.5</v>
      </c>
      <c r="AP109" s="2" t="s">
        <v>134</v>
      </c>
      <c r="AQ109" s="33">
        <f t="shared" ref="AQ109:AV109" si="110">AQ100*AQ40</f>
        <v>320</v>
      </c>
      <c r="AR109" s="33">
        <f t="shared" si="110"/>
        <v>3220.5</v>
      </c>
      <c r="AS109" s="33">
        <f t="shared" si="110"/>
        <v>10599</v>
      </c>
      <c r="AT109" s="33">
        <f t="shared" si="110"/>
        <v>0</v>
      </c>
      <c r="AU109" s="33">
        <f t="shared" si="110"/>
        <v>0</v>
      </c>
      <c r="AV109" s="33">
        <f t="shared" si="110"/>
        <v>168</v>
      </c>
      <c r="AX109" s="2" t="s">
        <v>134</v>
      </c>
      <c r="AY109" s="33">
        <f t="shared" ref="AY109:BD109" si="111">AY100*AY40</f>
        <v>0.02</v>
      </c>
      <c r="AZ109" s="33">
        <f t="shared" si="111"/>
        <v>294.90000000000003</v>
      </c>
      <c r="BA109" s="33">
        <f t="shared" si="111"/>
        <v>0</v>
      </c>
      <c r="BB109" s="33">
        <f t="shared" si="111"/>
        <v>810</v>
      </c>
      <c r="BC109" s="33">
        <f t="shared" si="111"/>
        <v>3560</v>
      </c>
      <c r="BD109" s="33">
        <f t="shared" si="111"/>
        <v>2303.5</v>
      </c>
      <c r="BF109" s="2" t="s">
        <v>134</v>
      </c>
      <c r="BG109" s="33">
        <f>BG100*BG40</f>
        <v>0</v>
      </c>
      <c r="BH109" s="33">
        <f>BH100*BH40</f>
        <v>0</v>
      </c>
      <c r="BI109" s="33">
        <f>BI100*BI40</f>
        <v>400</v>
      </c>
      <c r="BJ109" s="33">
        <f>BJ100*BJ40</f>
        <v>256.5</v>
      </c>
      <c r="BK109" s="33"/>
      <c r="BL109" s="33">
        <f t="shared" si="40"/>
        <v>38398.870000000003</v>
      </c>
      <c r="BM109" s="37">
        <f t="shared" si="76"/>
        <v>0.26289611874490798</v>
      </c>
    </row>
  </sheetData>
  <mergeCells count="56">
    <mergeCell ref="AW5:AW13"/>
    <mergeCell ref="BE5:BE13"/>
    <mergeCell ref="A14:A21"/>
    <mergeCell ref="I14:I21"/>
    <mergeCell ref="Q14:Q21"/>
    <mergeCell ref="Y14:Y21"/>
    <mergeCell ref="AG14:AG21"/>
    <mergeCell ref="AO14:AO21"/>
    <mergeCell ref="AW14:AW21"/>
    <mergeCell ref="BE14:BE21"/>
    <mergeCell ref="A5:A13"/>
    <mergeCell ref="I5:I13"/>
    <mergeCell ref="Q5:Q13"/>
    <mergeCell ref="Y5:Y13"/>
    <mergeCell ref="AG5:AG13"/>
    <mergeCell ref="AO5:AO13"/>
    <mergeCell ref="AW22:AW26"/>
    <mergeCell ref="BE22:BE26"/>
    <mergeCell ref="A28:A31"/>
    <mergeCell ref="I28:I31"/>
    <mergeCell ref="Q28:Q31"/>
    <mergeCell ref="Y28:Y31"/>
    <mergeCell ref="AG28:AG31"/>
    <mergeCell ref="AO28:AO31"/>
    <mergeCell ref="AW28:AW31"/>
    <mergeCell ref="BE28:BE31"/>
    <mergeCell ref="A22:A26"/>
    <mergeCell ref="I22:I26"/>
    <mergeCell ref="Q22:Q26"/>
    <mergeCell ref="Y22:Y26"/>
    <mergeCell ref="AG22:AG26"/>
    <mergeCell ref="AO22:AO26"/>
    <mergeCell ref="AW32:AW38"/>
    <mergeCell ref="BE32:BE38"/>
    <mergeCell ref="A39:A40"/>
    <mergeCell ref="I39:I40"/>
    <mergeCell ref="Q39:Q40"/>
    <mergeCell ref="Y39:Y40"/>
    <mergeCell ref="AG39:AG40"/>
    <mergeCell ref="AO39:AO40"/>
    <mergeCell ref="AW39:AW40"/>
    <mergeCell ref="BE39:BE40"/>
    <mergeCell ref="A32:A38"/>
    <mergeCell ref="I32:I38"/>
    <mergeCell ref="Q32:Q38"/>
    <mergeCell ref="Y32:Y38"/>
    <mergeCell ref="AG32:AG38"/>
    <mergeCell ref="AO32:AO38"/>
    <mergeCell ref="AW54:AW89"/>
    <mergeCell ref="BE54:BE89"/>
    <mergeCell ref="A54:A89"/>
    <mergeCell ref="I54:I89"/>
    <mergeCell ref="Q54:Q89"/>
    <mergeCell ref="Y54:Y89"/>
    <mergeCell ref="AG54:AG89"/>
    <mergeCell ref="AO54:AO89"/>
  </mergeCells>
  <printOptions horizontalCentered="1"/>
  <pageMargins left="0.5" right="0.5" top="1" bottom="1" header="0.5" footer="0.5"/>
  <pageSetup orientation="portrait" horizontalDpi="300" verticalDpi="300" r:id="rId1"/>
  <headerFooter alignWithMargins="0">
    <oddHeader>&amp;C&amp;"Arial,Bold"&amp;14 1999 South Carolina Irrigation Survey
&amp;10State Irrigation totals are on pages 15 and 16&amp;14
&amp;"Arial,Italic"&amp;10(Counties in italics are 1998 data)</oddHeader>
    <oddFooter>&amp;LClemson University
Cooperative Extension Service
Clemson, SC  29634-0310&amp;RPage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109"/>
  <sheetViews>
    <sheetView topLeftCell="AX77" workbookViewId="0">
      <selection activeCell="A3" sqref="A3:BL89"/>
    </sheetView>
  </sheetViews>
  <sheetFormatPr defaultRowHeight="12.75" x14ac:dyDescent="0.2"/>
  <cols>
    <col min="1" max="1" width="8.85546875" style="2"/>
    <col min="2" max="2" width="20.7109375" style="2" customWidth="1"/>
    <col min="3" max="8" width="11.28515625" style="2" customWidth="1"/>
    <col min="9" max="9" width="8.85546875" style="2"/>
    <col min="10" max="10" width="20.7109375" style="2" customWidth="1"/>
    <col min="11" max="16" width="11.28515625" style="2" customWidth="1"/>
    <col min="17" max="17" width="8.85546875" style="2"/>
    <col min="18" max="18" width="20.7109375" style="2" customWidth="1"/>
    <col min="19" max="24" width="11.28515625" style="2" customWidth="1"/>
    <col min="25" max="25" width="8.85546875" style="2"/>
    <col min="26" max="26" width="20.7109375" style="2" customWidth="1"/>
    <col min="27" max="32" width="11.28515625" style="2" customWidth="1"/>
    <col min="33" max="33" width="8.85546875" style="2"/>
    <col min="34" max="34" width="20.7109375" style="2" customWidth="1"/>
    <col min="35" max="40" width="11.28515625" style="2" customWidth="1"/>
    <col min="41" max="41" width="8.85546875" style="2"/>
    <col min="42" max="42" width="20.7109375" style="2" customWidth="1"/>
    <col min="43" max="48" width="11.28515625" style="2" customWidth="1"/>
    <col min="49" max="49" width="8.85546875" style="2"/>
    <col min="50" max="50" width="20.7109375" style="2" customWidth="1"/>
    <col min="51" max="56" width="11.28515625" style="2" customWidth="1"/>
    <col min="57" max="57" width="8.85546875" style="2"/>
    <col min="58" max="58" width="20.7109375" style="2" customWidth="1"/>
    <col min="59" max="62" width="11.28515625" style="2" customWidth="1"/>
    <col min="63" max="63" width="9.28515625" style="2" customWidth="1"/>
    <col min="64" max="64" width="12.7109375" style="2" customWidth="1"/>
    <col min="65" max="65" width="9.28515625" style="2" bestFit="1" customWidth="1"/>
    <col min="66" max="257" width="8.85546875" style="2"/>
    <col min="258" max="258" width="20.7109375" style="2" customWidth="1"/>
    <col min="259" max="264" width="11.28515625" style="2" customWidth="1"/>
    <col min="265" max="265" width="8.85546875" style="2"/>
    <col min="266" max="266" width="20.7109375" style="2" customWidth="1"/>
    <col min="267" max="272" width="11.28515625" style="2" customWidth="1"/>
    <col min="273" max="273" width="8.85546875" style="2"/>
    <col min="274" max="274" width="20.7109375" style="2" customWidth="1"/>
    <col min="275" max="280" width="11.28515625" style="2" customWidth="1"/>
    <col min="281" max="281" width="8.85546875" style="2"/>
    <col min="282" max="282" width="20.7109375" style="2" customWidth="1"/>
    <col min="283" max="288" width="11.28515625" style="2" customWidth="1"/>
    <col min="289" max="289" width="8.85546875" style="2"/>
    <col min="290" max="290" width="20.7109375" style="2" customWidth="1"/>
    <col min="291" max="296" width="11.28515625" style="2" customWidth="1"/>
    <col min="297" max="297" width="8.85546875" style="2"/>
    <col min="298" max="298" width="20.7109375" style="2" customWidth="1"/>
    <col min="299" max="304" width="11.28515625" style="2" customWidth="1"/>
    <col min="305" max="305" width="8.85546875" style="2"/>
    <col min="306" max="306" width="20.7109375" style="2" customWidth="1"/>
    <col min="307" max="312" width="11.28515625" style="2" customWidth="1"/>
    <col min="313" max="313" width="8.85546875" style="2"/>
    <col min="314" max="314" width="20.7109375" style="2" customWidth="1"/>
    <col min="315" max="318" width="11.28515625" style="2" customWidth="1"/>
    <col min="319" max="319" width="9.28515625" style="2" customWidth="1"/>
    <col min="320" max="320" width="12.7109375" style="2" customWidth="1"/>
    <col min="321" max="321" width="9.28515625" style="2" bestFit="1" customWidth="1"/>
    <col min="322" max="513" width="8.85546875" style="2"/>
    <col min="514" max="514" width="20.7109375" style="2" customWidth="1"/>
    <col min="515" max="520" width="11.28515625" style="2" customWidth="1"/>
    <col min="521" max="521" width="8.85546875" style="2"/>
    <col min="522" max="522" width="20.7109375" style="2" customWidth="1"/>
    <col min="523" max="528" width="11.28515625" style="2" customWidth="1"/>
    <col min="529" max="529" width="8.85546875" style="2"/>
    <col min="530" max="530" width="20.7109375" style="2" customWidth="1"/>
    <col min="531" max="536" width="11.28515625" style="2" customWidth="1"/>
    <col min="537" max="537" width="8.85546875" style="2"/>
    <col min="538" max="538" width="20.7109375" style="2" customWidth="1"/>
    <col min="539" max="544" width="11.28515625" style="2" customWidth="1"/>
    <col min="545" max="545" width="8.85546875" style="2"/>
    <col min="546" max="546" width="20.7109375" style="2" customWidth="1"/>
    <col min="547" max="552" width="11.28515625" style="2" customWidth="1"/>
    <col min="553" max="553" width="8.85546875" style="2"/>
    <col min="554" max="554" width="20.7109375" style="2" customWidth="1"/>
    <col min="555" max="560" width="11.28515625" style="2" customWidth="1"/>
    <col min="561" max="561" width="8.85546875" style="2"/>
    <col min="562" max="562" width="20.7109375" style="2" customWidth="1"/>
    <col min="563" max="568" width="11.28515625" style="2" customWidth="1"/>
    <col min="569" max="569" width="8.85546875" style="2"/>
    <col min="570" max="570" width="20.7109375" style="2" customWidth="1"/>
    <col min="571" max="574" width="11.28515625" style="2" customWidth="1"/>
    <col min="575" max="575" width="9.28515625" style="2" customWidth="1"/>
    <col min="576" max="576" width="12.7109375" style="2" customWidth="1"/>
    <col min="577" max="577" width="9.28515625" style="2" bestFit="1" customWidth="1"/>
    <col min="578" max="769" width="8.85546875" style="2"/>
    <col min="770" max="770" width="20.7109375" style="2" customWidth="1"/>
    <col min="771" max="776" width="11.28515625" style="2" customWidth="1"/>
    <col min="777" max="777" width="8.85546875" style="2"/>
    <col min="778" max="778" width="20.7109375" style="2" customWidth="1"/>
    <col min="779" max="784" width="11.28515625" style="2" customWidth="1"/>
    <col min="785" max="785" width="8.85546875" style="2"/>
    <col min="786" max="786" width="20.7109375" style="2" customWidth="1"/>
    <col min="787" max="792" width="11.28515625" style="2" customWidth="1"/>
    <col min="793" max="793" width="8.85546875" style="2"/>
    <col min="794" max="794" width="20.7109375" style="2" customWidth="1"/>
    <col min="795" max="800" width="11.28515625" style="2" customWidth="1"/>
    <col min="801" max="801" width="8.85546875" style="2"/>
    <col min="802" max="802" width="20.7109375" style="2" customWidth="1"/>
    <col min="803" max="808" width="11.28515625" style="2" customWidth="1"/>
    <col min="809" max="809" width="8.85546875" style="2"/>
    <col min="810" max="810" width="20.7109375" style="2" customWidth="1"/>
    <col min="811" max="816" width="11.28515625" style="2" customWidth="1"/>
    <col min="817" max="817" width="8.85546875" style="2"/>
    <col min="818" max="818" width="20.7109375" style="2" customWidth="1"/>
    <col min="819" max="824" width="11.28515625" style="2" customWidth="1"/>
    <col min="825" max="825" width="8.85546875" style="2"/>
    <col min="826" max="826" width="20.7109375" style="2" customWidth="1"/>
    <col min="827" max="830" width="11.28515625" style="2" customWidth="1"/>
    <col min="831" max="831" width="9.28515625" style="2" customWidth="1"/>
    <col min="832" max="832" width="12.7109375" style="2" customWidth="1"/>
    <col min="833" max="833" width="9.28515625" style="2" bestFit="1" customWidth="1"/>
    <col min="834" max="1025" width="8.85546875" style="2"/>
    <col min="1026" max="1026" width="20.7109375" style="2" customWidth="1"/>
    <col min="1027" max="1032" width="11.28515625" style="2" customWidth="1"/>
    <col min="1033" max="1033" width="8.85546875" style="2"/>
    <col min="1034" max="1034" width="20.7109375" style="2" customWidth="1"/>
    <col min="1035" max="1040" width="11.28515625" style="2" customWidth="1"/>
    <col min="1041" max="1041" width="8.85546875" style="2"/>
    <col min="1042" max="1042" width="20.7109375" style="2" customWidth="1"/>
    <col min="1043" max="1048" width="11.28515625" style="2" customWidth="1"/>
    <col min="1049" max="1049" width="8.85546875" style="2"/>
    <col min="1050" max="1050" width="20.7109375" style="2" customWidth="1"/>
    <col min="1051" max="1056" width="11.28515625" style="2" customWidth="1"/>
    <col min="1057" max="1057" width="8.85546875" style="2"/>
    <col min="1058" max="1058" width="20.7109375" style="2" customWidth="1"/>
    <col min="1059" max="1064" width="11.28515625" style="2" customWidth="1"/>
    <col min="1065" max="1065" width="8.85546875" style="2"/>
    <col min="1066" max="1066" width="20.7109375" style="2" customWidth="1"/>
    <col min="1067" max="1072" width="11.28515625" style="2" customWidth="1"/>
    <col min="1073" max="1073" width="8.85546875" style="2"/>
    <col min="1074" max="1074" width="20.7109375" style="2" customWidth="1"/>
    <col min="1075" max="1080" width="11.28515625" style="2" customWidth="1"/>
    <col min="1081" max="1081" width="8.85546875" style="2"/>
    <col min="1082" max="1082" width="20.7109375" style="2" customWidth="1"/>
    <col min="1083" max="1086" width="11.28515625" style="2" customWidth="1"/>
    <col min="1087" max="1087" width="9.28515625" style="2" customWidth="1"/>
    <col min="1088" max="1088" width="12.7109375" style="2" customWidth="1"/>
    <col min="1089" max="1089" width="9.28515625" style="2" bestFit="1" customWidth="1"/>
    <col min="1090" max="1281" width="8.85546875" style="2"/>
    <col min="1282" max="1282" width="20.7109375" style="2" customWidth="1"/>
    <col min="1283" max="1288" width="11.28515625" style="2" customWidth="1"/>
    <col min="1289" max="1289" width="8.85546875" style="2"/>
    <col min="1290" max="1290" width="20.7109375" style="2" customWidth="1"/>
    <col min="1291" max="1296" width="11.28515625" style="2" customWidth="1"/>
    <col min="1297" max="1297" width="8.85546875" style="2"/>
    <col min="1298" max="1298" width="20.7109375" style="2" customWidth="1"/>
    <col min="1299" max="1304" width="11.28515625" style="2" customWidth="1"/>
    <col min="1305" max="1305" width="8.85546875" style="2"/>
    <col min="1306" max="1306" width="20.7109375" style="2" customWidth="1"/>
    <col min="1307" max="1312" width="11.28515625" style="2" customWidth="1"/>
    <col min="1313" max="1313" width="8.85546875" style="2"/>
    <col min="1314" max="1314" width="20.7109375" style="2" customWidth="1"/>
    <col min="1315" max="1320" width="11.28515625" style="2" customWidth="1"/>
    <col min="1321" max="1321" width="8.85546875" style="2"/>
    <col min="1322" max="1322" width="20.7109375" style="2" customWidth="1"/>
    <col min="1323" max="1328" width="11.28515625" style="2" customWidth="1"/>
    <col min="1329" max="1329" width="8.85546875" style="2"/>
    <col min="1330" max="1330" width="20.7109375" style="2" customWidth="1"/>
    <col min="1331" max="1336" width="11.28515625" style="2" customWidth="1"/>
    <col min="1337" max="1337" width="8.85546875" style="2"/>
    <col min="1338" max="1338" width="20.7109375" style="2" customWidth="1"/>
    <col min="1339" max="1342" width="11.28515625" style="2" customWidth="1"/>
    <col min="1343" max="1343" width="9.28515625" style="2" customWidth="1"/>
    <col min="1344" max="1344" width="12.7109375" style="2" customWidth="1"/>
    <col min="1345" max="1345" width="9.28515625" style="2" bestFit="1" customWidth="1"/>
    <col min="1346" max="1537" width="8.85546875" style="2"/>
    <col min="1538" max="1538" width="20.7109375" style="2" customWidth="1"/>
    <col min="1539" max="1544" width="11.28515625" style="2" customWidth="1"/>
    <col min="1545" max="1545" width="8.85546875" style="2"/>
    <col min="1546" max="1546" width="20.7109375" style="2" customWidth="1"/>
    <col min="1547" max="1552" width="11.28515625" style="2" customWidth="1"/>
    <col min="1553" max="1553" width="8.85546875" style="2"/>
    <col min="1554" max="1554" width="20.7109375" style="2" customWidth="1"/>
    <col min="1555" max="1560" width="11.28515625" style="2" customWidth="1"/>
    <col min="1561" max="1561" width="8.85546875" style="2"/>
    <col min="1562" max="1562" width="20.7109375" style="2" customWidth="1"/>
    <col min="1563" max="1568" width="11.28515625" style="2" customWidth="1"/>
    <col min="1569" max="1569" width="8.85546875" style="2"/>
    <col min="1570" max="1570" width="20.7109375" style="2" customWidth="1"/>
    <col min="1571" max="1576" width="11.28515625" style="2" customWidth="1"/>
    <col min="1577" max="1577" width="8.85546875" style="2"/>
    <col min="1578" max="1578" width="20.7109375" style="2" customWidth="1"/>
    <col min="1579" max="1584" width="11.28515625" style="2" customWidth="1"/>
    <col min="1585" max="1585" width="8.85546875" style="2"/>
    <col min="1586" max="1586" width="20.7109375" style="2" customWidth="1"/>
    <col min="1587" max="1592" width="11.28515625" style="2" customWidth="1"/>
    <col min="1593" max="1593" width="8.85546875" style="2"/>
    <col min="1594" max="1594" width="20.7109375" style="2" customWidth="1"/>
    <col min="1595" max="1598" width="11.28515625" style="2" customWidth="1"/>
    <col min="1599" max="1599" width="9.28515625" style="2" customWidth="1"/>
    <col min="1600" max="1600" width="12.7109375" style="2" customWidth="1"/>
    <col min="1601" max="1601" width="9.28515625" style="2" bestFit="1" customWidth="1"/>
    <col min="1602" max="1793" width="8.85546875" style="2"/>
    <col min="1794" max="1794" width="20.7109375" style="2" customWidth="1"/>
    <col min="1795" max="1800" width="11.28515625" style="2" customWidth="1"/>
    <col min="1801" max="1801" width="8.85546875" style="2"/>
    <col min="1802" max="1802" width="20.7109375" style="2" customWidth="1"/>
    <col min="1803" max="1808" width="11.28515625" style="2" customWidth="1"/>
    <col min="1809" max="1809" width="8.85546875" style="2"/>
    <col min="1810" max="1810" width="20.7109375" style="2" customWidth="1"/>
    <col min="1811" max="1816" width="11.28515625" style="2" customWidth="1"/>
    <col min="1817" max="1817" width="8.85546875" style="2"/>
    <col min="1818" max="1818" width="20.7109375" style="2" customWidth="1"/>
    <col min="1819" max="1824" width="11.28515625" style="2" customWidth="1"/>
    <col min="1825" max="1825" width="8.85546875" style="2"/>
    <col min="1826" max="1826" width="20.7109375" style="2" customWidth="1"/>
    <col min="1827" max="1832" width="11.28515625" style="2" customWidth="1"/>
    <col min="1833" max="1833" width="8.85546875" style="2"/>
    <col min="1834" max="1834" width="20.7109375" style="2" customWidth="1"/>
    <col min="1835" max="1840" width="11.28515625" style="2" customWidth="1"/>
    <col min="1841" max="1841" width="8.85546875" style="2"/>
    <col min="1842" max="1842" width="20.7109375" style="2" customWidth="1"/>
    <col min="1843" max="1848" width="11.28515625" style="2" customWidth="1"/>
    <col min="1849" max="1849" width="8.85546875" style="2"/>
    <col min="1850" max="1850" width="20.7109375" style="2" customWidth="1"/>
    <col min="1851" max="1854" width="11.28515625" style="2" customWidth="1"/>
    <col min="1855" max="1855" width="9.28515625" style="2" customWidth="1"/>
    <col min="1856" max="1856" width="12.7109375" style="2" customWidth="1"/>
    <col min="1857" max="1857" width="9.28515625" style="2" bestFit="1" customWidth="1"/>
    <col min="1858" max="2049" width="8.85546875" style="2"/>
    <col min="2050" max="2050" width="20.7109375" style="2" customWidth="1"/>
    <col min="2051" max="2056" width="11.28515625" style="2" customWidth="1"/>
    <col min="2057" max="2057" width="8.85546875" style="2"/>
    <col min="2058" max="2058" width="20.7109375" style="2" customWidth="1"/>
    <col min="2059" max="2064" width="11.28515625" style="2" customWidth="1"/>
    <col min="2065" max="2065" width="8.85546875" style="2"/>
    <col min="2066" max="2066" width="20.7109375" style="2" customWidth="1"/>
    <col min="2067" max="2072" width="11.28515625" style="2" customWidth="1"/>
    <col min="2073" max="2073" width="8.85546875" style="2"/>
    <col min="2074" max="2074" width="20.7109375" style="2" customWidth="1"/>
    <col min="2075" max="2080" width="11.28515625" style="2" customWidth="1"/>
    <col min="2081" max="2081" width="8.85546875" style="2"/>
    <col min="2082" max="2082" width="20.7109375" style="2" customWidth="1"/>
    <col min="2083" max="2088" width="11.28515625" style="2" customWidth="1"/>
    <col min="2089" max="2089" width="8.85546875" style="2"/>
    <col min="2090" max="2090" width="20.7109375" style="2" customWidth="1"/>
    <col min="2091" max="2096" width="11.28515625" style="2" customWidth="1"/>
    <col min="2097" max="2097" width="8.85546875" style="2"/>
    <col min="2098" max="2098" width="20.7109375" style="2" customWidth="1"/>
    <col min="2099" max="2104" width="11.28515625" style="2" customWidth="1"/>
    <col min="2105" max="2105" width="8.85546875" style="2"/>
    <col min="2106" max="2106" width="20.7109375" style="2" customWidth="1"/>
    <col min="2107" max="2110" width="11.28515625" style="2" customWidth="1"/>
    <col min="2111" max="2111" width="9.28515625" style="2" customWidth="1"/>
    <col min="2112" max="2112" width="12.7109375" style="2" customWidth="1"/>
    <col min="2113" max="2113" width="9.28515625" style="2" bestFit="1" customWidth="1"/>
    <col min="2114" max="2305" width="8.85546875" style="2"/>
    <col min="2306" max="2306" width="20.7109375" style="2" customWidth="1"/>
    <col min="2307" max="2312" width="11.28515625" style="2" customWidth="1"/>
    <col min="2313" max="2313" width="8.85546875" style="2"/>
    <col min="2314" max="2314" width="20.7109375" style="2" customWidth="1"/>
    <col min="2315" max="2320" width="11.28515625" style="2" customWidth="1"/>
    <col min="2321" max="2321" width="8.85546875" style="2"/>
    <col min="2322" max="2322" width="20.7109375" style="2" customWidth="1"/>
    <col min="2323" max="2328" width="11.28515625" style="2" customWidth="1"/>
    <col min="2329" max="2329" width="8.85546875" style="2"/>
    <col min="2330" max="2330" width="20.7109375" style="2" customWidth="1"/>
    <col min="2331" max="2336" width="11.28515625" style="2" customWidth="1"/>
    <col min="2337" max="2337" width="8.85546875" style="2"/>
    <col min="2338" max="2338" width="20.7109375" style="2" customWidth="1"/>
    <col min="2339" max="2344" width="11.28515625" style="2" customWidth="1"/>
    <col min="2345" max="2345" width="8.85546875" style="2"/>
    <col min="2346" max="2346" width="20.7109375" style="2" customWidth="1"/>
    <col min="2347" max="2352" width="11.28515625" style="2" customWidth="1"/>
    <col min="2353" max="2353" width="8.85546875" style="2"/>
    <col min="2354" max="2354" width="20.7109375" style="2" customWidth="1"/>
    <col min="2355" max="2360" width="11.28515625" style="2" customWidth="1"/>
    <col min="2361" max="2361" width="8.85546875" style="2"/>
    <col min="2362" max="2362" width="20.7109375" style="2" customWidth="1"/>
    <col min="2363" max="2366" width="11.28515625" style="2" customWidth="1"/>
    <col min="2367" max="2367" width="9.28515625" style="2" customWidth="1"/>
    <col min="2368" max="2368" width="12.7109375" style="2" customWidth="1"/>
    <col min="2369" max="2369" width="9.28515625" style="2" bestFit="1" customWidth="1"/>
    <col min="2370" max="2561" width="8.85546875" style="2"/>
    <col min="2562" max="2562" width="20.7109375" style="2" customWidth="1"/>
    <col min="2563" max="2568" width="11.28515625" style="2" customWidth="1"/>
    <col min="2569" max="2569" width="8.85546875" style="2"/>
    <col min="2570" max="2570" width="20.7109375" style="2" customWidth="1"/>
    <col min="2571" max="2576" width="11.28515625" style="2" customWidth="1"/>
    <col min="2577" max="2577" width="8.85546875" style="2"/>
    <col min="2578" max="2578" width="20.7109375" style="2" customWidth="1"/>
    <col min="2579" max="2584" width="11.28515625" style="2" customWidth="1"/>
    <col min="2585" max="2585" width="8.85546875" style="2"/>
    <col min="2586" max="2586" width="20.7109375" style="2" customWidth="1"/>
    <col min="2587" max="2592" width="11.28515625" style="2" customWidth="1"/>
    <col min="2593" max="2593" width="8.85546875" style="2"/>
    <col min="2594" max="2594" width="20.7109375" style="2" customWidth="1"/>
    <col min="2595" max="2600" width="11.28515625" style="2" customWidth="1"/>
    <col min="2601" max="2601" width="8.85546875" style="2"/>
    <col min="2602" max="2602" width="20.7109375" style="2" customWidth="1"/>
    <col min="2603" max="2608" width="11.28515625" style="2" customWidth="1"/>
    <col min="2609" max="2609" width="8.85546875" style="2"/>
    <col min="2610" max="2610" width="20.7109375" style="2" customWidth="1"/>
    <col min="2611" max="2616" width="11.28515625" style="2" customWidth="1"/>
    <col min="2617" max="2617" width="8.85546875" style="2"/>
    <col min="2618" max="2618" width="20.7109375" style="2" customWidth="1"/>
    <col min="2619" max="2622" width="11.28515625" style="2" customWidth="1"/>
    <col min="2623" max="2623" width="9.28515625" style="2" customWidth="1"/>
    <col min="2624" max="2624" width="12.7109375" style="2" customWidth="1"/>
    <col min="2625" max="2625" width="9.28515625" style="2" bestFit="1" customWidth="1"/>
    <col min="2626" max="2817" width="8.85546875" style="2"/>
    <col min="2818" max="2818" width="20.7109375" style="2" customWidth="1"/>
    <col min="2819" max="2824" width="11.28515625" style="2" customWidth="1"/>
    <col min="2825" max="2825" width="8.85546875" style="2"/>
    <col min="2826" max="2826" width="20.7109375" style="2" customWidth="1"/>
    <col min="2827" max="2832" width="11.28515625" style="2" customWidth="1"/>
    <col min="2833" max="2833" width="8.85546875" style="2"/>
    <col min="2834" max="2834" width="20.7109375" style="2" customWidth="1"/>
    <col min="2835" max="2840" width="11.28515625" style="2" customWidth="1"/>
    <col min="2841" max="2841" width="8.85546875" style="2"/>
    <col min="2842" max="2842" width="20.7109375" style="2" customWidth="1"/>
    <col min="2843" max="2848" width="11.28515625" style="2" customWidth="1"/>
    <col min="2849" max="2849" width="8.85546875" style="2"/>
    <col min="2850" max="2850" width="20.7109375" style="2" customWidth="1"/>
    <col min="2851" max="2856" width="11.28515625" style="2" customWidth="1"/>
    <col min="2857" max="2857" width="8.85546875" style="2"/>
    <col min="2858" max="2858" width="20.7109375" style="2" customWidth="1"/>
    <col min="2859" max="2864" width="11.28515625" style="2" customWidth="1"/>
    <col min="2865" max="2865" width="8.85546875" style="2"/>
    <col min="2866" max="2866" width="20.7109375" style="2" customWidth="1"/>
    <col min="2867" max="2872" width="11.28515625" style="2" customWidth="1"/>
    <col min="2873" max="2873" width="8.85546875" style="2"/>
    <col min="2874" max="2874" width="20.7109375" style="2" customWidth="1"/>
    <col min="2875" max="2878" width="11.28515625" style="2" customWidth="1"/>
    <col min="2879" max="2879" width="9.28515625" style="2" customWidth="1"/>
    <col min="2880" max="2880" width="12.7109375" style="2" customWidth="1"/>
    <col min="2881" max="2881" width="9.28515625" style="2" bestFit="1" customWidth="1"/>
    <col min="2882" max="3073" width="8.85546875" style="2"/>
    <col min="3074" max="3074" width="20.7109375" style="2" customWidth="1"/>
    <col min="3075" max="3080" width="11.28515625" style="2" customWidth="1"/>
    <col min="3081" max="3081" width="8.85546875" style="2"/>
    <col min="3082" max="3082" width="20.7109375" style="2" customWidth="1"/>
    <col min="3083" max="3088" width="11.28515625" style="2" customWidth="1"/>
    <col min="3089" max="3089" width="8.85546875" style="2"/>
    <col min="3090" max="3090" width="20.7109375" style="2" customWidth="1"/>
    <col min="3091" max="3096" width="11.28515625" style="2" customWidth="1"/>
    <col min="3097" max="3097" width="8.85546875" style="2"/>
    <col min="3098" max="3098" width="20.7109375" style="2" customWidth="1"/>
    <col min="3099" max="3104" width="11.28515625" style="2" customWidth="1"/>
    <col min="3105" max="3105" width="8.85546875" style="2"/>
    <col min="3106" max="3106" width="20.7109375" style="2" customWidth="1"/>
    <col min="3107" max="3112" width="11.28515625" style="2" customWidth="1"/>
    <col min="3113" max="3113" width="8.85546875" style="2"/>
    <col min="3114" max="3114" width="20.7109375" style="2" customWidth="1"/>
    <col min="3115" max="3120" width="11.28515625" style="2" customWidth="1"/>
    <col min="3121" max="3121" width="8.85546875" style="2"/>
    <col min="3122" max="3122" width="20.7109375" style="2" customWidth="1"/>
    <col min="3123" max="3128" width="11.28515625" style="2" customWidth="1"/>
    <col min="3129" max="3129" width="8.85546875" style="2"/>
    <col min="3130" max="3130" width="20.7109375" style="2" customWidth="1"/>
    <col min="3131" max="3134" width="11.28515625" style="2" customWidth="1"/>
    <col min="3135" max="3135" width="9.28515625" style="2" customWidth="1"/>
    <col min="3136" max="3136" width="12.7109375" style="2" customWidth="1"/>
    <col min="3137" max="3137" width="9.28515625" style="2" bestFit="1" customWidth="1"/>
    <col min="3138" max="3329" width="8.85546875" style="2"/>
    <col min="3330" max="3330" width="20.7109375" style="2" customWidth="1"/>
    <col min="3331" max="3336" width="11.28515625" style="2" customWidth="1"/>
    <col min="3337" max="3337" width="8.85546875" style="2"/>
    <col min="3338" max="3338" width="20.7109375" style="2" customWidth="1"/>
    <col min="3339" max="3344" width="11.28515625" style="2" customWidth="1"/>
    <col min="3345" max="3345" width="8.85546875" style="2"/>
    <col min="3346" max="3346" width="20.7109375" style="2" customWidth="1"/>
    <col min="3347" max="3352" width="11.28515625" style="2" customWidth="1"/>
    <col min="3353" max="3353" width="8.85546875" style="2"/>
    <col min="3354" max="3354" width="20.7109375" style="2" customWidth="1"/>
    <col min="3355" max="3360" width="11.28515625" style="2" customWidth="1"/>
    <col min="3361" max="3361" width="8.85546875" style="2"/>
    <col min="3362" max="3362" width="20.7109375" style="2" customWidth="1"/>
    <col min="3363" max="3368" width="11.28515625" style="2" customWidth="1"/>
    <col min="3369" max="3369" width="8.85546875" style="2"/>
    <col min="3370" max="3370" width="20.7109375" style="2" customWidth="1"/>
    <col min="3371" max="3376" width="11.28515625" style="2" customWidth="1"/>
    <col min="3377" max="3377" width="8.85546875" style="2"/>
    <col min="3378" max="3378" width="20.7109375" style="2" customWidth="1"/>
    <col min="3379" max="3384" width="11.28515625" style="2" customWidth="1"/>
    <col min="3385" max="3385" width="8.85546875" style="2"/>
    <col min="3386" max="3386" width="20.7109375" style="2" customWidth="1"/>
    <col min="3387" max="3390" width="11.28515625" style="2" customWidth="1"/>
    <col min="3391" max="3391" width="9.28515625" style="2" customWidth="1"/>
    <col min="3392" max="3392" width="12.7109375" style="2" customWidth="1"/>
    <col min="3393" max="3393" width="9.28515625" style="2" bestFit="1" customWidth="1"/>
    <col min="3394" max="3585" width="8.85546875" style="2"/>
    <col min="3586" max="3586" width="20.7109375" style="2" customWidth="1"/>
    <col min="3587" max="3592" width="11.28515625" style="2" customWidth="1"/>
    <col min="3593" max="3593" width="8.85546875" style="2"/>
    <col min="3594" max="3594" width="20.7109375" style="2" customWidth="1"/>
    <col min="3595" max="3600" width="11.28515625" style="2" customWidth="1"/>
    <col min="3601" max="3601" width="8.85546875" style="2"/>
    <col min="3602" max="3602" width="20.7109375" style="2" customWidth="1"/>
    <col min="3603" max="3608" width="11.28515625" style="2" customWidth="1"/>
    <col min="3609" max="3609" width="8.85546875" style="2"/>
    <col min="3610" max="3610" width="20.7109375" style="2" customWidth="1"/>
    <col min="3611" max="3616" width="11.28515625" style="2" customWidth="1"/>
    <col min="3617" max="3617" width="8.85546875" style="2"/>
    <col min="3618" max="3618" width="20.7109375" style="2" customWidth="1"/>
    <col min="3619" max="3624" width="11.28515625" style="2" customWidth="1"/>
    <col min="3625" max="3625" width="8.85546875" style="2"/>
    <col min="3626" max="3626" width="20.7109375" style="2" customWidth="1"/>
    <col min="3627" max="3632" width="11.28515625" style="2" customWidth="1"/>
    <col min="3633" max="3633" width="8.85546875" style="2"/>
    <col min="3634" max="3634" width="20.7109375" style="2" customWidth="1"/>
    <col min="3635" max="3640" width="11.28515625" style="2" customWidth="1"/>
    <col min="3641" max="3641" width="8.85546875" style="2"/>
    <col min="3642" max="3642" width="20.7109375" style="2" customWidth="1"/>
    <col min="3643" max="3646" width="11.28515625" style="2" customWidth="1"/>
    <col min="3647" max="3647" width="9.28515625" style="2" customWidth="1"/>
    <col min="3648" max="3648" width="12.7109375" style="2" customWidth="1"/>
    <col min="3649" max="3649" width="9.28515625" style="2" bestFit="1" customWidth="1"/>
    <col min="3650" max="3841" width="8.85546875" style="2"/>
    <col min="3842" max="3842" width="20.7109375" style="2" customWidth="1"/>
    <col min="3843" max="3848" width="11.28515625" style="2" customWidth="1"/>
    <col min="3849" max="3849" width="8.85546875" style="2"/>
    <col min="3850" max="3850" width="20.7109375" style="2" customWidth="1"/>
    <col min="3851" max="3856" width="11.28515625" style="2" customWidth="1"/>
    <col min="3857" max="3857" width="8.85546875" style="2"/>
    <col min="3858" max="3858" width="20.7109375" style="2" customWidth="1"/>
    <col min="3859" max="3864" width="11.28515625" style="2" customWidth="1"/>
    <col min="3865" max="3865" width="8.85546875" style="2"/>
    <col min="3866" max="3866" width="20.7109375" style="2" customWidth="1"/>
    <col min="3867" max="3872" width="11.28515625" style="2" customWidth="1"/>
    <col min="3873" max="3873" width="8.85546875" style="2"/>
    <col min="3874" max="3874" width="20.7109375" style="2" customWidth="1"/>
    <col min="3875" max="3880" width="11.28515625" style="2" customWidth="1"/>
    <col min="3881" max="3881" width="8.85546875" style="2"/>
    <col min="3882" max="3882" width="20.7109375" style="2" customWidth="1"/>
    <col min="3883" max="3888" width="11.28515625" style="2" customWidth="1"/>
    <col min="3889" max="3889" width="8.85546875" style="2"/>
    <col min="3890" max="3890" width="20.7109375" style="2" customWidth="1"/>
    <col min="3891" max="3896" width="11.28515625" style="2" customWidth="1"/>
    <col min="3897" max="3897" width="8.85546875" style="2"/>
    <col min="3898" max="3898" width="20.7109375" style="2" customWidth="1"/>
    <col min="3899" max="3902" width="11.28515625" style="2" customWidth="1"/>
    <col min="3903" max="3903" width="9.28515625" style="2" customWidth="1"/>
    <col min="3904" max="3904" width="12.7109375" style="2" customWidth="1"/>
    <col min="3905" max="3905" width="9.28515625" style="2" bestFit="1" customWidth="1"/>
    <col min="3906" max="4097" width="8.85546875" style="2"/>
    <col min="4098" max="4098" width="20.7109375" style="2" customWidth="1"/>
    <col min="4099" max="4104" width="11.28515625" style="2" customWidth="1"/>
    <col min="4105" max="4105" width="8.85546875" style="2"/>
    <col min="4106" max="4106" width="20.7109375" style="2" customWidth="1"/>
    <col min="4107" max="4112" width="11.28515625" style="2" customWidth="1"/>
    <col min="4113" max="4113" width="8.85546875" style="2"/>
    <col min="4114" max="4114" width="20.7109375" style="2" customWidth="1"/>
    <col min="4115" max="4120" width="11.28515625" style="2" customWidth="1"/>
    <col min="4121" max="4121" width="8.85546875" style="2"/>
    <col min="4122" max="4122" width="20.7109375" style="2" customWidth="1"/>
    <col min="4123" max="4128" width="11.28515625" style="2" customWidth="1"/>
    <col min="4129" max="4129" width="8.85546875" style="2"/>
    <col min="4130" max="4130" width="20.7109375" style="2" customWidth="1"/>
    <col min="4131" max="4136" width="11.28515625" style="2" customWidth="1"/>
    <col min="4137" max="4137" width="8.85546875" style="2"/>
    <col min="4138" max="4138" width="20.7109375" style="2" customWidth="1"/>
    <col min="4139" max="4144" width="11.28515625" style="2" customWidth="1"/>
    <col min="4145" max="4145" width="8.85546875" style="2"/>
    <col min="4146" max="4146" width="20.7109375" style="2" customWidth="1"/>
    <col min="4147" max="4152" width="11.28515625" style="2" customWidth="1"/>
    <col min="4153" max="4153" width="8.85546875" style="2"/>
    <col min="4154" max="4154" width="20.7109375" style="2" customWidth="1"/>
    <col min="4155" max="4158" width="11.28515625" style="2" customWidth="1"/>
    <col min="4159" max="4159" width="9.28515625" style="2" customWidth="1"/>
    <col min="4160" max="4160" width="12.7109375" style="2" customWidth="1"/>
    <col min="4161" max="4161" width="9.28515625" style="2" bestFit="1" customWidth="1"/>
    <col min="4162" max="4353" width="8.85546875" style="2"/>
    <col min="4354" max="4354" width="20.7109375" style="2" customWidth="1"/>
    <col min="4355" max="4360" width="11.28515625" style="2" customWidth="1"/>
    <col min="4361" max="4361" width="8.85546875" style="2"/>
    <col min="4362" max="4362" width="20.7109375" style="2" customWidth="1"/>
    <col min="4363" max="4368" width="11.28515625" style="2" customWidth="1"/>
    <col min="4369" max="4369" width="8.85546875" style="2"/>
    <col min="4370" max="4370" width="20.7109375" style="2" customWidth="1"/>
    <col min="4371" max="4376" width="11.28515625" style="2" customWidth="1"/>
    <col min="4377" max="4377" width="8.85546875" style="2"/>
    <col min="4378" max="4378" width="20.7109375" style="2" customWidth="1"/>
    <col min="4379" max="4384" width="11.28515625" style="2" customWidth="1"/>
    <col min="4385" max="4385" width="8.85546875" style="2"/>
    <col min="4386" max="4386" width="20.7109375" style="2" customWidth="1"/>
    <col min="4387" max="4392" width="11.28515625" style="2" customWidth="1"/>
    <col min="4393" max="4393" width="8.85546875" style="2"/>
    <col min="4394" max="4394" width="20.7109375" style="2" customWidth="1"/>
    <col min="4395" max="4400" width="11.28515625" style="2" customWidth="1"/>
    <col min="4401" max="4401" width="8.85546875" style="2"/>
    <col min="4402" max="4402" width="20.7109375" style="2" customWidth="1"/>
    <col min="4403" max="4408" width="11.28515625" style="2" customWidth="1"/>
    <col min="4409" max="4409" width="8.85546875" style="2"/>
    <col min="4410" max="4410" width="20.7109375" style="2" customWidth="1"/>
    <col min="4411" max="4414" width="11.28515625" style="2" customWidth="1"/>
    <col min="4415" max="4415" width="9.28515625" style="2" customWidth="1"/>
    <col min="4416" max="4416" width="12.7109375" style="2" customWidth="1"/>
    <col min="4417" max="4417" width="9.28515625" style="2" bestFit="1" customWidth="1"/>
    <col min="4418" max="4609" width="8.85546875" style="2"/>
    <col min="4610" max="4610" width="20.7109375" style="2" customWidth="1"/>
    <col min="4611" max="4616" width="11.28515625" style="2" customWidth="1"/>
    <col min="4617" max="4617" width="8.85546875" style="2"/>
    <col min="4618" max="4618" width="20.7109375" style="2" customWidth="1"/>
    <col min="4619" max="4624" width="11.28515625" style="2" customWidth="1"/>
    <col min="4625" max="4625" width="8.85546875" style="2"/>
    <col min="4626" max="4626" width="20.7109375" style="2" customWidth="1"/>
    <col min="4627" max="4632" width="11.28515625" style="2" customWidth="1"/>
    <col min="4633" max="4633" width="8.85546875" style="2"/>
    <col min="4634" max="4634" width="20.7109375" style="2" customWidth="1"/>
    <col min="4635" max="4640" width="11.28515625" style="2" customWidth="1"/>
    <col min="4641" max="4641" width="8.85546875" style="2"/>
    <col min="4642" max="4642" width="20.7109375" style="2" customWidth="1"/>
    <col min="4643" max="4648" width="11.28515625" style="2" customWidth="1"/>
    <col min="4649" max="4649" width="8.85546875" style="2"/>
    <col min="4650" max="4650" width="20.7109375" style="2" customWidth="1"/>
    <col min="4651" max="4656" width="11.28515625" style="2" customWidth="1"/>
    <col min="4657" max="4657" width="8.85546875" style="2"/>
    <col min="4658" max="4658" width="20.7109375" style="2" customWidth="1"/>
    <col min="4659" max="4664" width="11.28515625" style="2" customWidth="1"/>
    <col min="4665" max="4665" width="8.85546875" style="2"/>
    <col min="4666" max="4666" width="20.7109375" style="2" customWidth="1"/>
    <col min="4667" max="4670" width="11.28515625" style="2" customWidth="1"/>
    <col min="4671" max="4671" width="9.28515625" style="2" customWidth="1"/>
    <col min="4672" max="4672" width="12.7109375" style="2" customWidth="1"/>
    <col min="4673" max="4673" width="9.28515625" style="2" bestFit="1" customWidth="1"/>
    <col min="4674" max="4865" width="8.85546875" style="2"/>
    <col min="4866" max="4866" width="20.7109375" style="2" customWidth="1"/>
    <col min="4867" max="4872" width="11.28515625" style="2" customWidth="1"/>
    <col min="4873" max="4873" width="8.85546875" style="2"/>
    <col min="4874" max="4874" width="20.7109375" style="2" customWidth="1"/>
    <col min="4875" max="4880" width="11.28515625" style="2" customWidth="1"/>
    <col min="4881" max="4881" width="8.85546875" style="2"/>
    <col min="4882" max="4882" width="20.7109375" style="2" customWidth="1"/>
    <col min="4883" max="4888" width="11.28515625" style="2" customWidth="1"/>
    <col min="4889" max="4889" width="8.85546875" style="2"/>
    <col min="4890" max="4890" width="20.7109375" style="2" customWidth="1"/>
    <col min="4891" max="4896" width="11.28515625" style="2" customWidth="1"/>
    <col min="4897" max="4897" width="8.85546875" style="2"/>
    <col min="4898" max="4898" width="20.7109375" style="2" customWidth="1"/>
    <col min="4899" max="4904" width="11.28515625" style="2" customWidth="1"/>
    <col min="4905" max="4905" width="8.85546875" style="2"/>
    <col min="4906" max="4906" width="20.7109375" style="2" customWidth="1"/>
    <col min="4907" max="4912" width="11.28515625" style="2" customWidth="1"/>
    <col min="4913" max="4913" width="8.85546875" style="2"/>
    <col min="4914" max="4914" width="20.7109375" style="2" customWidth="1"/>
    <col min="4915" max="4920" width="11.28515625" style="2" customWidth="1"/>
    <col min="4921" max="4921" width="8.85546875" style="2"/>
    <col min="4922" max="4922" width="20.7109375" style="2" customWidth="1"/>
    <col min="4923" max="4926" width="11.28515625" style="2" customWidth="1"/>
    <col min="4927" max="4927" width="9.28515625" style="2" customWidth="1"/>
    <col min="4928" max="4928" width="12.7109375" style="2" customWidth="1"/>
    <col min="4929" max="4929" width="9.28515625" style="2" bestFit="1" customWidth="1"/>
    <col min="4930" max="5121" width="8.85546875" style="2"/>
    <col min="5122" max="5122" width="20.7109375" style="2" customWidth="1"/>
    <col min="5123" max="5128" width="11.28515625" style="2" customWidth="1"/>
    <col min="5129" max="5129" width="8.85546875" style="2"/>
    <col min="5130" max="5130" width="20.7109375" style="2" customWidth="1"/>
    <col min="5131" max="5136" width="11.28515625" style="2" customWidth="1"/>
    <col min="5137" max="5137" width="8.85546875" style="2"/>
    <col min="5138" max="5138" width="20.7109375" style="2" customWidth="1"/>
    <col min="5139" max="5144" width="11.28515625" style="2" customWidth="1"/>
    <col min="5145" max="5145" width="8.85546875" style="2"/>
    <col min="5146" max="5146" width="20.7109375" style="2" customWidth="1"/>
    <col min="5147" max="5152" width="11.28515625" style="2" customWidth="1"/>
    <col min="5153" max="5153" width="8.85546875" style="2"/>
    <col min="5154" max="5154" width="20.7109375" style="2" customWidth="1"/>
    <col min="5155" max="5160" width="11.28515625" style="2" customWidth="1"/>
    <col min="5161" max="5161" width="8.85546875" style="2"/>
    <col min="5162" max="5162" width="20.7109375" style="2" customWidth="1"/>
    <col min="5163" max="5168" width="11.28515625" style="2" customWidth="1"/>
    <col min="5169" max="5169" width="8.85546875" style="2"/>
    <col min="5170" max="5170" width="20.7109375" style="2" customWidth="1"/>
    <col min="5171" max="5176" width="11.28515625" style="2" customWidth="1"/>
    <col min="5177" max="5177" width="8.85546875" style="2"/>
    <col min="5178" max="5178" width="20.7109375" style="2" customWidth="1"/>
    <col min="5179" max="5182" width="11.28515625" style="2" customWidth="1"/>
    <col min="5183" max="5183" width="9.28515625" style="2" customWidth="1"/>
    <col min="5184" max="5184" width="12.7109375" style="2" customWidth="1"/>
    <col min="5185" max="5185" width="9.28515625" style="2" bestFit="1" customWidth="1"/>
    <col min="5186" max="5377" width="8.85546875" style="2"/>
    <col min="5378" max="5378" width="20.7109375" style="2" customWidth="1"/>
    <col min="5379" max="5384" width="11.28515625" style="2" customWidth="1"/>
    <col min="5385" max="5385" width="8.85546875" style="2"/>
    <col min="5386" max="5386" width="20.7109375" style="2" customWidth="1"/>
    <col min="5387" max="5392" width="11.28515625" style="2" customWidth="1"/>
    <col min="5393" max="5393" width="8.85546875" style="2"/>
    <col min="5394" max="5394" width="20.7109375" style="2" customWidth="1"/>
    <col min="5395" max="5400" width="11.28515625" style="2" customWidth="1"/>
    <col min="5401" max="5401" width="8.85546875" style="2"/>
    <col min="5402" max="5402" width="20.7109375" style="2" customWidth="1"/>
    <col min="5403" max="5408" width="11.28515625" style="2" customWidth="1"/>
    <col min="5409" max="5409" width="8.85546875" style="2"/>
    <col min="5410" max="5410" width="20.7109375" style="2" customWidth="1"/>
    <col min="5411" max="5416" width="11.28515625" style="2" customWidth="1"/>
    <col min="5417" max="5417" width="8.85546875" style="2"/>
    <col min="5418" max="5418" width="20.7109375" style="2" customWidth="1"/>
    <col min="5419" max="5424" width="11.28515625" style="2" customWidth="1"/>
    <col min="5425" max="5425" width="8.85546875" style="2"/>
    <col min="5426" max="5426" width="20.7109375" style="2" customWidth="1"/>
    <col min="5427" max="5432" width="11.28515625" style="2" customWidth="1"/>
    <col min="5433" max="5433" width="8.85546875" style="2"/>
    <col min="5434" max="5434" width="20.7109375" style="2" customWidth="1"/>
    <col min="5435" max="5438" width="11.28515625" style="2" customWidth="1"/>
    <col min="5439" max="5439" width="9.28515625" style="2" customWidth="1"/>
    <col min="5440" max="5440" width="12.7109375" style="2" customWidth="1"/>
    <col min="5441" max="5441" width="9.28515625" style="2" bestFit="1" customWidth="1"/>
    <col min="5442" max="5633" width="8.85546875" style="2"/>
    <col min="5634" max="5634" width="20.7109375" style="2" customWidth="1"/>
    <col min="5635" max="5640" width="11.28515625" style="2" customWidth="1"/>
    <col min="5641" max="5641" width="8.85546875" style="2"/>
    <col min="5642" max="5642" width="20.7109375" style="2" customWidth="1"/>
    <col min="5643" max="5648" width="11.28515625" style="2" customWidth="1"/>
    <col min="5649" max="5649" width="8.85546875" style="2"/>
    <col min="5650" max="5650" width="20.7109375" style="2" customWidth="1"/>
    <col min="5651" max="5656" width="11.28515625" style="2" customWidth="1"/>
    <col min="5657" max="5657" width="8.85546875" style="2"/>
    <col min="5658" max="5658" width="20.7109375" style="2" customWidth="1"/>
    <col min="5659" max="5664" width="11.28515625" style="2" customWidth="1"/>
    <col min="5665" max="5665" width="8.85546875" style="2"/>
    <col min="5666" max="5666" width="20.7109375" style="2" customWidth="1"/>
    <col min="5667" max="5672" width="11.28515625" style="2" customWidth="1"/>
    <col min="5673" max="5673" width="8.85546875" style="2"/>
    <col min="5674" max="5674" width="20.7109375" style="2" customWidth="1"/>
    <col min="5675" max="5680" width="11.28515625" style="2" customWidth="1"/>
    <col min="5681" max="5681" width="8.85546875" style="2"/>
    <col min="5682" max="5682" width="20.7109375" style="2" customWidth="1"/>
    <col min="5683" max="5688" width="11.28515625" style="2" customWidth="1"/>
    <col min="5689" max="5689" width="8.85546875" style="2"/>
    <col min="5690" max="5690" width="20.7109375" style="2" customWidth="1"/>
    <col min="5691" max="5694" width="11.28515625" style="2" customWidth="1"/>
    <col min="5695" max="5695" width="9.28515625" style="2" customWidth="1"/>
    <col min="5696" max="5696" width="12.7109375" style="2" customWidth="1"/>
    <col min="5697" max="5697" width="9.28515625" style="2" bestFit="1" customWidth="1"/>
    <col min="5698" max="5889" width="8.85546875" style="2"/>
    <col min="5890" max="5890" width="20.7109375" style="2" customWidth="1"/>
    <col min="5891" max="5896" width="11.28515625" style="2" customWidth="1"/>
    <col min="5897" max="5897" width="8.85546875" style="2"/>
    <col min="5898" max="5898" width="20.7109375" style="2" customWidth="1"/>
    <col min="5899" max="5904" width="11.28515625" style="2" customWidth="1"/>
    <col min="5905" max="5905" width="8.85546875" style="2"/>
    <col min="5906" max="5906" width="20.7109375" style="2" customWidth="1"/>
    <col min="5907" max="5912" width="11.28515625" style="2" customWidth="1"/>
    <col min="5913" max="5913" width="8.85546875" style="2"/>
    <col min="5914" max="5914" width="20.7109375" style="2" customWidth="1"/>
    <col min="5915" max="5920" width="11.28515625" style="2" customWidth="1"/>
    <col min="5921" max="5921" width="8.85546875" style="2"/>
    <col min="5922" max="5922" width="20.7109375" style="2" customWidth="1"/>
    <col min="5923" max="5928" width="11.28515625" style="2" customWidth="1"/>
    <col min="5929" max="5929" width="8.85546875" style="2"/>
    <col min="5930" max="5930" width="20.7109375" style="2" customWidth="1"/>
    <col min="5931" max="5936" width="11.28515625" style="2" customWidth="1"/>
    <col min="5937" max="5937" width="8.85546875" style="2"/>
    <col min="5938" max="5938" width="20.7109375" style="2" customWidth="1"/>
    <col min="5939" max="5944" width="11.28515625" style="2" customWidth="1"/>
    <col min="5945" max="5945" width="8.85546875" style="2"/>
    <col min="5946" max="5946" width="20.7109375" style="2" customWidth="1"/>
    <col min="5947" max="5950" width="11.28515625" style="2" customWidth="1"/>
    <col min="5951" max="5951" width="9.28515625" style="2" customWidth="1"/>
    <col min="5952" max="5952" width="12.7109375" style="2" customWidth="1"/>
    <col min="5953" max="5953" width="9.28515625" style="2" bestFit="1" customWidth="1"/>
    <col min="5954" max="6145" width="8.85546875" style="2"/>
    <col min="6146" max="6146" width="20.7109375" style="2" customWidth="1"/>
    <col min="6147" max="6152" width="11.28515625" style="2" customWidth="1"/>
    <col min="6153" max="6153" width="8.85546875" style="2"/>
    <col min="6154" max="6154" width="20.7109375" style="2" customWidth="1"/>
    <col min="6155" max="6160" width="11.28515625" style="2" customWidth="1"/>
    <col min="6161" max="6161" width="8.85546875" style="2"/>
    <col min="6162" max="6162" width="20.7109375" style="2" customWidth="1"/>
    <col min="6163" max="6168" width="11.28515625" style="2" customWidth="1"/>
    <col min="6169" max="6169" width="8.85546875" style="2"/>
    <col min="6170" max="6170" width="20.7109375" style="2" customWidth="1"/>
    <col min="6171" max="6176" width="11.28515625" style="2" customWidth="1"/>
    <col min="6177" max="6177" width="8.85546875" style="2"/>
    <col min="6178" max="6178" width="20.7109375" style="2" customWidth="1"/>
    <col min="6179" max="6184" width="11.28515625" style="2" customWidth="1"/>
    <col min="6185" max="6185" width="8.85546875" style="2"/>
    <col min="6186" max="6186" width="20.7109375" style="2" customWidth="1"/>
    <col min="6187" max="6192" width="11.28515625" style="2" customWidth="1"/>
    <col min="6193" max="6193" width="8.85546875" style="2"/>
    <col min="6194" max="6194" width="20.7109375" style="2" customWidth="1"/>
    <col min="6195" max="6200" width="11.28515625" style="2" customWidth="1"/>
    <col min="6201" max="6201" width="8.85546875" style="2"/>
    <col min="6202" max="6202" width="20.7109375" style="2" customWidth="1"/>
    <col min="6203" max="6206" width="11.28515625" style="2" customWidth="1"/>
    <col min="6207" max="6207" width="9.28515625" style="2" customWidth="1"/>
    <col min="6208" max="6208" width="12.7109375" style="2" customWidth="1"/>
    <col min="6209" max="6209" width="9.28515625" style="2" bestFit="1" customWidth="1"/>
    <col min="6210" max="6401" width="8.85546875" style="2"/>
    <col min="6402" max="6402" width="20.7109375" style="2" customWidth="1"/>
    <col min="6403" max="6408" width="11.28515625" style="2" customWidth="1"/>
    <col min="6409" max="6409" width="8.85546875" style="2"/>
    <col min="6410" max="6410" width="20.7109375" style="2" customWidth="1"/>
    <col min="6411" max="6416" width="11.28515625" style="2" customWidth="1"/>
    <col min="6417" max="6417" width="8.85546875" style="2"/>
    <col min="6418" max="6418" width="20.7109375" style="2" customWidth="1"/>
    <col min="6419" max="6424" width="11.28515625" style="2" customWidth="1"/>
    <col min="6425" max="6425" width="8.85546875" style="2"/>
    <col min="6426" max="6426" width="20.7109375" style="2" customWidth="1"/>
    <col min="6427" max="6432" width="11.28515625" style="2" customWidth="1"/>
    <col min="6433" max="6433" width="8.85546875" style="2"/>
    <col min="6434" max="6434" width="20.7109375" style="2" customWidth="1"/>
    <col min="6435" max="6440" width="11.28515625" style="2" customWidth="1"/>
    <col min="6441" max="6441" width="8.85546875" style="2"/>
    <col min="6442" max="6442" width="20.7109375" style="2" customWidth="1"/>
    <col min="6443" max="6448" width="11.28515625" style="2" customWidth="1"/>
    <col min="6449" max="6449" width="8.85546875" style="2"/>
    <col min="6450" max="6450" width="20.7109375" style="2" customWidth="1"/>
    <col min="6451" max="6456" width="11.28515625" style="2" customWidth="1"/>
    <col min="6457" max="6457" width="8.85546875" style="2"/>
    <col min="6458" max="6458" width="20.7109375" style="2" customWidth="1"/>
    <col min="6459" max="6462" width="11.28515625" style="2" customWidth="1"/>
    <col min="6463" max="6463" width="9.28515625" style="2" customWidth="1"/>
    <col min="6464" max="6464" width="12.7109375" style="2" customWidth="1"/>
    <col min="6465" max="6465" width="9.28515625" style="2" bestFit="1" customWidth="1"/>
    <col min="6466" max="6657" width="8.85546875" style="2"/>
    <col min="6658" max="6658" width="20.7109375" style="2" customWidth="1"/>
    <col min="6659" max="6664" width="11.28515625" style="2" customWidth="1"/>
    <col min="6665" max="6665" width="8.85546875" style="2"/>
    <col min="6666" max="6666" width="20.7109375" style="2" customWidth="1"/>
    <col min="6667" max="6672" width="11.28515625" style="2" customWidth="1"/>
    <col min="6673" max="6673" width="8.85546875" style="2"/>
    <col min="6674" max="6674" width="20.7109375" style="2" customWidth="1"/>
    <col min="6675" max="6680" width="11.28515625" style="2" customWidth="1"/>
    <col min="6681" max="6681" width="8.85546875" style="2"/>
    <col min="6682" max="6682" width="20.7109375" style="2" customWidth="1"/>
    <col min="6683" max="6688" width="11.28515625" style="2" customWidth="1"/>
    <col min="6689" max="6689" width="8.85546875" style="2"/>
    <col min="6690" max="6690" width="20.7109375" style="2" customWidth="1"/>
    <col min="6691" max="6696" width="11.28515625" style="2" customWidth="1"/>
    <col min="6697" max="6697" width="8.85546875" style="2"/>
    <col min="6698" max="6698" width="20.7109375" style="2" customWidth="1"/>
    <col min="6699" max="6704" width="11.28515625" style="2" customWidth="1"/>
    <col min="6705" max="6705" width="8.85546875" style="2"/>
    <col min="6706" max="6706" width="20.7109375" style="2" customWidth="1"/>
    <col min="6707" max="6712" width="11.28515625" style="2" customWidth="1"/>
    <col min="6713" max="6713" width="8.85546875" style="2"/>
    <col min="6714" max="6714" width="20.7109375" style="2" customWidth="1"/>
    <col min="6715" max="6718" width="11.28515625" style="2" customWidth="1"/>
    <col min="6719" max="6719" width="9.28515625" style="2" customWidth="1"/>
    <col min="6720" max="6720" width="12.7109375" style="2" customWidth="1"/>
    <col min="6721" max="6721" width="9.28515625" style="2" bestFit="1" customWidth="1"/>
    <col min="6722" max="6913" width="8.85546875" style="2"/>
    <col min="6914" max="6914" width="20.7109375" style="2" customWidth="1"/>
    <col min="6915" max="6920" width="11.28515625" style="2" customWidth="1"/>
    <col min="6921" max="6921" width="8.85546875" style="2"/>
    <col min="6922" max="6922" width="20.7109375" style="2" customWidth="1"/>
    <col min="6923" max="6928" width="11.28515625" style="2" customWidth="1"/>
    <col min="6929" max="6929" width="8.85546875" style="2"/>
    <col min="6930" max="6930" width="20.7109375" style="2" customWidth="1"/>
    <col min="6931" max="6936" width="11.28515625" style="2" customWidth="1"/>
    <col min="6937" max="6937" width="8.85546875" style="2"/>
    <col min="6938" max="6938" width="20.7109375" style="2" customWidth="1"/>
    <col min="6939" max="6944" width="11.28515625" style="2" customWidth="1"/>
    <col min="6945" max="6945" width="8.85546875" style="2"/>
    <col min="6946" max="6946" width="20.7109375" style="2" customWidth="1"/>
    <col min="6947" max="6952" width="11.28515625" style="2" customWidth="1"/>
    <col min="6953" max="6953" width="8.85546875" style="2"/>
    <col min="6954" max="6954" width="20.7109375" style="2" customWidth="1"/>
    <col min="6955" max="6960" width="11.28515625" style="2" customWidth="1"/>
    <col min="6961" max="6961" width="8.85546875" style="2"/>
    <col min="6962" max="6962" width="20.7109375" style="2" customWidth="1"/>
    <col min="6963" max="6968" width="11.28515625" style="2" customWidth="1"/>
    <col min="6969" max="6969" width="8.85546875" style="2"/>
    <col min="6970" max="6970" width="20.7109375" style="2" customWidth="1"/>
    <col min="6971" max="6974" width="11.28515625" style="2" customWidth="1"/>
    <col min="6975" max="6975" width="9.28515625" style="2" customWidth="1"/>
    <col min="6976" max="6976" width="12.7109375" style="2" customWidth="1"/>
    <col min="6977" max="6977" width="9.28515625" style="2" bestFit="1" customWidth="1"/>
    <col min="6978" max="7169" width="8.85546875" style="2"/>
    <col min="7170" max="7170" width="20.7109375" style="2" customWidth="1"/>
    <col min="7171" max="7176" width="11.28515625" style="2" customWidth="1"/>
    <col min="7177" max="7177" width="8.85546875" style="2"/>
    <col min="7178" max="7178" width="20.7109375" style="2" customWidth="1"/>
    <col min="7179" max="7184" width="11.28515625" style="2" customWidth="1"/>
    <col min="7185" max="7185" width="8.85546875" style="2"/>
    <col min="7186" max="7186" width="20.7109375" style="2" customWidth="1"/>
    <col min="7187" max="7192" width="11.28515625" style="2" customWidth="1"/>
    <col min="7193" max="7193" width="8.85546875" style="2"/>
    <col min="7194" max="7194" width="20.7109375" style="2" customWidth="1"/>
    <col min="7195" max="7200" width="11.28515625" style="2" customWidth="1"/>
    <col min="7201" max="7201" width="8.85546875" style="2"/>
    <col min="7202" max="7202" width="20.7109375" style="2" customWidth="1"/>
    <col min="7203" max="7208" width="11.28515625" style="2" customWidth="1"/>
    <col min="7209" max="7209" width="8.85546875" style="2"/>
    <col min="7210" max="7210" width="20.7109375" style="2" customWidth="1"/>
    <col min="7211" max="7216" width="11.28515625" style="2" customWidth="1"/>
    <col min="7217" max="7217" width="8.85546875" style="2"/>
    <col min="7218" max="7218" width="20.7109375" style="2" customWidth="1"/>
    <col min="7219" max="7224" width="11.28515625" style="2" customWidth="1"/>
    <col min="7225" max="7225" width="8.85546875" style="2"/>
    <col min="7226" max="7226" width="20.7109375" style="2" customWidth="1"/>
    <col min="7227" max="7230" width="11.28515625" style="2" customWidth="1"/>
    <col min="7231" max="7231" width="9.28515625" style="2" customWidth="1"/>
    <col min="7232" max="7232" width="12.7109375" style="2" customWidth="1"/>
    <col min="7233" max="7233" width="9.28515625" style="2" bestFit="1" customWidth="1"/>
    <col min="7234" max="7425" width="8.85546875" style="2"/>
    <col min="7426" max="7426" width="20.7109375" style="2" customWidth="1"/>
    <col min="7427" max="7432" width="11.28515625" style="2" customWidth="1"/>
    <col min="7433" max="7433" width="8.85546875" style="2"/>
    <col min="7434" max="7434" width="20.7109375" style="2" customWidth="1"/>
    <col min="7435" max="7440" width="11.28515625" style="2" customWidth="1"/>
    <col min="7441" max="7441" width="8.85546875" style="2"/>
    <col min="7442" max="7442" width="20.7109375" style="2" customWidth="1"/>
    <col min="7443" max="7448" width="11.28515625" style="2" customWidth="1"/>
    <col min="7449" max="7449" width="8.85546875" style="2"/>
    <col min="7450" max="7450" width="20.7109375" style="2" customWidth="1"/>
    <col min="7451" max="7456" width="11.28515625" style="2" customWidth="1"/>
    <col min="7457" max="7457" width="8.85546875" style="2"/>
    <col min="7458" max="7458" width="20.7109375" style="2" customWidth="1"/>
    <col min="7459" max="7464" width="11.28515625" style="2" customWidth="1"/>
    <col min="7465" max="7465" width="8.85546875" style="2"/>
    <col min="7466" max="7466" width="20.7109375" style="2" customWidth="1"/>
    <col min="7467" max="7472" width="11.28515625" style="2" customWidth="1"/>
    <col min="7473" max="7473" width="8.85546875" style="2"/>
    <col min="7474" max="7474" width="20.7109375" style="2" customWidth="1"/>
    <col min="7475" max="7480" width="11.28515625" style="2" customWidth="1"/>
    <col min="7481" max="7481" width="8.85546875" style="2"/>
    <col min="7482" max="7482" width="20.7109375" style="2" customWidth="1"/>
    <col min="7483" max="7486" width="11.28515625" style="2" customWidth="1"/>
    <col min="7487" max="7487" width="9.28515625" style="2" customWidth="1"/>
    <col min="7488" max="7488" width="12.7109375" style="2" customWidth="1"/>
    <col min="7489" max="7489" width="9.28515625" style="2" bestFit="1" customWidth="1"/>
    <col min="7490" max="7681" width="8.85546875" style="2"/>
    <col min="7682" max="7682" width="20.7109375" style="2" customWidth="1"/>
    <col min="7683" max="7688" width="11.28515625" style="2" customWidth="1"/>
    <col min="7689" max="7689" width="8.85546875" style="2"/>
    <col min="7690" max="7690" width="20.7109375" style="2" customWidth="1"/>
    <col min="7691" max="7696" width="11.28515625" style="2" customWidth="1"/>
    <col min="7697" max="7697" width="8.85546875" style="2"/>
    <col min="7698" max="7698" width="20.7109375" style="2" customWidth="1"/>
    <col min="7699" max="7704" width="11.28515625" style="2" customWidth="1"/>
    <col min="7705" max="7705" width="8.85546875" style="2"/>
    <col min="7706" max="7706" width="20.7109375" style="2" customWidth="1"/>
    <col min="7707" max="7712" width="11.28515625" style="2" customWidth="1"/>
    <col min="7713" max="7713" width="8.85546875" style="2"/>
    <col min="7714" max="7714" width="20.7109375" style="2" customWidth="1"/>
    <col min="7715" max="7720" width="11.28515625" style="2" customWidth="1"/>
    <col min="7721" max="7721" width="8.85546875" style="2"/>
    <col min="7722" max="7722" width="20.7109375" style="2" customWidth="1"/>
    <col min="7723" max="7728" width="11.28515625" style="2" customWidth="1"/>
    <col min="7729" max="7729" width="8.85546875" style="2"/>
    <col min="7730" max="7730" width="20.7109375" style="2" customWidth="1"/>
    <col min="7731" max="7736" width="11.28515625" style="2" customWidth="1"/>
    <col min="7737" max="7737" width="8.85546875" style="2"/>
    <col min="7738" max="7738" width="20.7109375" style="2" customWidth="1"/>
    <col min="7739" max="7742" width="11.28515625" style="2" customWidth="1"/>
    <col min="7743" max="7743" width="9.28515625" style="2" customWidth="1"/>
    <col min="7744" max="7744" width="12.7109375" style="2" customWidth="1"/>
    <col min="7745" max="7745" width="9.28515625" style="2" bestFit="1" customWidth="1"/>
    <col min="7746" max="7937" width="8.85546875" style="2"/>
    <col min="7938" max="7938" width="20.7109375" style="2" customWidth="1"/>
    <col min="7939" max="7944" width="11.28515625" style="2" customWidth="1"/>
    <col min="7945" max="7945" width="8.85546875" style="2"/>
    <col min="7946" max="7946" width="20.7109375" style="2" customWidth="1"/>
    <col min="7947" max="7952" width="11.28515625" style="2" customWidth="1"/>
    <col min="7953" max="7953" width="8.85546875" style="2"/>
    <col min="7954" max="7954" width="20.7109375" style="2" customWidth="1"/>
    <col min="7955" max="7960" width="11.28515625" style="2" customWidth="1"/>
    <col min="7961" max="7961" width="8.85546875" style="2"/>
    <col min="7962" max="7962" width="20.7109375" style="2" customWidth="1"/>
    <col min="7963" max="7968" width="11.28515625" style="2" customWidth="1"/>
    <col min="7969" max="7969" width="8.85546875" style="2"/>
    <col min="7970" max="7970" width="20.7109375" style="2" customWidth="1"/>
    <col min="7971" max="7976" width="11.28515625" style="2" customWidth="1"/>
    <col min="7977" max="7977" width="8.85546875" style="2"/>
    <col min="7978" max="7978" width="20.7109375" style="2" customWidth="1"/>
    <col min="7979" max="7984" width="11.28515625" style="2" customWidth="1"/>
    <col min="7985" max="7985" width="8.85546875" style="2"/>
    <col min="7986" max="7986" width="20.7109375" style="2" customWidth="1"/>
    <col min="7987" max="7992" width="11.28515625" style="2" customWidth="1"/>
    <col min="7993" max="7993" width="8.85546875" style="2"/>
    <col min="7994" max="7994" width="20.7109375" style="2" customWidth="1"/>
    <col min="7995" max="7998" width="11.28515625" style="2" customWidth="1"/>
    <col min="7999" max="7999" width="9.28515625" style="2" customWidth="1"/>
    <col min="8000" max="8000" width="12.7109375" style="2" customWidth="1"/>
    <col min="8001" max="8001" width="9.28515625" style="2" bestFit="1" customWidth="1"/>
    <col min="8002" max="8193" width="8.85546875" style="2"/>
    <col min="8194" max="8194" width="20.7109375" style="2" customWidth="1"/>
    <col min="8195" max="8200" width="11.28515625" style="2" customWidth="1"/>
    <col min="8201" max="8201" width="8.85546875" style="2"/>
    <col min="8202" max="8202" width="20.7109375" style="2" customWidth="1"/>
    <col min="8203" max="8208" width="11.28515625" style="2" customWidth="1"/>
    <col min="8209" max="8209" width="8.85546875" style="2"/>
    <col min="8210" max="8210" width="20.7109375" style="2" customWidth="1"/>
    <col min="8211" max="8216" width="11.28515625" style="2" customWidth="1"/>
    <col min="8217" max="8217" width="8.85546875" style="2"/>
    <col min="8218" max="8218" width="20.7109375" style="2" customWidth="1"/>
    <col min="8219" max="8224" width="11.28515625" style="2" customWidth="1"/>
    <col min="8225" max="8225" width="8.85546875" style="2"/>
    <col min="8226" max="8226" width="20.7109375" style="2" customWidth="1"/>
    <col min="8227" max="8232" width="11.28515625" style="2" customWidth="1"/>
    <col min="8233" max="8233" width="8.85546875" style="2"/>
    <col min="8234" max="8234" width="20.7109375" style="2" customWidth="1"/>
    <col min="8235" max="8240" width="11.28515625" style="2" customWidth="1"/>
    <col min="8241" max="8241" width="8.85546875" style="2"/>
    <col min="8242" max="8242" width="20.7109375" style="2" customWidth="1"/>
    <col min="8243" max="8248" width="11.28515625" style="2" customWidth="1"/>
    <col min="8249" max="8249" width="8.85546875" style="2"/>
    <col min="8250" max="8250" width="20.7109375" style="2" customWidth="1"/>
    <col min="8251" max="8254" width="11.28515625" style="2" customWidth="1"/>
    <col min="8255" max="8255" width="9.28515625" style="2" customWidth="1"/>
    <col min="8256" max="8256" width="12.7109375" style="2" customWidth="1"/>
    <col min="8257" max="8257" width="9.28515625" style="2" bestFit="1" customWidth="1"/>
    <col min="8258" max="8449" width="8.85546875" style="2"/>
    <col min="8450" max="8450" width="20.7109375" style="2" customWidth="1"/>
    <col min="8451" max="8456" width="11.28515625" style="2" customWidth="1"/>
    <col min="8457" max="8457" width="8.85546875" style="2"/>
    <col min="8458" max="8458" width="20.7109375" style="2" customWidth="1"/>
    <col min="8459" max="8464" width="11.28515625" style="2" customWidth="1"/>
    <col min="8465" max="8465" width="8.85546875" style="2"/>
    <col min="8466" max="8466" width="20.7109375" style="2" customWidth="1"/>
    <col min="8467" max="8472" width="11.28515625" style="2" customWidth="1"/>
    <col min="8473" max="8473" width="8.85546875" style="2"/>
    <col min="8474" max="8474" width="20.7109375" style="2" customWidth="1"/>
    <col min="8475" max="8480" width="11.28515625" style="2" customWidth="1"/>
    <col min="8481" max="8481" width="8.85546875" style="2"/>
    <col min="8482" max="8482" width="20.7109375" style="2" customWidth="1"/>
    <col min="8483" max="8488" width="11.28515625" style="2" customWidth="1"/>
    <col min="8489" max="8489" width="8.85546875" style="2"/>
    <col min="8490" max="8490" width="20.7109375" style="2" customWidth="1"/>
    <col min="8491" max="8496" width="11.28515625" style="2" customWidth="1"/>
    <col min="8497" max="8497" width="8.85546875" style="2"/>
    <col min="8498" max="8498" width="20.7109375" style="2" customWidth="1"/>
    <col min="8499" max="8504" width="11.28515625" style="2" customWidth="1"/>
    <col min="8505" max="8505" width="8.85546875" style="2"/>
    <col min="8506" max="8506" width="20.7109375" style="2" customWidth="1"/>
    <col min="8507" max="8510" width="11.28515625" style="2" customWidth="1"/>
    <col min="8511" max="8511" width="9.28515625" style="2" customWidth="1"/>
    <col min="8512" max="8512" width="12.7109375" style="2" customWidth="1"/>
    <col min="8513" max="8513" width="9.28515625" style="2" bestFit="1" customWidth="1"/>
    <col min="8514" max="8705" width="8.85546875" style="2"/>
    <col min="8706" max="8706" width="20.7109375" style="2" customWidth="1"/>
    <col min="8707" max="8712" width="11.28515625" style="2" customWidth="1"/>
    <col min="8713" max="8713" width="8.85546875" style="2"/>
    <col min="8714" max="8714" width="20.7109375" style="2" customWidth="1"/>
    <col min="8715" max="8720" width="11.28515625" style="2" customWidth="1"/>
    <col min="8721" max="8721" width="8.85546875" style="2"/>
    <col min="8722" max="8722" width="20.7109375" style="2" customWidth="1"/>
    <col min="8723" max="8728" width="11.28515625" style="2" customWidth="1"/>
    <col min="8729" max="8729" width="8.85546875" style="2"/>
    <col min="8730" max="8730" width="20.7109375" style="2" customWidth="1"/>
    <col min="8731" max="8736" width="11.28515625" style="2" customWidth="1"/>
    <col min="8737" max="8737" width="8.85546875" style="2"/>
    <col min="8738" max="8738" width="20.7109375" style="2" customWidth="1"/>
    <col min="8739" max="8744" width="11.28515625" style="2" customWidth="1"/>
    <col min="8745" max="8745" width="8.85546875" style="2"/>
    <col min="8746" max="8746" width="20.7109375" style="2" customWidth="1"/>
    <col min="8747" max="8752" width="11.28515625" style="2" customWidth="1"/>
    <col min="8753" max="8753" width="8.85546875" style="2"/>
    <col min="8754" max="8754" width="20.7109375" style="2" customWidth="1"/>
    <col min="8755" max="8760" width="11.28515625" style="2" customWidth="1"/>
    <col min="8761" max="8761" width="8.85546875" style="2"/>
    <col min="8762" max="8762" width="20.7109375" style="2" customWidth="1"/>
    <col min="8763" max="8766" width="11.28515625" style="2" customWidth="1"/>
    <col min="8767" max="8767" width="9.28515625" style="2" customWidth="1"/>
    <col min="8768" max="8768" width="12.7109375" style="2" customWidth="1"/>
    <col min="8769" max="8769" width="9.28515625" style="2" bestFit="1" customWidth="1"/>
    <col min="8770" max="8961" width="8.85546875" style="2"/>
    <col min="8962" max="8962" width="20.7109375" style="2" customWidth="1"/>
    <col min="8963" max="8968" width="11.28515625" style="2" customWidth="1"/>
    <col min="8969" max="8969" width="8.85546875" style="2"/>
    <col min="8970" max="8970" width="20.7109375" style="2" customWidth="1"/>
    <col min="8971" max="8976" width="11.28515625" style="2" customWidth="1"/>
    <col min="8977" max="8977" width="8.85546875" style="2"/>
    <col min="8978" max="8978" width="20.7109375" style="2" customWidth="1"/>
    <col min="8979" max="8984" width="11.28515625" style="2" customWidth="1"/>
    <col min="8985" max="8985" width="8.85546875" style="2"/>
    <col min="8986" max="8986" width="20.7109375" style="2" customWidth="1"/>
    <col min="8987" max="8992" width="11.28515625" style="2" customWidth="1"/>
    <col min="8993" max="8993" width="8.85546875" style="2"/>
    <col min="8994" max="8994" width="20.7109375" style="2" customWidth="1"/>
    <col min="8995" max="9000" width="11.28515625" style="2" customWidth="1"/>
    <col min="9001" max="9001" width="8.85546875" style="2"/>
    <col min="9002" max="9002" width="20.7109375" style="2" customWidth="1"/>
    <col min="9003" max="9008" width="11.28515625" style="2" customWidth="1"/>
    <col min="9009" max="9009" width="8.85546875" style="2"/>
    <col min="9010" max="9010" width="20.7109375" style="2" customWidth="1"/>
    <col min="9011" max="9016" width="11.28515625" style="2" customWidth="1"/>
    <col min="9017" max="9017" width="8.85546875" style="2"/>
    <col min="9018" max="9018" width="20.7109375" style="2" customWidth="1"/>
    <col min="9019" max="9022" width="11.28515625" style="2" customWidth="1"/>
    <col min="9023" max="9023" width="9.28515625" style="2" customWidth="1"/>
    <col min="9024" max="9024" width="12.7109375" style="2" customWidth="1"/>
    <col min="9025" max="9025" width="9.28515625" style="2" bestFit="1" customWidth="1"/>
    <col min="9026" max="9217" width="8.85546875" style="2"/>
    <col min="9218" max="9218" width="20.7109375" style="2" customWidth="1"/>
    <col min="9219" max="9224" width="11.28515625" style="2" customWidth="1"/>
    <col min="9225" max="9225" width="8.85546875" style="2"/>
    <col min="9226" max="9226" width="20.7109375" style="2" customWidth="1"/>
    <col min="9227" max="9232" width="11.28515625" style="2" customWidth="1"/>
    <col min="9233" max="9233" width="8.85546875" style="2"/>
    <col min="9234" max="9234" width="20.7109375" style="2" customWidth="1"/>
    <col min="9235" max="9240" width="11.28515625" style="2" customWidth="1"/>
    <col min="9241" max="9241" width="8.85546875" style="2"/>
    <col min="9242" max="9242" width="20.7109375" style="2" customWidth="1"/>
    <col min="9243" max="9248" width="11.28515625" style="2" customWidth="1"/>
    <col min="9249" max="9249" width="8.85546875" style="2"/>
    <col min="9250" max="9250" width="20.7109375" style="2" customWidth="1"/>
    <col min="9251" max="9256" width="11.28515625" style="2" customWidth="1"/>
    <col min="9257" max="9257" width="8.85546875" style="2"/>
    <col min="9258" max="9258" width="20.7109375" style="2" customWidth="1"/>
    <col min="9259" max="9264" width="11.28515625" style="2" customWidth="1"/>
    <col min="9265" max="9265" width="8.85546875" style="2"/>
    <col min="9266" max="9266" width="20.7109375" style="2" customWidth="1"/>
    <col min="9267" max="9272" width="11.28515625" style="2" customWidth="1"/>
    <col min="9273" max="9273" width="8.85546875" style="2"/>
    <col min="9274" max="9274" width="20.7109375" style="2" customWidth="1"/>
    <col min="9275" max="9278" width="11.28515625" style="2" customWidth="1"/>
    <col min="9279" max="9279" width="9.28515625" style="2" customWidth="1"/>
    <col min="9280" max="9280" width="12.7109375" style="2" customWidth="1"/>
    <col min="9281" max="9281" width="9.28515625" style="2" bestFit="1" customWidth="1"/>
    <col min="9282" max="9473" width="8.85546875" style="2"/>
    <col min="9474" max="9474" width="20.7109375" style="2" customWidth="1"/>
    <col min="9475" max="9480" width="11.28515625" style="2" customWidth="1"/>
    <col min="9481" max="9481" width="8.85546875" style="2"/>
    <col min="9482" max="9482" width="20.7109375" style="2" customWidth="1"/>
    <col min="9483" max="9488" width="11.28515625" style="2" customWidth="1"/>
    <col min="9489" max="9489" width="8.85546875" style="2"/>
    <col min="9490" max="9490" width="20.7109375" style="2" customWidth="1"/>
    <col min="9491" max="9496" width="11.28515625" style="2" customWidth="1"/>
    <col min="9497" max="9497" width="8.85546875" style="2"/>
    <col min="9498" max="9498" width="20.7109375" style="2" customWidth="1"/>
    <col min="9499" max="9504" width="11.28515625" style="2" customWidth="1"/>
    <col min="9505" max="9505" width="8.85546875" style="2"/>
    <col min="9506" max="9506" width="20.7109375" style="2" customWidth="1"/>
    <col min="9507" max="9512" width="11.28515625" style="2" customWidth="1"/>
    <col min="9513" max="9513" width="8.85546875" style="2"/>
    <col min="9514" max="9514" width="20.7109375" style="2" customWidth="1"/>
    <col min="9515" max="9520" width="11.28515625" style="2" customWidth="1"/>
    <col min="9521" max="9521" width="8.85546875" style="2"/>
    <col min="9522" max="9522" width="20.7109375" style="2" customWidth="1"/>
    <col min="9523" max="9528" width="11.28515625" style="2" customWidth="1"/>
    <col min="9529" max="9529" width="8.85546875" style="2"/>
    <col min="9530" max="9530" width="20.7109375" style="2" customWidth="1"/>
    <col min="9531" max="9534" width="11.28515625" style="2" customWidth="1"/>
    <col min="9535" max="9535" width="9.28515625" style="2" customWidth="1"/>
    <col min="9536" max="9536" width="12.7109375" style="2" customWidth="1"/>
    <col min="9537" max="9537" width="9.28515625" style="2" bestFit="1" customWidth="1"/>
    <col min="9538" max="9729" width="8.85546875" style="2"/>
    <col min="9730" max="9730" width="20.7109375" style="2" customWidth="1"/>
    <col min="9731" max="9736" width="11.28515625" style="2" customWidth="1"/>
    <col min="9737" max="9737" width="8.85546875" style="2"/>
    <col min="9738" max="9738" width="20.7109375" style="2" customWidth="1"/>
    <col min="9739" max="9744" width="11.28515625" style="2" customWidth="1"/>
    <col min="9745" max="9745" width="8.85546875" style="2"/>
    <col min="9746" max="9746" width="20.7109375" style="2" customWidth="1"/>
    <col min="9747" max="9752" width="11.28515625" style="2" customWidth="1"/>
    <col min="9753" max="9753" width="8.85546875" style="2"/>
    <col min="9754" max="9754" width="20.7109375" style="2" customWidth="1"/>
    <col min="9755" max="9760" width="11.28515625" style="2" customWidth="1"/>
    <col min="9761" max="9761" width="8.85546875" style="2"/>
    <col min="9762" max="9762" width="20.7109375" style="2" customWidth="1"/>
    <col min="9763" max="9768" width="11.28515625" style="2" customWidth="1"/>
    <col min="9769" max="9769" width="8.85546875" style="2"/>
    <col min="9770" max="9770" width="20.7109375" style="2" customWidth="1"/>
    <col min="9771" max="9776" width="11.28515625" style="2" customWidth="1"/>
    <col min="9777" max="9777" width="8.85546875" style="2"/>
    <col min="9778" max="9778" width="20.7109375" style="2" customWidth="1"/>
    <col min="9779" max="9784" width="11.28515625" style="2" customWidth="1"/>
    <col min="9785" max="9785" width="8.85546875" style="2"/>
    <col min="9786" max="9786" width="20.7109375" style="2" customWidth="1"/>
    <col min="9787" max="9790" width="11.28515625" style="2" customWidth="1"/>
    <col min="9791" max="9791" width="9.28515625" style="2" customWidth="1"/>
    <col min="9792" max="9792" width="12.7109375" style="2" customWidth="1"/>
    <col min="9793" max="9793" width="9.28515625" style="2" bestFit="1" customWidth="1"/>
    <col min="9794" max="9985" width="8.85546875" style="2"/>
    <col min="9986" max="9986" width="20.7109375" style="2" customWidth="1"/>
    <col min="9987" max="9992" width="11.28515625" style="2" customWidth="1"/>
    <col min="9993" max="9993" width="8.85546875" style="2"/>
    <col min="9994" max="9994" width="20.7109375" style="2" customWidth="1"/>
    <col min="9995" max="10000" width="11.28515625" style="2" customWidth="1"/>
    <col min="10001" max="10001" width="8.85546875" style="2"/>
    <col min="10002" max="10002" width="20.7109375" style="2" customWidth="1"/>
    <col min="10003" max="10008" width="11.28515625" style="2" customWidth="1"/>
    <col min="10009" max="10009" width="8.85546875" style="2"/>
    <col min="10010" max="10010" width="20.7109375" style="2" customWidth="1"/>
    <col min="10011" max="10016" width="11.28515625" style="2" customWidth="1"/>
    <col min="10017" max="10017" width="8.85546875" style="2"/>
    <col min="10018" max="10018" width="20.7109375" style="2" customWidth="1"/>
    <col min="10019" max="10024" width="11.28515625" style="2" customWidth="1"/>
    <col min="10025" max="10025" width="8.85546875" style="2"/>
    <col min="10026" max="10026" width="20.7109375" style="2" customWidth="1"/>
    <col min="10027" max="10032" width="11.28515625" style="2" customWidth="1"/>
    <col min="10033" max="10033" width="8.85546875" style="2"/>
    <col min="10034" max="10034" width="20.7109375" style="2" customWidth="1"/>
    <col min="10035" max="10040" width="11.28515625" style="2" customWidth="1"/>
    <col min="10041" max="10041" width="8.85546875" style="2"/>
    <col min="10042" max="10042" width="20.7109375" style="2" customWidth="1"/>
    <col min="10043" max="10046" width="11.28515625" style="2" customWidth="1"/>
    <col min="10047" max="10047" width="9.28515625" style="2" customWidth="1"/>
    <col min="10048" max="10048" width="12.7109375" style="2" customWidth="1"/>
    <col min="10049" max="10049" width="9.28515625" style="2" bestFit="1" customWidth="1"/>
    <col min="10050" max="10241" width="8.85546875" style="2"/>
    <col min="10242" max="10242" width="20.7109375" style="2" customWidth="1"/>
    <col min="10243" max="10248" width="11.28515625" style="2" customWidth="1"/>
    <col min="10249" max="10249" width="8.85546875" style="2"/>
    <col min="10250" max="10250" width="20.7109375" style="2" customWidth="1"/>
    <col min="10251" max="10256" width="11.28515625" style="2" customWidth="1"/>
    <col min="10257" max="10257" width="8.85546875" style="2"/>
    <col min="10258" max="10258" width="20.7109375" style="2" customWidth="1"/>
    <col min="10259" max="10264" width="11.28515625" style="2" customWidth="1"/>
    <col min="10265" max="10265" width="8.85546875" style="2"/>
    <col min="10266" max="10266" width="20.7109375" style="2" customWidth="1"/>
    <col min="10267" max="10272" width="11.28515625" style="2" customWidth="1"/>
    <col min="10273" max="10273" width="8.85546875" style="2"/>
    <col min="10274" max="10274" width="20.7109375" style="2" customWidth="1"/>
    <col min="10275" max="10280" width="11.28515625" style="2" customWidth="1"/>
    <col min="10281" max="10281" width="8.85546875" style="2"/>
    <col min="10282" max="10282" width="20.7109375" style="2" customWidth="1"/>
    <col min="10283" max="10288" width="11.28515625" style="2" customWidth="1"/>
    <col min="10289" max="10289" width="8.85546875" style="2"/>
    <col min="10290" max="10290" width="20.7109375" style="2" customWidth="1"/>
    <col min="10291" max="10296" width="11.28515625" style="2" customWidth="1"/>
    <col min="10297" max="10297" width="8.85546875" style="2"/>
    <col min="10298" max="10298" width="20.7109375" style="2" customWidth="1"/>
    <col min="10299" max="10302" width="11.28515625" style="2" customWidth="1"/>
    <col min="10303" max="10303" width="9.28515625" style="2" customWidth="1"/>
    <col min="10304" max="10304" width="12.7109375" style="2" customWidth="1"/>
    <col min="10305" max="10305" width="9.28515625" style="2" bestFit="1" customWidth="1"/>
    <col min="10306" max="10497" width="8.85546875" style="2"/>
    <col min="10498" max="10498" width="20.7109375" style="2" customWidth="1"/>
    <col min="10499" max="10504" width="11.28515625" style="2" customWidth="1"/>
    <col min="10505" max="10505" width="8.85546875" style="2"/>
    <col min="10506" max="10506" width="20.7109375" style="2" customWidth="1"/>
    <col min="10507" max="10512" width="11.28515625" style="2" customWidth="1"/>
    <col min="10513" max="10513" width="8.85546875" style="2"/>
    <col min="10514" max="10514" width="20.7109375" style="2" customWidth="1"/>
    <col min="10515" max="10520" width="11.28515625" style="2" customWidth="1"/>
    <col min="10521" max="10521" width="8.85546875" style="2"/>
    <col min="10522" max="10522" width="20.7109375" style="2" customWidth="1"/>
    <col min="10523" max="10528" width="11.28515625" style="2" customWidth="1"/>
    <col min="10529" max="10529" width="8.85546875" style="2"/>
    <col min="10530" max="10530" width="20.7109375" style="2" customWidth="1"/>
    <col min="10531" max="10536" width="11.28515625" style="2" customWidth="1"/>
    <col min="10537" max="10537" width="8.85546875" style="2"/>
    <col min="10538" max="10538" width="20.7109375" style="2" customWidth="1"/>
    <col min="10539" max="10544" width="11.28515625" style="2" customWidth="1"/>
    <col min="10545" max="10545" width="8.85546875" style="2"/>
    <col min="10546" max="10546" width="20.7109375" style="2" customWidth="1"/>
    <col min="10547" max="10552" width="11.28515625" style="2" customWidth="1"/>
    <col min="10553" max="10553" width="8.85546875" style="2"/>
    <col min="10554" max="10554" width="20.7109375" style="2" customWidth="1"/>
    <col min="10555" max="10558" width="11.28515625" style="2" customWidth="1"/>
    <col min="10559" max="10559" width="9.28515625" style="2" customWidth="1"/>
    <col min="10560" max="10560" width="12.7109375" style="2" customWidth="1"/>
    <col min="10561" max="10561" width="9.28515625" style="2" bestFit="1" customWidth="1"/>
    <col min="10562" max="10753" width="8.85546875" style="2"/>
    <col min="10754" max="10754" width="20.7109375" style="2" customWidth="1"/>
    <col min="10755" max="10760" width="11.28515625" style="2" customWidth="1"/>
    <col min="10761" max="10761" width="8.85546875" style="2"/>
    <col min="10762" max="10762" width="20.7109375" style="2" customWidth="1"/>
    <col min="10763" max="10768" width="11.28515625" style="2" customWidth="1"/>
    <col min="10769" max="10769" width="8.85546875" style="2"/>
    <col min="10770" max="10770" width="20.7109375" style="2" customWidth="1"/>
    <col min="10771" max="10776" width="11.28515625" style="2" customWidth="1"/>
    <col min="10777" max="10777" width="8.85546875" style="2"/>
    <col min="10778" max="10778" width="20.7109375" style="2" customWidth="1"/>
    <col min="10779" max="10784" width="11.28515625" style="2" customWidth="1"/>
    <col min="10785" max="10785" width="8.85546875" style="2"/>
    <col min="10786" max="10786" width="20.7109375" style="2" customWidth="1"/>
    <col min="10787" max="10792" width="11.28515625" style="2" customWidth="1"/>
    <col min="10793" max="10793" width="8.85546875" style="2"/>
    <col min="10794" max="10794" width="20.7109375" style="2" customWidth="1"/>
    <col min="10795" max="10800" width="11.28515625" style="2" customWidth="1"/>
    <col min="10801" max="10801" width="8.85546875" style="2"/>
    <col min="10802" max="10802" width="20.7109375" style="2" customWidth="1"/>
    <col min="10803" max="10808" width="11.28515625" style="2" customWidth="1"/>
    <col min="10809" max="10809" width="8.85546875" style="2"/>
    <col min="10810" max="10810" width="20.7109375" style="2" customWidth="1"/>
    <col min="10811" max="10814" width="11.28515625" style="2" customWidth="1"/>
    <col min="10815" max="10815" width="9.28515625" style="2" customWidth="1"/>
    <col min="10816" max="10816" width="12.7109375" style="2" customWidth="1"/>
    <col min="10817" max="10817" width="9.28515625" style="2" bestFit="1" customWidth="1"/>
    <col min="10818" max="11009" width="8.85546875" style="2"/>
    <col min="11010" max="11010" width="20.7109375" style="2" customWidth="1"/>
    <col min="11011" max="11016" width="11.28515625" style="2" customWidth="1"/>
    <col min="11017" max="11017" width="8.85546875" style="2"/>
    <col min="11018" max="11018" width="20.7109375" style="2" customWidth="1"/>
    <col min="11019" max="11024" width="11.28515625" style="2" customWidth="1"/>
    <col min="11025" max="11025" width="8.85546875" style="2"/>
    <col min="11026" max="11026" width="20.7109375" style="2" customWidth="1"/>
    <col min="11027" max="11032" width="11.28515625" style="2" customWidth="1"/>
    <col min="11033" max="11033" width="8.85546875" style="2"/>
    <col min="11034" max="11034" width="20.7109375" style="2" customWidth="1"/>
    <col min="11035" max="11040" width="11.28515625" style="2" customWidth="1"/>
    <col min="11041" max="11041" width="8.85546875" style="2"/>
    <col min="11042" max="11042" width="20.7109375" style="2" customWidth="1"/>
    <col min="11043" max="11048" width="11.28515625" style="2" customWidth="1"/>
    <col min="11049" max="11049" width="8.85546875" style="2"/>
    <col min="11050" max="11050" width="20.7109375" style="2" customWidth="1"/>
    <col min="11051" max="11056" width="11.28515625" style="2" customWidth="1"/>
    <col min="11057" max="11057" width="8.85546875" style="2"/>
    <col min="11058" max="11058" width="20.7109375" style="2" customWidth="1"/>
    <col min="11059" max="11064" width="11.28515625" style="2" customWidth="1"/>
    <col min="11065" max="11065" width="8.85546875" style="2"/>
    <col min="11066" max="11066" width="20.7109375" style="2" customWidth="1"/>
    <col min="11067" max="11070" width="11.28515625" style="2" customWidth="1"/>
    <col min="11071" max="11071" width="9.28515625" style="2" customWidth="1"/>
    <col min="11072" max="11072" width="12.7109375" style="2" customWidth="1"/>
    <col min="11073" max="11073" width="9.28515625" style="2" bestFit="1" customWidth="1"/>
    <col min="11074" max="11265" width="8.85546875" style="2"/>
    <col min="11266" max="11266" width="20.7109375" style="2" customWidth="1"/>
    <col min="11267" max="11272" width="11.28515625" style="2" customWidth="1"/>
    <col min="11273" max="11273" width="8.85546875" style="2"/>
    <col min="11274" max="11274" width="20.7109375" style="2" customWidth="1"/>
    <col min="11275" max="11280" width="11.28515625" style="2" customWidth="1"/>
    <col min="11281" max="11281" width="8.85546875" style="2"/>
    <col min="11282" max="11282" width="20.7109375" style="2" customWidth="1"/>
    <col min="11283" max="11288" width="11.28515625" style="2" customWidth="1"/>
    <col min="11289" max="11289" width="8.85546875" style="2"/>
    <col min="11290" max="11290" width="20.7109375" style="2" customWidth="1"/>
    <col min="11291" max="11296" width="11.28515625" style="2" customWidth="1"/>
    <col min="11297" max="11297" width="8.85546875" style="2"/>
    <col min="11298" max="11298" width="20.7109375" style="2" customWidth="1"/>
    <col min="11299" max="11304" width="11.28515625" style="2" customWidth="1"/>
    <col min="11305" max="11305" width="8.85546875" style="2"/>
    <col min="11306" max="11306" width="20.7109375" style="2" customWidth="1"/>
    <col min="11307" max="11312" width="11.28515625" style="2" customWidth="1"/>
    <col min="11313" max="11313" width="8.85546875" style="2"/>
    <col min="11314" max="11314" width="20.7109375" style="2" customWidth="1"/>
    <col min="11315" max="11320" width="11.28515625" style="2" customWidth="1"/>
    <col min="11321" max="11321" width="8.85546875" style="2"/>
    <col min="11322" max="11322" width="20.7109375" style="2" customWidth="1"/>
    <col min="11323" max="11326" width="11.28515625" style="2" customWidth="1"/>
    <col min="11327" max="11327" width="9.28515625" style="2" customWidth="1"/>
    <col min="11328" max="11328" width="12.7109375" style="2" customWidth="1"/>
    <col min="11329" max="11329" width="9.28515625" style="2" bestFit="1" customWidth="1"/>
    <col min="11330" max="11521" width="8.85546875" style="2"/>
    <col min="11522" max="11522" width="20.7109375" style="2" customWidth="1"/>
    <col min="11523" max="11528" width="11.28515625" style="2" customWidth="1"/>
    <col min="11529" max="11529" width="8.85546875" style="2"/>
    <col min="11530" max="11530" width="20.7109375" style="2" customWidth="1"/>
    <col min="11531" max="11536" width="11.28515625" style="2" customWidth="1"/>
    <col min="11537" max="11537" width="8.85546875" style="2"/>
    <col min="11538" max="11538" width="20.7109375" style="2" customWidth="1"/>
    <col min="11539" max="11544" width="11.28515625" style="2" customWidth="1"/>
    <col min="11545" max="11545" width="8.85546875" style="2"/>
    <col min="11546" max="11546" width="20.7109375" style="2" customWidth="1"/>
    <col min="11547" max="11552" width="11.28515625" style="2" customWidth="1"/>
    <col min="11553" max="11553" width="8.85546875" style="2"/>
    <col min="11554" max="11554" width="20.7109375" style="2" customWidth="1"/>
    <col min="11555" max="11560" width="11.28515625" style="2" customWidth="1"/>
    <col min="11561" max="11561" width="8.85546875" style="2"/>
    <col min="11562" max="11562" width="20.7109375" style="2" customWidth="1"/>
    <col min="11563" max="11568" width="11.28515625" style="2" customWidth="1"/>
    <col min="11569" max="11569" width="8.85546875" style="2"/>
    <col min="11570" max="11570" width="20.7109375" style="2" customWidth="1"/>
    <col min="11571" max="11576" width="11.28515625" style="2" customWidth="1"/>
    <col min="11577" max="11577" width="8.85546875" style="2"/>
    <col min="11578" max="11578" width="20.7109375" style="2" customWidth="1"/>
    <col min="11579" max="11582" width="11.28515625" style="2" customWidth="1"/>
    <col min="11583" max="11583" width="9.28515625" style="2" customWidth="1"/>
    <col min="11584" max="11584" width="12.7109375" style="2" customWidth="1"/>
    <col min="11585" max="11585" width="9.28515625" style="2" bestFit="1" customWidth="1"/>
    <col min="11586" max="11777" width="8.85546875" style="2"/>
    <col min="11778" max="11778" width="20.7109375" style="2" customWidth="1"/>
    <col min="11779" max="11784" width="11.28515625" style="2" customWidth="1"/>
    <col min="11785" max="11785" width="8.85546875" style="2"/>
    <col min="11786" max="11786" width="20.7109375" style="2" customWidth="1"/>
    <col min="11787" max="11792" width="11.28515625" style="2" customWidth="1"/>
    <col min="11793" max="11793" width="8.85546875" style="2"/>
    <col min="11794" max="11794" width="20.7109375" style="2" customWidth="1"/>
    <col min="11795" max="11800" width="11.28515625" style="2" customWidth="1"/>
    <col min="11801" max="11801" width="8.85546875" style="2"/>
    <col min="11802" max="11802" width="20.7109375" style="2" customWidth="1"/>
    <col min="11803" max="11808" width="11.28515625" style="2" customWidth="1"/>
    <col min="11809" max="11809" width="8.85546875" style="2"/>
    <col min="11810" max="11810" width="20.7109375" style="2" customWidth="1"/>
    <col min="11811" max="11816" width="11.28515625" style="2" customWidth="1"/>
    <col min="11817" max="11817" width="8.85546875" style="2"/>
    <col min="11818" max="11818" width="20.7109375" style="2" customWidth="1"/>
    <col min="11819" max="11824" width="11.28515625" style="2" customWidth="1"/>
    <col min="11825" max="11825" width="8.85546875" style="2"/>
    <col min="11826" max="11826" width="20.7109375" style="2" customWidth="1"/>
    <col min="11827" max="11832" width="11.28515625" style="2" customWidth="1"/>
    <col min="11833" max="11833" width="8.85546875" style="2"/>
    <col min="11834" max="11834" width="20.7109375" style="2" customWidth="1"/>
    <col min="11835" max="11838" width="11.28515625" style="2" customWidth="1"/>
    <col min="11839" max="11839" width="9.28515625" style="2" customWidth="1"/>
    <col min="11840" max="11840" width="12.7109375" style="2" customWidth="1"/>
    <col min="11841" max="11841" width="9.28515625" style="2" bestFit="1" customWidth="1"/>
    <col min="11842" max="12033" width="8.85546875" style="2"/>
    <col min="12034" max="12034" width="20.7109375" style="2" customWidth="1"/>
    <col min="12035" max="12040" width="11.28515625" style="2" customWidth="1"/>
    <col min="12041" max="12041" width="8.85546875" style="2"/>
    <col min="12042" max="12042" width="20.7109375" style="2" customWidth="1"/>
    <col min="12043" max="12048" width="11.28515625" style="2" customWidth="1"/>
    <col min="12049" max="12049" width="8.85546875" style="2"/>
    <col min="12050" max="12050" width="20.7109375" style="2" customWidth="1"/>
    <col min="12051" max="12056" width="11.28515625" style="2" customWidth="1"/>
    <col min="12057" max="12057" width="8.85546875" style="2"/>
    <col min="12058" max="12058" width="20.7109375" style="2" customWidth="1"/>
    <col min="12059" max="12064" width="11.28515625" style="2" customWidth="1"/>
    <col min="12065" max="12065" width="8.85546875" style="2"/>
    <col min="12066" max="12066" width="20.7109375" style="2" customWidth="1"/>
    <col min="12067" max="12072" width="11.28515625" style="2" customWidth="1"/>
    <col min="12073" max="12073" width="8.85546875" style="2"/>
    <col min="12074" max="12074" width="20.7109375" style="2" customWidth="1"/>
    <col min="12075" max="12080" width="11.28515625" style="2" customWidth="1"/>
    <col min="12081" max="12081" width="8.85546875" style="2"/>
    <col min="12082" max="12082" width="20.7109375" style="2" customWidth="1"/>
    <col min="12083" max="12088" width="11.28515625" style="2" customWidth="1"/>
    <col min="12089" max="12089" width="8.85546875" style="2"/>
    <col min="12090" max="12090" width="20.7109375" style="2" customWidth="1"/>
    <col min="12091" max="12094" width="11.28515625" style="2" customWidth="1"/>
    <col min="12095" max="12095" width="9.28515625" style="2" customWidth="1"/>
    <col min="12096" max="12096" width="12.7109375" style="2" customWidth="1"/>
    <col min="12097" max="12097" width="9.28515625" style="2" bestFit="1" customWidth="1"/>
    <col min="12098" max="12289" width="8.85546875" style="2"/>
    <col min="12290" max="12290" width="20.7109375" style="2" customWidth="1"/>
    <col min="12291" max="12296" width="11.28515625" style="2" customWidth="1"/>
    <col min="12297" max="12297" width="8.85546875" style="2"/>
    <col min="12298" max="12298" width="20.7109375" style="2" customWidth="1"/>
    <col min="12299" max="12304" width="11.28515625" style="2" customWidth="1"/>
    <col min="12305" max="12305" width="8.85546875" style="2"/>
    <col min="12306" max="12306" width="20.7109375" style="2" customWidth="1"/>
    <col min="12307" max="12312" width="11.28515625" style="2" customWidth="1"/>
    <col min="12313" max="12313" width="8.85546875" style="2"/>
    <col min="12314" max="12314" width="20.7109375" style="2" customWidth="1"/>
    <col min="12315" max="12320" width="11.28515625" style="2" customWidth="1"/>
    <col min="12321" max="12321" width="8.85546875" style="2"/>
    <col min="12322" max="12322" width="20.7109375" style="2" customWidth="1"/>
    <col min="12323" max="12328" width="11.28515625" style="2" customWidth="1"/>
    <col min="12329" max="12329" width="8.85546875" style="2"/>
    <col min="12330" max="12330" width="20.7109375" style="2" customWidth="1"/>
    <col min="12331" max="12336" width="11.28515625" style="2" customWidth="1"/>
    <col min="12337" max="12337" width="8.85546875" style="2"/>
    <col min="12338" max="12338" width="20.7109375" style="2" customWidth="1"/>
    <col min="12339" max="12344" width="11.28515625" style="2" customWidth="1"/>
    <col min="12345" max="12345" width="8.85546875" style="2"/>
    <col min="12346" max="12346" width="20.7109375" style="2" customWidth="1"/>
    <col min="12347" max="12350" width="11.28515625" style="2" customWidth="1"/>
    <col min="12351" max="12351" width="9.28515625" style="2" customWidth="1"/>
    <col min="12352" max="12352" width="12.7109375" style="2" customWidth="1"/>
    <col min="12353" max="12353" width="9.28515625" style="2" bestFit="1" customWidth="1"/>
    <col min="12354" max="12545" width="8.85546875" style="2"/>
    <col min="12546" max="12546" width="20.7109375" style="2" customWidth="1"/>
    <col min="12547" max="12552" width="11.28515625" style="2" customWidth="1"/>
    <col min="12553" max="12553" width="8.85546875" style="2"/>
    <col min="12554" max="12554" width="20.7109375" style="2" customWidth="1"/>
    <col min="12555" max="12560" width="11.28515625" style="2" customWidth="1"/>
    <col min="12561" max="12561" width="8.85546875" style="2"/>
    <col min="12562" max="12562" width="20.7109375" style="2" customWidth="1"/>
    <col min="12563" max="12568" width="11.28515625" style="2" customWidth="1"/>
    <col min="12569" max="12569" width="8.85546875" style="2"/>
    <col min="12570" max="12570" width="20.7109375" style="2" customWidth="1"/>
    <col min="12571" max="12576" width="11.28515625" style="2" customWidth="1"/>
    <col min="12577" max="12577" width="8.85546875" style="2"/>
    <col min="12578" max="12578" width="20.7109375" style="2" customWidth="1"/>
    <col min="12579" max="12584" width="11.28515625" style="2" customWidth="1"/>
    <col min="12585" max="12585" width="8.85546875" style="2"/>
    <col min="12586" max="12586" width="20.7109375" style="2" customWidth="1"/>
    <col min="12587" max="12592" width="11.28515625" style="2" customWidth="1"/>
    <col min="12593" max="12593" width="8.85546875" style="2"/>
    <col min="12594" max="12594" width="20.7109375" style="2" customWidth="1"/>
    <col min="12595" max="12600" width="11.28515625" style="2" customWidth="1"/>
    <col min="12601" max="12601" width="8.85546875" style="2"/>
    <col min="12602" max="12602" width="20.7109375" style="2" customWidth="1"/>
    <col min="12603" max="12606" width="11.28515625" style="2" customWidth="1"/>
    <col min="12607" max="12607" width="9.28515625" style="2" customWidth="1"/>
    <col min="12608" max="12608" width="12.7109375" style="2" customWidth="1"/>
    <col min="12609" max="12609" width="9.28515625" style="2" bestFit="1" customWidth="1"/>
    <col min="12610" max="12801" width="8.85546875" style="2"/>
    <col min="12802" max="12802" width="20.7109375" style="2" customWidth="1"/>
    <col min="12803" max="12808" width="11.28515625" style="2" customWidth="1"/>
    <col min="12809" max="12809" width="8.85546875" style="2"/>
    <col min="12810" max="12810" width="20.7109375" style="2" customWidth="1"/>
    <col min="12811" max="12816" width="11.28515625" style="2" customWidth="1"/>
    <col min="12817" max="12817" width="8.85546875" style="2"/>
    <col min="12818" max="12818" width="20.7109375" style="2" customWidth="1"/>
    <col min="12819" max="12824" width="11.28515625" style="2" customWidth="1"/>
    <col min="12825" max="12825" width="8.85546875" style="2"/>
    <col min="12826" max="12826" width="20.7109375" style="2" customWidth="1"/>
    <col min="12827" max="12832" width="11.28515625" style="2" customWidth="1"/>
    <col min="12833" max="12833" width="8.85546875" style="2"/>
    <col min="12834" max="12834" width="20.7109375" style="2" customWidth="1"/>
    <col min="12835" max="12840" width="11.28515625" style="2" customWidth="1"/>
    <col min="12841" max="12841" width="8.85546875" style="2"/>
    <col min="12842" max="12842" width="20.7109375" style="2" customWidth="1"/>
    <col min="12843" max="12848" width="11.28515625" style="2" customWidth="1"/>
    <col min="12849" max="12849" width="8.85546875" style="2"/>
    <col min="12850" max="12850" width="20.7109375" style="2" customWidth="1"/>
    <col min="12851" max="12856" width="11.28515625" style="2" customWidth="1"/>
    <col min="12857" max="12857" width="8.85546875" style="2"/>
    <col min="12858" max="12858" width="20.7109375" style="2" customWidth="1"/>
    <col min="12859" max="12862" width="11.28515625" style="2" customWidth="1"/>
    <col min="12863" max="12863" width="9.28515625" style="2" customWidth="1"/>
    <col min="12864" max="12864" width="12.7109375" style="2" customWidth="1"/>
    <col min="12865" max="12865" width="9.28515625" style="2" bestFit="1" customWidth="1"/>
    <col min="12866" max="13057" width="8.85546875" style="2"/>
    <col min="13058" max="13058" width="20.7109375" style="2" customWidth="1"/>
    <col min="13059" max="13064" width="11.28515625" style="2" customWidth="1"/>
    <col min="13065" max="13065" width="8.85546875" style="2"/>
    <col min="13066" max="13066" width="20.7109375" style="2" customWidth="1"/>
    <col min="13067" max="13072" width="11.28515625" style="2" customWidth="1"/>
    <col min="13073" max="13073" width="8.85546875" style="2"/>
    <col min="13074" max="13074" width="20.7109375" style="2" customWidth="1"/>
    <col min="13075" max="13080" width="11.28515625" style="2" customWidth="1"/>
    <col min="13081" max="13081" width="8.85546875" style="2"/>
    <col min="13082" max="13082" width="20.7109375" style="2" customWidth="1"/>
    <col min="13083" max="13088" width="11.28515625" style="2" customWidth="1"/>
    <col min="13089" max="13089" width="8.85546875" style="2"/>
    <col min="13090" max="13090" width="20.7109375" style="2" customWidth="1"/>
    <col min="13091" max="13096" width="11.28515625" style="2" customWidth="1"/>
    <col min="13097" max="13097" width="8.85546875" style="2"/>
    <col min="13098" max="13098" width="20.7109375" style="2" customWidth="1"/>
    <col min="13099" max="13104" width="11.28515625" style="2" customWidth="1"/>
    <col min="13105" max="13105" width="8.85546875" style="2"/>
    <col min="13106" max="13106" width="20.7109375" style="2" customWidth="1"/>
    <col min="13107" max="13112" width="11.28515625" style="2" customWidth="1"/>
    <col min="13113" max="13113" width="8.85546875" style="2"/>
    <col min="13114" max="13114" width="20.7109375" style="2" customWidth="1"/>
    <col min="13115" max="13118" width="11.28515625" style="2" customWidth="1"/>
    <col min="13119" max="13119" width="9.28515625" style="2" customWidth="1"/>
    <col min="13120" max="13120" width="12.7109375" style="2" customWidth="1"/>
    <col min="13121" max="13121" width="9.28515625" style="2" bestFit="1" customWidth="1"/>
    <col min="13122" max="13313" width="8.85546875" style="2"/>
    <col min="13314" max="13314" width="20.7109375" style="2" customWidth="1"/>
    <col min="13315" max="13320" width="11.28515625" style="2" customWidth="1"/>
    <col min="13321" max="13321" width="8.85546875" style="2"/>
    <col min="13322" max="13322" width="20.7109375" style="2" customWidth="1"/>
    <col min="13323" max="13328" width="11.28515625" style="2" customWidth="1"/>
    <col min="13329" max="13329" width="8.85546875" style="2"/>
    <col min="13330" max="13330" width="20.7109375" style="2" customWidth="1"/>
    <col min="13331" max="13336" width="11.28515625" style="2" customWidth="1"/>
    <col min="13337" max="13337" width="8.85546875" style="2"/>
    <col min="13338" max="13338" width="20.7109375" style="2" customWidth="1"/>
    <col min="13339" max="13344" width="11.28515625" style="2" customWidth="1"/>
    <col min="13345" max="13345" width="8.85546875" style="2"/>
    <col min="13346" max="13346" width="20.7109375" style="2" customWidth="1"/>
    <col min="13347" max="13352" width="11.28515625" style="2" customWidth="1"/>
    <col min="13353" max="13353" width="8.85546875" style="2"/>
    <col min="13354" max="13354" width="20.7109375" style="2" customWidth="1"/>
    <col min="13355" max="13360" width="11.28515625" style="2" customWidth="1"/>
    <col min="13361" max="13361" width="8.85546875" style="2"/>
    <col min="13362" max="13362" width="20.7109375" style="2" customWidth="1"/>
    <col min="13363" max="13368" width="11.28515625" style="2" customWidth="1"/>
    <col min="13369" max="13369" width="8.85546875" style="2"/>
    <col min="13370" max="13370" width="20.7109375" style="2" customWidth="1"/>
    <col min="13371" max="13374" width="11.28515625" style="2" customWidth="1"/>
    <col min="13375" max="13375" width="9.28515625" style="2" customWidth="1"/>
    <col min="13376" max="13376" width="12.7109375" style="2" customWidth="1"/>
    <col min="13377" max="13377" width="9.28515625" style="2" bestFit="1" customWidth="1"/>
    <col min="13378" max="13569" width="8.85546875" style="2"/>
    <col min="13570" max="13570" width="20.7109375" style="2" customWidth="1"/>
    <col min="13571" max="13576" width="11.28515625" style="2" customWidth="1"/>
    <col min="13577" max="13577" width="8.85546875" style="2"/>
    <col min="13578" max="13578" width="20.7109375" style="2" customWidth="1"/>
    <col min="13579" max="13584" width="11.28515625" style="2" customWidth="1"/>
    <col min="13585" max="13585" width="8.85546875" style="2"/>
    <col min="13586" max="13586" width="20.7109375" style="2" customWidth="1"/>
    <col min="13587" max="13592" width="11.28515625" style="2" customWidth="1"/>
    <col min="13593" max="13593" width="8.85546875" style="2"/>
    <col min="13594" max="13594" width="20.7109375" style="2" customWidth="1"/>
    <col min="13595" max="13600" width="11.28515625" style="2" customWidth="1"/>
    <col min="13601" max="13601" width="8.85546875" style="2"/>
    <col min="13602" max="13602" width="20.7109375" style="2" customWidth="1"/>
    <col min="13603" max="13608" width="11.28515625" style="2" customWidth="1"/>
    <col min="13609" max="13609" width="8.85546875" style="2"/>
    <col min="13610" max="13610" width="20.7109375" style="2" customWidth="1"/>
    <col min="13611" max="13616" width="11.28515625" style="2" customWidth="1"/>
    <col min="13617" max="13617" width="8.85546875" style="2"/>
    <col min="13618" max="13618" width="20.7109375" style="2" customWidth="1"/>
    <col min="13619" max="13624" width="11.28515625" style="2" customWidth="1"/>
    <col min="13625" max="13625" width="8.85546875" style="2"/>
    <col min="13626" max="13626" width="20.7109375" style="2" customWidth="1"/>
    <col min="13627" max="13630" width="11.28515625" style="2" customWidth="1"/>
    <col min="13631" max="13631" width="9.28515625" style="2" customWidth="1"/>
    <col min="13632" max="13632" width="12.7109375" style="2" customWidth="1"/>
    <col min="13633" max="13633" width="9.28515625" style="2" bestFit="1" customWidth="1"/>
    <col min="13634" max="13825" width="8.85546875" style="2"/>
    <col min="13826" max="13826" width="20.7109375" style="2" customWidth="1"/>
    <col min="13827" max="13832" width="11.28515625" style="2" customWidth="1"/>
    <col min="13833" max="13833" width="8.85546875" style="2"/>
    <col min="13834" max="13834" width="20.7109375" style="2" customWidth="1"/>
    <col min="13835" max="13840" width="11.28515625" style="2" customWidth="1"/>
    <col min="13841" max="13841" width="8.85546875" style="2"/>
    <col min="13842" max="13842" width="20.7109375" style="2" customWidth="1"/>
    <col min="13843" max="13848" width="11.28515625" style="2" customWidth="1"/>
    <col min="13849" max="13849" width="8.85546875" style="2"/>
    <col min="13850" max="13850" width="20.7109375" style="2" customWidth="1"/>
    <col min="13851" max="13856" width="11.28515625" style="2" customWidth="1"/>
    <col min="13857" max="13857" width="8.85546875" style="2"/>
    <col min="13858" max="13858" width="20.7109375" style="2" customWidth="1"/>
    <col min="13859" max="13864" width="11.28515625" style="2" customWidth="1"/>
    <col min="13865" max="13865" width="8.85546875" style="2"/>
    <col min="13866" max="13866" width="20.7109375" style="2" customWidth="1"/>
    <col min="13867" max="13872" width="11.28515625" style="2" customWidth="1"/>
    <col min="13873" max="13873" width="8.85546875" style="2"/>
    <col min="13874" max="13874" width="20.7109375" style="2" customWidth="1"/>
    <col min="13875" max="13880" width="11.28515625" style="2" customWidth="1"/>
    <col min="13881" max="13881" width="8.85546875" style="2"/>
    <col min="13882" max="13882" width="20.7109375" style="2" customWidth="1"/>
    <col min="13883" max="13886" width="11.28515625" style="2" customWidth="1"/>
    <col min="13887" max="13887" width="9.28515625" style="2" customWidth="1"/>
    <col min="13888" max="13888" width="12.7109375" style="2" customWidth="1"/>
    <col min="13889" max="13889" width="9.28515625" style="2" bestFit="1" customWidth="1"/>
    <col min="13890" max="14081" width="8.85546875" style="2"/>
    <col min="14082" max="14082" width="20.7109375" style="2" customWidth="1"/>
    <col min="14083" max="14088" width="11.28515625" style="2" customWidth="1"/>
    <col min="14089" max="14089" width="8.85546875" style="2"/>
    <col min="14090" max="14090" width="20.7109375" style="2" customWidth="1"/>
    <col min="14091" max="14096" width="11.28515625" style="2" customWidth="1"/>
    <col min="14097" max="14097" width="8.85546875" style="2"/>
    <col min="14098" max="14098" width="20.7109375" style="2" customWidth="1"/>
    <col min="14099" max="14104" width="11.28515625" style="2" customWidth="1"/>
    <col min="14105" max="14105" width="8.85546875" style="2"/>
    <col min="14106" max="14106" width="20.7109375" style="2" customWidth="1"/>
    <col min="14107" max="14112" width="11.28515625" style="2" customWidth="1"/>
    <col min="14113" max="14113" width="8.85546875" style="2"/>
    <col min="14114" max="14114" width="20.7109375" style="2" customWidth="1"/>
    <col min="14115" max="14120" width="11.28515625" style="2" customWidth="1"/>
    <col min="14121" max="14121" width="8.85546875" style="2"/>
    <col min="14122" max="14122" width="20.7109375" style="2" customWidth="1"/>
    <col min="14123" max="14128" width="11.28515625" style="2" customWidth="1"/>
    <col min="14129" max="14129" width="8.85546875" style="2"/>
    <col min="14130" max="14130" width="20.7109375" style="2" customWidth="1"/>
    <col min="14131" max="14136" width="11.28515625" style="2" customWidth="1"/>
    <col min="14137" max="14137" width="8.85546875" style="2"/>
    <col min="14138" max="14138" width="20.7109375" style="2" customWidth="1"/>
    <col min="14139" max="14142" width="11.28515625" style="2" customWidth="1"/>
    <col min="14143" max="14143" width="9.28515625" style="2" customWidth="1"/>
    <col min="14144" max="14144" width="12.7109375" style="2" customWidth="1"/>
    <col min="14145" max="14145" width="9.28515625" style="2" bestFit="1" customWidth="1"/>
    <col min="14146" max="14337" width="8.85546875" style="2"/>
    <col min="14338" max="14338" width="20.7109375" style="2" customWidth="1"/>
    <col min="14339" max="14344" width="11.28515625" style="2" customWidth="1"/>
    <col min="14345" max="14345" width="8.85546875" style="2"/>
    <col min="14346" max="14346" width="20.7109375" style="2" customWidth="1"/>
    <col min="14347" max="14352" width="11.28515625" style="2" customWidth="1"/>
    <col min="14353" max="14353" width="8.85546875" style="2"/>
    <col min="14354" max="14354" width="20.7109375" style="2" customWidth="1"/>
    <col min="14355" max="14360" width="11.28515625" style="2" customWidth="1"/>
    <col min="14361" max="14361" width="8.85546875" style="2"/>
    <col min="14362" max="14362" width="20.7109375" style="2" customWidth="1"/>
    <col min="14363" max="14368" width="11.28515625" style="2" customWidth="1"/>
    <col min="14369" max="14369" width="8.85546875" style="2"/>
    <col min="14370" max="14370" width="20.7109375" style="2" customWidth="1"/>
    <col min="14371" max="14376" width="11.28515625" style="2" customWidth="1"/>
    <col min="14377" max="14377" width="8.85546875" style="2"/>
    <col min="14378" max="14378" width="20.7109375" style="2" customWidth="1"/>
    <col min="14379" max="14384" width="11.28515625" style="2" customWidth="1"/>
    <col min="14385" max="14385" width="8.85546875" style="2"/>
    <col min="14386" max="14386" width="20.7109375" style="2" customWidth="1"/>
    <col min="14387" max="14392" width="11.28515625" style="2" customWidth="1"/>
    <col min="14393" max="14393" width="8.85546875" style="2"/>
    <col min="14394" max="14394" width="20.7109375" style="2" customWidth="1"/>
    <col min="14395" max="14398" width="11.28515625" style="2" customWidth="1"/>
    <col min="14399" max="14399" width="9.28515625" style="2" customWidth="1"/>
    <col min="14400" max="14400" width="12.7109375" style="2" customWidth="1"/>
    <col min="14401" max="14401" width="9.28515625" style="2" bestFit="1" customWidth="1"/>
    <col min="14402" max="14593" width="8.85546875" style="2"/>
    <col min="14594" max="14594" width="20.7109375" style="2" customWidth="1"/>
    <col min="14595" max="14600" width="11.28515625" style="2" customWidth="1"/>
    <col min="14601" max="14601" width="8.85546875" style="2"/>
    <col min="14602" max="14602" width="20.7109375" style="2" customWidth="1"/>
    <col min="14603" max="14608" width="11.28515625" style="2" customWidth="1"/>
    <col min="14609" max="14609" width="8.85546875" style="2"/>
    <col min="14610" max="14610" width="20.7109375" style="2" customWidth="1"/>
    <col min="14611" max="14616" width="11.28515625" style="2" customWidth="1"/>
    <col min="14617" max="14617" width="8.85546875" style="2"/>
    <col min="14618" max="14618" width="20.7109375" style="2" customWidth="1"/>
    <col min="14619" max="14624" width="11.28515625" style="2" customWidth="1"/>
    <col min="14625" max="14625" width="8.85546875" style="2"/>
    <col min="14626" max="14626" width="20.7109375" style="2" customWidth="1"/>
    <col min="14627" max="14632" width="11.28515625" style="2" customWidth="1"/>
    <col min="14633" max="14633" width="8.85546875" style="2"/>
    <col min="14634" max="14634" width="20.7109375" style="2" customWidth="1"/>
    <col min="14635" max="14640" width="11.28515625" style="2" customWidth="1"/>
    <col min="14641" max="14641" width="8.85546875" style="2"/>
    <col min="14642" max="14642" width="20.7109375" style="2" customWidth="1"/>
    <col min="14643" max="14648" width="11.28515625" style="2" customWidth="1"/>
    <col min="14649" max="14649" width="8.85546875" style="2"/>
    <col min="14650" max="14650" width="20.7109375" style="2" customWidth="1"/>
    <col min="14651" max="14654" width="11.28515625" style="2" customWidth="1"/>
    <col min="14655" max="14655" width="9.28515625" style="2" customWidth="1"/>
    <col min="14656" max="14656" width="12.7109375" style="2" customWidth="1"/>
    <col min="14657" max="14657" width="9.28515625" style="2" bestFit="1" customWidth="1"/>
    <col min="14658" max="14849" width="8.85546875" style="2"/>
    <col min="14850" max="14850" width="20.7109375" style="2" customWidth="1"/>
    <col min="14851" max="14856" width="11.28515625" style="2" customWidth="1"/>
    <col min="14857" max="14857" width="8.85546875" style="2"/>
    <col min="14858" max="14858" width="20.7109375" style="2" customWidth="1"/>
    <col min="14859" max="14864" width="11.28515625" style="2" customWidth="1"/>
    <col min="14865" max="14865" width="8.85546875" style="2"/>
    <col min="14866" max="14866" width="20.7109375" style="2" customWidth="1"/>
    <col min="14867" max="14872" width="11.28515625" style="2" customWidth="1"/>
    <col min="14873" max="14873" width="8.85546875" style="2"/>
    <col min="14874" max="14874" width="20.7109375" style="2" customWidth="1"/>
    <col min="14875" max="14880" width="11.28515625" style="2" customWidth="1"/>
    <col min="14881" max="14881" width="8.85546875" style="2"/>
    <col min="14882" max="14882" width="20.7109375" style="2" customWidth="1"/>
    <col min="14883" max="14888" width="11.28515625" style="2" customWidth="1"/>
    <col min="14889" max="14889" width="8.85546875" style="2"/>
    <col min="14890" max="14890" width="20.7109375" style="2" customWidth="1"/>
    <col min="14891" max="14896" width="11.28515625" style="2" customWidth="1"/>
    <col min="14897" max="14897" width="8.85546875" style="2"/>
    <col min="14898" max="14898" width="20.7109375" style="2" customWidth="1"/>
    <col min="14899" max="14904" width="11.28515625" style="2" customWidth="1"/>
    <col min="14905" max="14905" width="8.85546875" style="2"/>
    <col min="14906" max="14906" width="20.7109375" style="2" customWidth="1"/>
    <col min="14907" max="14910" width="11.28515625" style="2" customWidth="1"/>
    <col min="14911" max="14911" width="9.28515625" style="2" customWidth="1"/>
    <col min="14912" max="14912" width="12.7109375" style="2" customWidth="1"/>
    <col min="14913" max="14913" width="9.28515625" style="2" bestFit="1" customWidth="1"/>
    <col min="14914" max="15105" width="8.85546875" style="2"/>
    <col min="15106" max="15106" width="20.7109375" style="2" customWidth="1"/>
    <col min="15107" max="15112" width="11.28515625" style="2" customWidth="1"/>
    <col min="15113" max="15113" width="8.85546875" style="2"/>
    <col min="15114" max="15114" width="20.7109375" style="2" customWidth="1"/>
    <col min="15115" max="15120" width="11.28515625" style="2" customWidth="1"/>
    <col min="15121" max="15121" width="8.85546875" style="2"/>
    <col min="15122" max="15122" width="20.7109375" style="2" customWidth="1"/>
    <col min="15123" max="15128" width="11.28515625" style="2" customWidth="1"/>
    <col min="15129" max="15129" width="8.85546875" style="2"/>
    <col min="15130" max="15130" width="20.7109375" style="2" customWidth="1"/>
    <col min="15131" max="15136" width="11.28515625" style="2" customWidth="1"/>
    <col min="15137" max="15137" width="8.85546875" style="2"/>
    <col min="15138" max="15138" width="20.7109375" style="2" customWidth="1"/>
    <col min="15139" max="15144" width="11.28515625" style="2" customWidth="1"/>
    <col min="15145" max="15145" width="8.85546875" style="2"/>
    <col min="15146" max="15146" width="20.7109375" style="2" customWidth="1"/>
    <col min="15147" max="15152" width="11.28515625" style="2" customWidth="1"/>
    <col min="15153" max="15153" width="8.85546875" style="2"/>
    <col min="15154" max="15154" width="20.7109375" style="2" customWidth="1"/>
    <col min="15155" max="15160" width="11.28515625" style="2" customWidth="1"/>
    <col min="15161" max="15161" width="8.85546875" style="2"/>
    <col min="15162" max="15162" width="20.7109375" style="2" customWidth="1"/>
    <col min="15163" max="15166" width="11.28515625" style="2" customWidth="1"/>
    <col min="15167" max="15167" width="9.28515625" style="2" customWidth="1"/>
    <col min="15168" max="15168" width="12.7109375" style="2" customWidth="1"/>
    <col min="15169" max="15169" width="9.28515625" style="2" bestFit="1" customWidth="1"/>
    <col min="15170" max="15361" width="8.85546875" style="2"/>
    <col min="15362" max="15362" width="20.7109375" style="2" customWidth="1"/>
    <col min="15363" max="15368" width="11.28515625" style="2" customWidth="1"/>
    <col min="15369" max="15369" width="8.85546875" style="2"/>
    <col min="15370" max="15370" width="20.7109375" style="2" customWidth="1"/>
    <col min="15371" max="15376" width="11.28515625" style="2" customWidth="1"/>
    <col min="15377" max="15377" width="8.85546875" style="2"/>
    <col min="15378" max="15378" width="20.7109375" style="2" customWidth="1"/>
    <col min="15379" max="15384" width="11.28515625" style="2" customWidth="1"/>
    <col min="15385" max="15385" width="8.85546875" style="2"/>
    <col min="15386" max="15386" width="20.7109375" style="2" customWidth="1"/>
    <col min="15387" max="15392" width="11.28515625" style="2" customWidth="1"/>
    <col min="15393" max="15393" width="8.85546875" style="2"/>
    <col min="15394" max="15394" width="20.7109375" style="2" customWidth="1"/>
    <col min="15395" max="15400" width="11.28515625" style="2" customWidth="1"/>
    <col min="15401" max="15401" width="8.85546875" style="2"/>
    <col min="15402" max="15402" width="20.7109375" style="2" customWidth="1"/>
    <col min="15403" max="15408" width="11.28515625" style="2" customWidth="1"/>
    <col min="15409" max="15409" width="8.85546875" style="2"/>
    <col min="15410" max="15410" width="20.7109375" style="2" customWidth="1"/>
    <col min="15411" max="15416" width="11.28515625" style="2" customWidth="1"/>
    <col min="15417" max="15417" width="8.85546875" style="2"/>
    <col min="15418" max="15418" width="20.7109375" style="2" customWidth="1"/>
    <col min="15419" max="15422" width="11.28515625" style="2" customWidth="1"/>
    <col min="15423" max="15423" width="9.28515625" style="2" customWidth="1"/>
    <col min="15424" max="15424" width="12.7109375" style="2" customWidth="1"/>
    <col min="15425" max="15425" width="9.28515625" style="2" bestFit="1" customWidth="1"/>
    <col min="15426" max="15617" width="8.85546875" style="2"/>
    <col min="15618" max="15618" width="20.7109375" style="2" customWidth="1"/>
    <col min="15619" max="15624" width="11.28515625" style="2" customWidth="1"/>
    <col min="15625" max="15625" width="8.85546875" style="2"/>
    <col min="15626" max="15626" width="20.7109375" style="2" customWidth="1"/>
    <col min="15627" max="15632" width="11.28515625" style="2" customWidth="1"/>
    <col min="15633" max="15633" width="8.85546875" style="2"/>
    <col min="15634" max="15634" width="20.7109375" style="2" customWidth="1"/>
    <col min="15635" max="15640" width="11.28515625" style="2" customWidth="1"/>
    <col min="15641" max="15641" width="8.85546875" style="2"/>
    <col min="15642" max="15642" width="20.7109375" style="2" customWidth="1"/>
    <col min="15643" max="15648" width="11.28515625" style="2" customWidth="1"/>
    <col min="15649" max="15649" width="8.85546875" style="2"/>
    <col min="15650" max="15650" width="20.7109375" style="2" customWidth="1"/>
    <col min="15651" max="15656" width="11.28515625" style="2" customWidth="1"/>
    <col min="15657" max="15657" width="8.85546875" style="2"/>
    <col min="15658" max="15658" width="20.7109375" style="2" customWidth="1"/>
    <col min="15659" max="15664" width="11.28515625" style="2" customWidth="1"/>
    <col min="15665" max="15665" width="8.85546875" style="2"/>
    <col min="15666" max="15666" width="20.7109375" style="2" customWidth="1"/>
    <col min="15667" max="15672" width="11.28515625" style="2" customWidth="1"/>
    <col min="15673" max="15673" width="8.85546875" style="2"/>
    <col min="15674" max="15674" width="20.7109375" style="2" customWidth="1"/>
    <col min="15675" max="15678" width="11.28515625" style="2" customWidth="1"/>
    <col min="15679" max="15679" width="9.28515625" style="2" customWidth="1"/>
    <col min="15680" max="15680" width="12.7109375" style="2" customWidth="1"/>
    <col min="15681" max="15681" width="9.28515625" style="2" bestFit="1" customWidth="1"/>
    <col min="15682" max="15873" width="8.85546875" style="2"/>
    <col min="15874" max="15874" width="20.7109375" style="2" customWidth="1"/>
    <col min="15875" max="15880" width="11.28515625" style="2" customWidth="1"/>
    <col min="15881" max="15881" width="8.85546875" style="2"/>
    <col min="15882" max="15882" width="20.7109375" style="2" customWidth="1"/>
    <col min="15883" max="15888" width="11.28515625" style="2" customWidth="1"/>
    <col min="15889" max="15889" width="8.85546875" style="2"/>
    <col min="15890" max="15890" width="20.7109375" style="2" customWidth="1"/>
    <col min="15891" max="15896" width="11.28515625" style="2" customWidth="1"/>
    <col min="15897" max="15897" width="8.85546875" style="2"/>
    <col min="15898" max="15898" width="20.7109375" style="2" customWidth="1"/>
    <col min="15899" max="15904" width="11.28515625" style="2" customWidth="1"/>
    <col min="15905" max="15905" width="8.85546875" style="2"/>
    <col min="15906" max="15906" width="20.7109375" style="2" customWidth="1"/>
    <col min="15907" max="15912" width="11.28515625" style="2" customWidth="1"/>
    <col min="15913" max="15913" width="8.85546875" style="2"/>
    <col min="15914" max="15914" width="20.7109375" style="2" customWidth="1"/>
    <col min="15915" max="15920" width="11.28515625" style="2" customWidth="1"/>
    <col min="15921" max="15921" width="8.85546875" style="2"/>
    <col min="15922" max="15922" width="20.7109375" style="2" customWidth="1"/>
    <col min="15923" max="15928" width="11.28515625" style="2" customWidth="1"/>
    <col min="15929" max="15929" width="8.85546875" style="2"/>
    <col min="15930" max="15930" width="20.7109375" style="2" customWidth="1"/>
    <col min="15931" max="15934" width="11.28515625" style="2" customWidth="1"/>
    <col min="15935" max="15935" width="9.28515625" style="2" customWidth="1"/>
    <col min="15936" max="15936" width="12.7109375" style="2" customWidth="1"/>
    <col min="15937" max="15937" width="9.28515625" style="2" bestFit="1" customWidth="1"/>
    <col min="15938" max="16129" width="8.85546875" style="2"/>
    <col min="16130" max="16130" width="20.7109375" style="2" customWidth="1"/>
    <col min="16131" max="16136" width="11.28515625" style="2" customWidth="1"/>
    <col min="16137" max="16137" width="8.85546875" style="2"/>
    <col min="16138" max="16138" width="20.7109375" style="2" customWidth="1"/>
    <col min="16139" max="16144" width="11.28515625" style="2" customWidth="1"/>
    <col min="16145" max="16145" width="8.85546875" style="2"/>
    <col min="16146" max="16146" width="20.7109375" style="2" customWidth="1"/>
    <col min="16147" max="16152" width="11.28515625" style="2" customWidth="1"/>
    <col min="16153" max="16153" width="8.85546875" style="2"/>
    <col min="16154" max="16154" width="20.7109375" style="2" customWidth="1"/>
    <col min="16155" max="16160" width="11.28515625" style="2" customWidth="1"/>
    <col min="16161" max="16161" width="8.85546875" style="2"/>
    <col min="16162" max="16162" width="20.7109375" style="2" customWidth="1"/>
    <col min="16163" max="16168" width="11.28515625" style="2" customWidth="1"/>
    <col min="16169" max="16169" width="8.85546875" style="2"/>
    <col min="16170" max="16170" width="20.7109375" style="2" customWidth="1"/>
    <col min="16171" max="16176" width="11.28515625" style="2" customWidth="1"/>
    <col min="16177" max="16177" width="8.85546875" style="2"/>
    <col min="16178" max="16178" width="20.7109375" style="2" customWidth="1"/>
    <col min="16179" max="16184" width="11.28515625" style="2" customWidth="1"/>
    <col min="16185" max="16185" width="8.85546875" style="2"/>
    <col min="16186" max="16186" width="20.7109375" style="2" customWidth="1"/>
    <col min="16187" max="16190" width="11.28515625" style="2" customWidth="1"/>
    <col min="16191" max="16191" width="9.28515625" style="2" customWidth="1"/>
    <col min="16192" max="16192" width="12.7109375" style="2" customWidth="1"/>
    <col min="16193" max="16193" width="9.28515625" style="2" bestFit="1" customWidth="1"/>
    <col min="16194" max="16384" width="8.85546875" style="2"/>
  </cols>
  <sheetData>
    <row r="1" spans="1:64" x14ac:dyDescent="0.2">
      <c r="A1" s="1"/>
      <c r="I1" s="1"/>
      <c r="Q1" s="1"/>
      <c r="Y1" s="1"/>
      <c r="AG1" s="1"/>
      <c r="AO1" s="1"/>
      <c r="AW1" s="1"/>
      <c r="BE1" s="1"/>
    </row>
    <row r="2" spans="1:64" ht="13.5" thickBot="1" x14ac:dyDescent="0.25"/>
    <row r="3" spans="1:64" s="8" customFormat="1" ht="13.5" thickTop="1" x14ac:dyDescent="0.2">
      <c r="A3" s="3">
        <v>2000</v>
      </c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  <c r="I3" s="3">
        <v>2000</v>
      </c>
      <c r="J3" s="4" t="s">
        <v>0</v>
      </c>
      <c r="K3" s="5" t="s">
        <v>7</v>
      </c>
      <c r="L3" s="5" t="s">
        <v>8</v>
      </c>
      <c r="M3" s="5" t="s">
        <v>9</v>
      </c>
      <c r="N3" s="7" t="s">
        <v>10</v>
      </c>
      <c r="O3" s="5" t="s">
        <v>11</v>
      </c>
      <c r="P3" s="6" t="s">
        <v>12</v>
      </c>
      <c r="Q3" s="3">
        <v>2000</v>
      </c>
      <c r="R3" s="4" t="s">
        <v>0</v>
      </c>
      <c r="S3" s="5" t="s">
        <v>13</v>
      </c>
      <c r="T3" s="5" t="s">
        <v>14</v>
      </c>
      <c r="U3" s="5" t="s">
        <v>15</v>
      </c>
      <c r="V3" s="5" t="s">
        <v>16</v>
      </c>
      <c r="W3" s="5" t="s">
        <v>17</v>
      </c>
      <c r="X3" s="6" t="s">
        <v>18</v>
      </c>
      <c r="Y3" s="3">
        <v>2000</v>
      </c>
      <c r="Z3" s="4" t="s">
        <v>0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6" t="s">
        <v>24</v>
      </c>
      <c r="AG3" s="3">
        <v>2000</v>
      </c>
      <c r="AH3" s="4" t="s">
        <v>0</v>
      </c>
      <c r="AI3" s="5" t="s">
        <v>25</v>
      </c>
      <c r="AJ3" s="7" t="s">
        <v>26</v>
      </c>
      <c r="AK3" s="5" t="s">
        <v>27</v>
      </c>
      <c r="AL3" s="5" t="s">
        <v>28</v>
      </c>
      <c r="AM3" s="5" t="s">
        <v>29</v>
      </c>
      <c r="AN3" s="6" t="s">
        <v>30</v>
      </c>
      <c r="AO3" s="3">
        <v>2000</v>
      </c>
      <c r="AP3" s="4" t="s">
        <v>0</v>
      </c>
      <c r="AQ3" s="5" t="s">
        <v>31</v>
      </c>
      <c r="AR3" s="5" t="s">
        <v>32</v>
      </c>
      <c r="AS3" s="7" t="s">
        <v>33</v>
      </c>
      <c r="AT3" s="5" t="s">
        <v>34</v>
      </c>
      <c r="AU3" s="5" t="s">
        <v>35</v>
      </c>
      <c r="AV3" s="6" t="s">
        <v>36</v>
      </c>
      <c r="AW3" s="3">
        <v>2000</v>
      </c>
      <c r="AX3" s="4" t="s">
        <v>0</v>
      </c>
      <c r="AY3" s="7" t="s">
        <v>37</v>
      </c>
      <c r="AZ3" s="5" t="s">
        <v>38</v>
      </c>
      <c r="BA3" s="5" t="s">
        <v>39</v>
      </c>
      <c r="BB3" s="5" t="s">
        <v>40</v>
      </c>
      <c r="BC3" s="7" t="s">
        <v>41</v>
      </c>
      <c r="BD3" s="6" t="s">
        <v>42</v>
      </c>
      <c r="BE3" s="3">
        <v>2000</v>
      </c>
      <c r="BF3" s="4" t="s">
        <v>0</v>
      </c>
      <c r="BG3" s="5" t="s">
        <v>43</v>
      </c>
      <c r="BH3" s="5" t="s">
        <v>44</v>
      </c>
      <c r="BI3" s="5" t="s">
        <v>45</v>
      </c>
      <c r="BJ3" s="5" t="s">
        <v>46</v>
      </c>
      <c r="BK3" s="5"/>
      <c r="BL3" s="38">
        <v>2000</v>
      </c>
    </row>
    <row r="4" spans="1:64" s="8" customFormat="1" ht="25.5" customHeight="1" thickBot="1" x14ac:dyDescent="0.25">
      <c r="A4" s="9"/>
      <c r="B4" s="10" t="s">
        <v>47</v>
      </c>
      <c r="C4" s="11" t="s">
        <v>48</v>
      </c>
      <c r="D4" s="11" t="s">
        <v>49</v>
      </c>
      <c r="E4" s="11" t="s">
        <v>50</v>
      </c>
      <c r="F4" s="11" t="s">
        <v>51</v>
      </c>
      <c r="G4" s="11" t="s">
        <v>52</v>
      </c>
      <c r="H4" s="12" t="s">
        <v>53</v>
      </c>
      <c r="I4" s="9"/>
      <c r="J4" s="10" t="s">
        <v>47</v>
      </c>
      <c r="K4" s="11" t="s">
        <v>54</v>
      </c>
      <c r="L4" s="11" t="s">
        <v>55</v>
      </c>
      <c r="M4" s="11" t="s">
        <v>56</v>
      </c>
      <c r="N4" s="13" t="s">
        <v>57</v>
      </c>
      <c r="O4" s="11" t="s">
        <v>58</v>
      </c>
      <c r="P4" s="12" t="s">
        <v>59</v>
      </c>
      <c r="Q4" s="9"/>
      <c r="R4" s="10" t="s">
        <v>47</v>
      </c>
      <c r="S4" s="11" t="s">
        <v>185</v>
      </c>
      <c r="T4" s="11" t="s">
        <v>79</v>
      </c>
      <c r="U4" s="11" t="s">
        <v>62</v>
      </c>
      <c r="V4" s="11" t="s">
        <v>63</v>
      </c>
      <c r="W4" s="11" t="s">
        <v>64</v>
      </c>
      <c r="X4" s="12" t="s">
        <v>65</v>
      </c>
      <c r="Y4" s="9"/>
      <c r="Z4" s="10" t="s">
        <v>47</v>
      </c>
      <c r="AA4" s="11" t="s">
        <v>184</v>
      </c>
      <c r="AB4" s="11" t="s">
        <v>67</v>
      </c>
      <c r="AC4" s="11" t="s">
        <v>68</v>
      </c>
      <c r="AD4" s="11" t="s">
        <v>69</v>
      </c>
      <c r="AE4" s="11" t="s">
        <v>70</v>
      </c>
      <c r="AF4" s="12" t="s">
        <v>199</v>
      </c>
      <c r="AG4" s="9"/>
      <c r="AH4" s="10" t="s">
        <v>47</v>
      </c>
      <c r="AI4" s="11" t="s">
        <v>50</v>
      </c>
      <c r="AJ4" s="13" t="s">
        <v>72</v>
      </c>
      <c r="AK4" s="11" t="s">
        <v>200</v>
      </c>
      <c r="AL4" s="11" t="s">
        <v>183</v>
      </c>
      <c r="AM4" s="11" t="s">
        <v>75</v>
      </c>
      <c r="AN4" s="12" t="s">
        <v>182</v>
      </c>
      <c r="AO4" s="9"/>
      <c r="AP4" s="10" t="s">
        <v>47</v>
      </c>
      <c r="AQ4" s="11" t="s">
        <v>77</v>
      </c>
      <c r="AR4" s="11" t="s">
        <v>85</v>
      </c>
      <c r="AS4" s="13" t="s">
        <v>199</v>
      </c>
      <c r="AT4" s="11" t="s">
        <v>64</v>
      </c>
      <c r="AU4" s="11" t="s">
        <v>80</v>
      </c>
      <c r="AV4" s="12" t="s">
        <v>81</v>
      </c>
      <c r="AW4" s="9"/>
      <c r="AX4" s="10" t="s">
        <v>47</v>
      </c>
      <c r="AY4" s="13" t="s">
        <v>199</v>
      </c>
      <c r="AZ4" s="11" t="s">
        <v>201</v>
      </c>
      <c r="BA4" s="11" t="s">
        <v>202</v>
      </c>
      <c r="BB4" s="11" t="s">
        <v>85</v>
      </c>
      <c r="BC4" s="13" t="s">
        <v>86</v>
      </c>
      <c r="BD4" s="12" t="s">
        <v>203</v>
      </c>
      <c r="BE4" s="9"/>
      <c r="BF4" s="10" t="s">
        <v>47</v>
      </c>
      <c r="BG4" s="11" t="s">
        <v>179</v>
      </c>
      <c r="BH4" s="11" t="s">
        <v>89</v>
      </c>
      <c r="BI4" s="11" t="s">
        <v>90</v>
      </c>
      <c r="BJ4" s="11" t="s">
        <v>91</v>
      </c>
      <c r="BK4" s="11"/>
      <c r="BL4" s="12" t="s">
        <v>92</v>
      </c>
    </row>
    <row r="5" spans="1:64" ht="13.5" thickTop="1" x14ac:dyDescent="0.2">
      <c r="A5" s="44" t="s">
        <v>93</v>
      </c>
      <c r="B5" s="14" t="s">
        <v>94</v>
      </c>
      <c r="C5" s="15"/>
      <c r="D5" s="15"/>
      <c r="E5" s="15"/>
      <c r="F5" s="15"/>
      <c r="G5" s="15"/>
      <c r="H5" s="16">
        <v>75</v>
      </c>
      <c r="I5" s="44" t="s">
        <v>93</v>
      </c>
      <c r="J5" s="14" t="s">
        <v>94</v>
      </c>
      <c r="K5" s="15"/>
      <c r="L5" s="15"/>
      <c r="M5" s="15"/>
      <c r="N5" s="15"/>
      <c r="O5" s="15"/>
      <c r="P5" s="16"/>
      <c r="Q5" s="44" t="s">
        <v>93</v>
      </c>
      <c r="R5" s="14" t="s">
        <v>94</v>
      </c>
      <c r="S5" s="15"/>
      <c r="T5" s="15"/>
      <c r="U5" s="15"/>
      <c r="V5" s="15"/>
      <c r="W5" s="15"/>
      <c r="X5" s="16"/>
      <c r="Y5" s="44" t="s">
        <v>93</v>
      </c>
      <c r="Z5" s="14" t="s">
        <v>94</v>
      </c>
      <c r="AA5" s="15"/>
      <c r="AB5" s="15"/>
      <c r="AC5" s="15"/>
      <c r="AD5" s="15"/>
      <c r="AE5" s="15">
        <v>37</v>
      </c>
      <c r="AF5" s="16"/>
      <c r="AG5" s="44" t="s">
        <v>93</v>
      </c>
      <c r="AH5" s="14" t="s">
        <v>94</v>
      </c>
      <c r="AI5" s="15"/>
      <c r="AJ5" s="15"/>
      <c r="AK5" s="15"/>
      <c r="AL5" s="15"/>
      <c r="AM5" s="15"/>
      <c r="AN5" s="16"/>
      <c r="AO5" s="44" t="s">
        <v>93</v>
      </c>
      <c r="AP5" s="14" t="s">
        <v>94</v>
      </c>
      <c r="AQ5" s="15"/>
      <c r="AR5" s="15"/>
      <c r="AS5" s="15"/>
      <c r="AT5" s="15"/>
      <c r="AU5" s="15"/>
      <c r="AV5" s="16"/>
      <c r="AW5" s="44" t="s">
        <v>93</v>
      </c>
      <c r="AX5" s="14" t="s">
        <v>94</v>
      </c>
      <c r="AY5" s="15"/>
      <c r="AZ5" s="15"/>
      <c r="BA5" s="15"/>
      <c r="BB5" s="15"/>
      <c r="BC5" s="15"/>
      <c r="BD5" s="16"/>
      <c r="BE5" s="44" t="s">
        <v>93</v>
      </c>
      <c r="BF5" s="14" t="s">
        <v>94</v>
      </c>
      <c r="BG5" s="15"/>
      <c r="BH5" s="15"/>
      <c r="BI5" s="15"/>
      <c r="BJ5" s="15"/>
      <c r="BK5" s="15"/>
      <c r="BL5" s="16">
        <f>C5+D5+E5+F5+G5+H5+K5+L5+M5+N5+O5+P5+S5+T5+U5+V5+W5+X5+AA5+AB5+AC5+AD5+AE5+AF5+AI5+AJ5+AK5+AL5+AM5+AN5+AQ5+AR5+AS5+AT5+AU5+AV5+AY5+AZ5+BA5+BB5+BC5+BD5+BG5+BH5+BI5+BJ5</f>
        <v>112</v>
      </c>
    </row>
    <row r="6" spans="1:64" x14ac:dyDescent="0.2">
      <c r="A6" s="45"/>
      <c r="B6" s="17" t="s">
        <v>95</v>
      </c>
      <c r="C6" s="18">
        <v>50</v>
      </c>
      <c r="D6" s="18">
        <v>480</v>
      </c>
      <c r="E6" s="18">
        <v>350</v>
      </c>
      <c r="F6" s="18"/>
      <c r="G6" s="18">
        <v>1000</v>
      </c>
      <c r="H6" s="19">
        <v>500</v>
      </c>
      <c r="I6" s="45"/>
      <c r="J6" s="17" t="s">
        <v>95</v>
      </c>
      <c r="K6" s="18"/>
      <c r="L6" s="18"/>
      <c r="M6" s="18">
        <v>1200</v>
      </c>
      <c r="N6" s="18"/>
      <c r="O6" s="18">
        <v>400</v>
      </c>
      <c r="P6" s="19">
        <v>250</v>
      </c>
      <c r="Q6" s="45"/>
      <c r="R6" s="17" t="s">
        <v>95</v>
      </c>
      <c r="S6" s="18">
        <v>300</v>
      </c>
      <c r="T6" s="18">
        <v>1325</v>
      </c>
      <c r="U6" s="18">
        <v>75</v>
      </c>
      <c r="V6" s="18">
        <v>700</v>
      </c>
      <c r="W6" s="18">
        <v>100</v>
      </c>
      <c r="X6" s="19">
        <v>25</v>
      </c>
      <c r="Y6" s="45"/>
      <c r="Z6" s="17" t="s">
        <v>95</v>
      </c>
      <c r="AA6" s="18">
        <v>4300</v>
      </c>
      <c r="AB6" s="18"/>
      <c r="AC6" s="18">
        <v>1000</v>
      </c>
      <c r="AD6" s="18">
        <v>60</v>
      </c>
      <c r="AE6" s="18"/>
      <c r="AF6" s="19"/>
      <c r="AG6" s="45"/>
      <c r="AH6" s="17" t="s">
        <v>95</v>
      </c>
      <c r="AI6" s="18">
        <v>500</v>
      </c>
      <c r="AJ6" s="18">
        <v>5000</v>
      </c>
      <c r="AK6" s="18">
        <v>100</v>
      </c>
      <c r="AL6" s="18"/>
      <c r="AM6" s="18"/>
      <c r="AN6" s="19">
        <v>300</v>
      </c>
      <c r="AO6" s="45"/>
      <c r="AP6" s="17" t="s">
        <v>95</v>
      </c>
      <c r="AQ6" s="18">
        <v>500</v>
      </c>
      <c r="AR6" s="18">
        <v>1700</v>
      </c>
      <c r="AS6" s="18">
        <v>4452</v>
      </c>
      <c r="AT6" s="18">
        <v>200</v>
      </c>
      <c r="AU6" s="18">
        <v>5</v>
      </c>
      <c r="AV6" s="19">
        <v>245</v>
      </c>
      <c r="AW6" s="45"/>
      <c r="AX6" s="17" t="s">
        <v>95</v>
      </c>
      <c r="AY6" s="18"/>
      <c r="AZ6" s="18">
        <v>3500</v>
      </c>
      <c r="BA6" s="18"/>
      <c r="BB6" s="18">
        <v>200</v>
      </c>
      <c r="BC6" s="18">
        <v>3500</v>
      </c>
      <c r="BD6" s="19">
        <v>2500</v>
      </c>
      <c r="BE6" s="45"/>
      <c r="BF6" s="17" t="s">
        <v>95</v>
      </c>
      <c r="BG6" s="18">
        <v>1500</v>
      </c>
      <c r="BH6" s="18">
        <v>30</v>
      </c>
      <c r="BI6" s="18">
        <v>200</v>
      </c>
      <c r="BJ6" s="18">
        <v>90</v>
      </c>
      <c r="BK6" s="18"/>
      <c r="BL6" s="19">
        <f t="shared" ref="BL6:BL25" si="0">C6+D6+E6+F6+G6+H6+K6+L6+M6+N6+O6+P6+S6+T6+U6+V6+W6+X6+AA6+AB6+AC6+AD6+AE6+AF6+AI6+AJ6+AK6+AL6+AM6+AN6+AQ6+AR6+AS6+AT6+AU6+AV6+AY6+AZ6+BA6+BB6+BC6+BD6+BG6+BH6+BI6+BJ6</f>
        <v>36637</v>
      </c>
    </row>
    <row r="7" spans="1:64" x14ac:dyDescent="0.2">
      <c r="A7" s="45"/>
      <c r="B7" s="17" t="s">
        <v>96</v>
      </c>
      <c r="C7" s="18"/>
      <c r="D7" s="18"/>
      <c r="E7" s="18"/>
      <c r="F7" s="18">
        <v>3</v>
      </c>
      <c r="G7" s="18">
        <v>300</v>
      </c>
      <c r="H7" s="19">
        <v>500</v>
      </c>
      <c r="I7" s="45"/>
      <c r="J7" s="17" t="s">
        <v>96</v>
      </c>
      <c r="K7" s="18"/>
      <c r="L7" s="18"/>
      <c r="M7" s="18">
        <v>25</v>
      </c>
      <c r="N7" s="18"/>
      <c r="O7" s="18"/>
      <c r="P7" s="19"/>
      <c r="Q7" s="45"/>
      <c r="R7" s="17" t="s">
        <v>96</v>
      </c>
      <c r="S7" s="18"/>
      <c r="T7" s="18"/>
      <c r="U7" s="18"/>
      <c r="V7" s="18"/>
      <c r="W7" s="18"/>
      <c r="X7" s="19"/>
      <c r="Y7" s="45"/>
      <c r="Z7" s="17" t="s">
        <v>96</v>
      </c>
      <c r="AA7" s="18">
        <v>750</v>
      </c>
      <c r="AB7" s="18">
        <v>10</v>
      </c>
      <c r="AC7" s="18">
        <v>1000</v>
      </c>
      <c r="AD7" s="18">
        <v>400</v>
      </c>
      <c r="AE7" s="18"/>
      <c r="AF7" s="19">
        <v>6</v>
      </c>
      <c r="AG7" s="45"/>
      <c r="AH7" s="17" t="s">
        <v>96</v>
      </c>
      <c r="AI7" s="18"/>
      <c r="AJ7" s="18">
        <v>25</v>
      </c>
      <c r="AK7" s="18">
        <v>35</v>
      </c>
      <c r="AL7" s="18"/>
      <c r="AM7" s="18"/>
      <c r="AN7" s="19">
        <v>200</v>
      </c>
      <c r="AO7" s="45"/>
      <c r="AP7" s="17" t="s">
        <v>96</v>
      </c>
      <c r="AQ7" s="18">
        <v>10</v>
      </c>
      <c r="AR7" s="18"/>
      <c r="AS7" s="18">
        <v>2724</v>
      </c>
      <c r="AT7" s="18"/>
      <c r="AU7" s="18">
        <v>400</v>
      </c>
      <c r="AV7" s="19"/>
      <c r="AW7" s="45"/>
      <c r="AX7" s="17" t="s">
        <v>96</v>
      </c>
      <c r="AY7" s="18"/>
      <c r="AZ7" s="18"/>
      <c r="BA7" s="18">
        <v>65</v>
      </c>
      <c r="BB7" s="18"/>
      <c r="BC7" s="18">
        <v>200</v>
      </c>
      <c r="BD7" s="19">
        <v>150</v>
      </c>
      <c r="BE7" s="45"/>
      <c r="BF7" s="17" t="s">
        <v>96</v>
      </c>
      <c r="BG7" s="18">
        <v>100</v>
      </c>
      <c r="BH7" s="18">
        <v>5</v>
      </c>
      <c r="BI7" s="18"/>
      <c r="BJ7" s="18">
        <v>30</v>
      </c>
      <c r="BK7" s="18"/>
      <c r="BL7" s="19">
        <f t="shared" si="0"/>
        <v>6938</v>
      </c>
    </row>
    <row r="8" spans="1:64" x14ac:dyDescent="0.2">
      <c r="A8" s="45"/>
      <c r="B8" s="17" t="s">
        <v>97</v>
      </c>
      <c r="C8" s="18"/>
      <c r="D8" s="18">
        <v>200</v>
      </c>
      <c r="E8" s="18"/>
      <c r="F8" s="18">
        <v>6</v>
      </c>
      <c r="G8" s="18">
        <v>75</v>
      </c>
      <c r="H8" s="19">
        <v>250</v>
      </c>
      <c r="I8" s="45"/>
      <c r="J8" s="17" t="s">
        <v>97</v>
      </c>
      <c r="K8" s="18"/>
      <c r="L8" s="18"/>
      <c r="M8" s="18"/>
      <c r="N8" s="18"/>
      <c r="O8" s="18"/>
      <c r="P8" s="19">
        <v>75</v>
      </c>
      <c r="Q8" s="45"/>
      <c r="R8" s="17" t="s">
        <v>97</v>
      </c>
      <c r="S8" s="18">
        <v>15</v>
      </c>
      <c r="T8" s="18"/>
      <c r="U8" s="18"/>
      <c r="V8" s="18"/>
      <c r="W8" s="18"/>
      <c r="X8" s="19">
        <v>40</v>
      </c>
      <c r="Y8" s="45"/>
      <c r="Z8" s="17" t="s">
        <v>97</v>
      </c>
      <c r="AA8" s="18"/>
      <c r="AB8" s="18">
        <v>10</v>
      </c>
      <c r="AC8" s="18">
        <v>800</v>
      </c>
      <c r="AD8" s="18"/>
      <c r="AE8" s="18"/>
      <c r="AF8" s="19">
        <v>20</v>
      </c>
      <c r="AG8" s="45"/>
      <c r="AH8" s="17" t="s">
        <v>97</v>
      </c>
      <c r="AI8" s="18"/>
      <c r="AJ8" s="18"/>
      <c r="AK8" s="18"/>
      <c r="AL8" s="18"/>
      <c r="AM8" s="18"/>
      <c r="AN8" s="19">
        <v>25</v>
      </c>
      <c r="AO8" s="45"/>
      <c r="AP8" s="17" t="s">
        <v>97</v>
      </c>
      <c r="AQ8" s="18"/>
      <c r="AR8" s="18">
        <v>300</v>
      </c>
      <c r="AS8" s="18"/>
      <c r="AT8" s="18"/>
      <c r="AU8" s="18"/>
      <c r="AV8" s="19"/>
      <c r="AW8" s="45"/>
      <c r="AX8" s="17" t="s">
        <v>97</v>
      </c>
      <c r="AY8" s="18"/>
      <c r="AZ8" s="18"/>
      <c r="BA8" s="18">
        <v>25</v>
      </c>
      <c r="BB8" s="18">
        <v>10</v>
      </c>
      <c r="BC8" s="18"/>
      <c r="BD8" s="19">
        <v>20</v>
      </c>
      <c r="BE8" s="45"/>
      <c r="BF8" s="17" t="s">
        <v>97</v>
      </c>
      <c r="BG8" s="18"/>
      <c r="BH8" s="18"/>
      <c r="BI8" s="18"/>
      <c r="BJ8" s="18">
        <v>15</v>
      </c>
      <c r="BK8" s="18"/>
      <c r="BL8" s="19">
        <f t="shared" si="0"/>
        <v>1886</v>
      </c>
    </row>
    <row r="9" spans="1:64" x14ac:dyDescent="0.2">
      <c r="A9" s="45"/>
      <c r="B9" s="17" t="s">
        <v>98</v>
      </c>
      <c r="C9" s="18"/>
      <c r="D9" s="18">
        <v>645</v>
      </c>
      <c r="E9" s="18">
        <v>9000</v>
      </c>
      <c r="F9" s="18">
        <v>15</v>
      </c>
      <c r="G9" s="18">
        <v>7000</v>
      </c>
      <c r="H9" s="19">
        <v>2300</v>
      </c>
      <c r="I9" s="45"/>
      <c r="J9" s="17" t="s">
        <v>98</v>
      </c>
      <c r="K9" s="18">
        <v>400</v>
      </c>
      <c r="L9" s="18"/>
      <c r="M9" s="18">
        <v>10000</v>
      </c>
      <c r="N9" s="18"/>
      <c r="O9" s="18"/>
      <c r="P9" s="19"/>
      <c r="Q9" s="45"/>
      <c r="R9" s="17" t="s">
        <v>98</v>
      </c>
      <c r="S9" s="18"/>
      <c r="T9" s="18">
        <v>5000</v>
      </c>
      <c r="U9" s="18">
        <v>80</v>
      </c>
      <c r="V9" s="18">
        <v>1700</v>
      </c>
      <c r="W9" s="18">
        <v>200</v>
      </c>
      <c r="X9" s="19">
        <v>90</v>
      </c>
      <c r="Y9" s="45"/>
      <c r="Z9" s="17" t="s">
        <v>98</v>
      </c>
      <c r="AA9" s="18"/>
      <c r="AB9" s="18"/>
      <c r="AC9" s="18">
        <v>900</v>
      </c>
      <c r="AD9" s="18">
        <v>200</v>
      </c>
      <c r="AE9" s="18">
        <v>30</v>
      </c>
      <c r="AF9" s="19"/>
      <c r="AG9" s="45"/>
      <c r="AH9" s="17" t="s">
        <v>98</v>
      </c>
      <c r="AI9" s="18">
        <v>3200</v>
      </c>
      <c r="AJ9" s="18"/>
      <c r="AK9" s="18">
        <v>1350</v>
      </c>
      <c r="AL9" s="18">
        <v>1000</v>
      </c>
      <c r="AM9" s="18"/>
      <c r="AN9" s="19"/>
      <c r="AO9" s="45"/>
      <c r="AP9" s="17" t="s">
        <v>98</v>
      </c>
      <c r="AQ9" s="18">
        <v>3000</v>
      </c>
      <c r="AR9" s="18">
        <v>9800</v>
      </c>
      <c r="AS9" s="18">
        <v>300</v>
      </c>
      <c r="AT9" s="18">
        <v>1000</v>
      </c>
      <c r="AU9" s="18"/>
      <c r="AV9" s="19">
        <v>240</v>
      </c>
      <c r="AW9" s="45"/>
      <c r="AX9" s="17" t="s">
        <v>98</v>
      </c>
      <c r="AY9" s="18"/>
      <c r="AZ9" s="18">
        <v>24650</v>
      </c>
      <c r="BA9" s="18"/>
      <c r="BB9" s="18">
        <v>700</v>
      </c>
      <c r="BC9" s="18">
        <v>400</v>
      </c>
      <c r="BD9" s="19">
        <v>70</v>
      </c>
      <c r="BE9" s="45"/>
      <c r="BF9" s="17" t="s">
        <v>98</v>
      </c>
      <c r="BG9" s="18">
        <v>8500</v>
      </c>
      <c r="BH9" s="18"/>
      <c r="BI9" s="18"/>
      <c r="BJ9" s="18"/>
      <c r="BK9" s="18"/>
      <c r="BL9" s="19">
        <f t="shared" si="0"/>
        <v>91770</v>
      </c>
    </row>
    <row r="10" spans="1:64" x14ac:dyDescent="0.2">
      <c r="A10" s="45"/>
      <c r="B10" s="17" t="s">
        <v>99</v>
      </c>
      <c r="C10" s="20"/>
      <c r="D10" s="20"/>
      <c r="E10" s="20">
        <v>0</v>
      </c>
      <c r="F10" s="20"/>
      <c r="G10" s="20">
        <v>0.5</v>
      </c>
      <c r="H10" s="21">
        <v>0.65</v>
      </c>
      <c r="I10" s="45"/>
      <c r="J10" s="17" t="s">
        <v>99</v>
      </c>
      <c r="K10" s="20"/>
      <c r="L10" s="20"/>
      <c r="M10" s="20">
        <v>0.4</v>
      </c>
      <c r="N10" s="20"/>
      <c r="O10" s="20"/>
      <c r="P10" s="21"/>
      <c r="Q10" s="45"/>
      <c r="R10" s="17" t="s">
        <v>99</v>
      </c>
      <c r="S10" s="20"/>
      <c r="T10" s="20">
        <v>0.5</v>
      </c>
      <c r="U10" s="20"/>
      <c r="V10" s="20">
        <v>0.75</v>
      </c>
      <c r="W10" s="20"/>
      <c r="X10" s="21"/>
      <c r="Y10" s="45"/>
      <c r="Z10" s="17" t="s">
        <v>99</v>
      </c>
      <c r="AA10" s="20"/>
      <c r="AB10" s="20"/>
      <c r="AC10" s="20">
        <v>1</v>
      </c>
      <c r="AD10" s="20"/>
      <c r="AE10" s="20"/>
      <c r="AF10" s="21"/>
      <c r="AG10" s="45"/>
      <c r="AH10" s="17" t="s">
        <v>99</v>
      </c>
      <c r="AI10" s="20"/>
      <c r="AJ10" s="20"/>
      <c r="AK10" s="20"/>
      <c r="AL10" s="20"/>
      <c r="AM10" s="20"/>
      <c r="AN10" s="21"/>
      <c r="AO10" s="45"/>
      <c r="AP10" s="17" t="s">
        <v>99</v>
      </c>
      <c r="AQ10" s="20"/>
      <c r="AR10" s="20">
        <v>0.9</v>
      </c>
      <c r="AS10" s="20"/>
      <c r="AT10" s="20">
        <v>1</v>
      </c>
      <c r="AU10" s="20"/>
      <c r="AV10" s="21">
        <v>0.6</v>
      </c>
      <c r="AW10" s="45"/>
      <c r="AX10" s="17" t="s">
        <v>99</v>
      </c>
      <c r="AY10" s="20"/>
      <c r="AZ10" s="20"/>
      <c r="BA10" s="20"/>
      <c r="BB10" s="20">
        <v>0.85</v>
      </c>
      <c r="BC10" s="20"/>
      <c r="BD10" s="21"/>
      <c r="BE10" s="45"/>
      <c r="BF10" s="17" t="s">
        <v>99</v>
      </c>
      <c r="BG10" s="20">
        <v>1</v>
      </c>
      <c r="BH10" s="20"/>
      <c r="BI10" s="20"/>
      <c r="BJ10" s="20"/>
      <c r="BK10" s="20"/>
      <c r="BL10" s="21">
        <f>BM101</f>
        <v>0.35664160401002504</v>
      </c>
    </row>
    <row r="11" spans="1:64" x14ac:dyDescent="0.2">
      <c r="A11" s="45"/>
      <c r="B11" s="17" t="s">
        <v>100</v>
      </c>
      <c r="C11" s="20"/>
      <c r="D11" s="20"/>
      <c r="E11" s="20">
        <v>0.25</v>
      </c>
      <c r="F11" s="20"/>
      <c r="G11" s="20">
        <v>0.5</v>
      </c>
      <c r="H11" s="21">
        <v>0.35</v>
      </c>
      <c r="I11" s="45"/>
      <c r="J11" s="17" t="s">
        <v>100</v>
      </c>
      <c r="K11" s="20"/>
      <c r="L11" s="20"/>
      <c r="M11" s="20">
        <v>0.6</v>
      </c>
      <c r="N11" s="20"/>
      <c r="O11" s="20"/>
      <c r="P11" s="21"/>
      <c r="Q11" s="45"/>
      <c r="R11" s="17" t="s">
        <v>100</v>
      </c>
      <c r="S11" s="20"/>
      <c r="T11" s="20">
        <v>0.5</v>
      </c>
      <c r="U11" s="20"/>
      <c r="V11" s="20">
        <v>0.25</v>
      </c>
      <c r="W11" s="20"/>
      <c r="X11" s="21"/>
      <c r="Y11" s="45"/>
      <c r="Z11" s="17" t="s">
        <v>100</v>
      </c>
      <c r="AA11" s="20"/>
      <c r="AB11" s="20"/>
      <c r="AC11" s="20"/>
      <c r="AD11" s="20"/>
      <c r="AE11" s="20"/>
      <c r="AF11" s="21"/>
      <c r="AG11" s="45"/>
      <c r="AH11" s="17" t="s">
        <v>100</v>
      </c>
      <c r="AI11" s="20">
        <v>0.25</v>
      </c>
      <c r="AJ11" s="20"/>
      <c r="AK11" s="20"/>
      <c r="AL11" s="20"/>
      <c r="AM11" s="20"/>
      <c r="AN11" s="21"/>
      <c r="AO11" s="45"/>
      <c r="AP11" s="17" t="s">
        <v>100</v>
      </c>
      <c r="AQ11" s="20"/>
      <c r="AR11" s="20">
        <v>0.1</v>
      </c>
      <c r="AS11" s="20"/>
      <c r="AT11" s="20"/>
      <c r="AU11" s="20"/>
      <c r="AV11" s="21">
        <v>0.4</v>
      </c>
      <c r="AW11" s="45"/>
      <c r="AX11" s="17" t="s">
        <v>100</v>
      </c>
      <c r="AY11" s="20"/>
      <c r="AZ11" s="20"/>
      <c r="BA11" s="20"/>
      <c r="BB11" s="20">
        <v>0.15</v>
      </c>
      <c r="BC11" s="20"/>
      <c r="BD11" s="21"/>
      <c r="BE11" s="45"/>
      <c r="BF11" s="17" t="s">
        <v>100</v>
      </c>
      <c r="BG11" s="20"/>
      <c r="BH11" s="20"/>
      <c r="BI11" s="20"/>
      <c r="BJ11" s="20"/>
      <c r="BK11" s="20"/>
      <c r="BL11" s="21">
        <f>BM102</f>
        <v>0.19026915113871637</v>
      </c>
    </row>
    <row r="12" spans="1:64" x14ac:dyDescent="0.2">
      <c r="A12" s="45"/>
      <c r="B12" s="17" t="s">
        <v>101</v>
      </c>
      <c r="C12" s="20"/>
      <c r="D12" s="20">
        <v>0.5</v>
      </c>
      <c r="E12" s="20">
        <v>0.6</v>
      </c>
      <c r="F12" s="20"/>
      <c r="G12" s="20">
        <v>0.15</v>
      </c>
      <c r="H12" s="21"/>
      <c r="I12" s="45"/>
      <c r="J12" s="17" t="s">
        <v>101</v>
      </c>
      <c r="K12" s="20"/>
      <c r="L12" s="20"/>
      <c r="M12" s="20">
        <v>0.1</v>
      </c>
      <c r="N12" s="20"/>
      <c r="O12" s="20"/>
      <c r="P12" s="21"/>
      <c r="Q12" s="45"/>
      <c r="R12" s="17" t="s">
        <v>101</v>
      </c>
      <c r="S12" s="20"/>
      <c r="T12" s="20">
        <v>0.5</v>
      </c>
      <c r="U12" s="20"/>
      <c r="V12" s="20"/>
      <c r="W12" s="20"/>
      <c r="X12" s="21">
        <v>0.25</v>
      </c>
      <c r="Y12" s="45"/>
      <c r="Z12" s="17" t="s">
        <v>101</v>
      </c>
      <c r="AA12" s="20"/>
      <c r="AB12" s="20"/>
      <c r="AC12" s="20">
        <v>1</v>
      </c>
      <c r="AD12" s="20"/>
      <c r="AE12" s="20"/>
      <c r="AF12" s="21"/>
      <c r="AG12" s="45"/>
      <c r="AH12" s="17" t="s">
        <v>101</v>
      </c>
      <c r="AI12" s="20">
        <v>0.6</v>
      </c>
      <c r="AJ12" s="20"/>
      <c r="AK12" s="20"/>
      <c r="AL12" s="20"/>
      <c r="AM12" s="20"/>
      <c r="AN12" s="21"/>
      <c r="AO12" s="45"/>
      <c r="AP12" s="17" t="s">
        <v>101</v>
      </c>
      <c r="AQ12" s="20"/>
      <c r="AR12" s="20">
        <v>0.75</v>
      </c>
      <c r="AS12" s="20"/>
      <c r="AT12" s="20"/>
      <c r="AU12" s="20"/>
      <c r="AV12" s="21"/>
      <c r="AW12" s="45"/>
      <c r="AX12" s="17" t="s">
        <v>101</v>
      </c>
      <c r="AY12" s="20"/>
      <c r="AZ12" s="20"/>
      <c r="BA12" s="20"/>
      <c r="BB12" s="20"/>
      <c r="BC12" s="20"/>
      <c r="BD12" s="21"/>
      <c r="BE12" s="45"/>
      <c r="BF12" s="17" t="s">
        <v>101</v>
      </c>
      <c r="BG12" s="20">
        <v>0.4</v>
      </c>
      <c r="BH12" s="20"/>
      <c r="BI12" s="20"/>
      <c r="BJ12" s="20"/>
      <c r="BK12" s="20"/>
      <c r="BL12" s="21">
        <f>BM103</f>
        <v>0.26005230467473028</v>
      </c>
    </row>
    <row r="13" spans="1:64" ht="13.5" thickBot="1" x14ac:dyDescent="0.25">
      <c r="A13" s="46"/>
      <c r="B13" s="22" t="s">
        <v>102</v>
      </c>
      <c r="C13" s="23">
        <f t="shared" ref="C13:H13" si="1">SUM(C5:C9)</f>
        <v>50</v>
      </c>
      <c r="D13" s="23">
        <f t="shared" si="1"/>
        <v>1325</v>
      </c>
      <c r="E13" s="23">
        <f t="shared" si="1"/>
        <v>9350</v>
      </c>
      <c r="F13" s="23">
        <f t="shared" si="1"/>
        <v>24</v>
      </c>
      <c r="G13" s="23">
        <f t="shared" si="1"/>
        <v>8375</v>
      </c>
      <c r="H13" s="24">
        <f t="shared" si="1"/>
        <v>3625</v>
      </c>
      <c r="I13" s="46"/>
      <c r="J13" s="22" t="s">
        <v>102</v>
      </c>
      <c r="K13" s="23">
        <f t="shared" ref="K13:P13" si="2">SUM(K5:K9)</f>
        <v>400</v>
      </c>
      <c r="L13" s="23">
        <f t="shared" si="2"/>
        <v>0</v>
      </c>
      <c r="M13" s="23">
        <f t="shared" si="2"/>
        <v>11225</v>
      </c>
      <c r="N13" s="23">
        <f t="shared" si="2"/>
        <v>0</v>
      </c>
      <c r="O13" s="23">
        <f t="shared" si="2"/>
        <v>400</v>
      </c>
      <c r="P13" s="24">
        <f t="shared" si="2"/>
        <v>325</v>
      </c>
      <c r="Q13" s="46"/>
      <c r="R13" s="22" t="s">
        <v>102</v>
      </c>
      <c r="S13" s="23">
        <f t="shared" ref="S13:X13" si="3">SUM(S5:S9)</f>
        <v>315</v>
      </c>
      <c r="T13" s="23">
        <f t="shared" si="3"/>
        <v>6325</v>
      </c>
      <c r="U13" s="23">
        <f t="shared" si="3"/>
        <v>155</v>
      </c>
      <c r="V13" s="23">
        <f t="shared" si="3"/>
        <v>2400</v>
      </c>
      <c r="W13" s="23">
        <f t="shared" si="3"/>
        <v>300</v>
      </c>
      <c r="X13" s="24">
        <f t="shared" si="3"/>
        <v>155</v>
      </c>
      <c r="Y13" s="46"/>
      <c r="Z13" s="22" t="s">
        <v>102</v>
      </c>
      <c r="AA13" s="23">
        <f t="shared" ref="AA13:AF13" si="4">SUM(AA5:AA9)</f>
        <v>5050</v>
      </c>
      <c r="AB13" s="23">
        <f t="shared" si="4"/>
        <v>20</v>
      </c>
      <c r="AC13" s="23">
        <f t="shared" si="4"/>
        <v>3700</v>
      </c>
      <c r="AD13" s="23">
        <f t="shared" si="4"/>
        <v>660</v>
      </c>
      <c r="AE13" s="23">
        <f t="shared" si="4"/>
        <v>67</v>
      </c>
      <c r="AF13" s="24">
        <f t="shared" si="4"/>
        <v>26</v>
      </c>
      <c r="AG13" s="46"/>
      <c r="AH13" s="22" t="s">
        <v>102</v>
      </c>
      <c r="AI13" s="23">
        <f t="shared" ref="AI13:AN13" si="5">SUM(AI5:AI9)</f>
        <v>3700</v>
      </c>
      <c r="AJ13" s="23">
        <f t="shared" si="5"/>
        <v>5025</v>
      </c>
      <c r="AK13" s="23">
        <f t="shared" si="5"/>
        <v>1485</v>
      </c>
      <c r="AL13" s="23">
        <f t="shared" si="5"/>
        <v>1000</v>
      </c>
      <c r="AM13" s="23">
        <f t="shared" si="5"/>
        <v>0</v>
      </c>
      <c r="AN13" s="24">
        <f t="shared" si="5"/>
        <v>525</v>
      </c>
      <c r="AO13" s="46"/>
      <c r="AP13" s="22" t="s">
        <v>102</v>
      </c>
      <c r="AQ13" s="23">
        <f t="shared" ref="AQ13:AV13" si="6">SUM(AQ5:AQ9)</f>
        <v>3510</v>
      </c>
      <c r="AR13" s="23">
        <f t="shared" si="6"/>
        <v>11800</v>
      </c>
      <c r="AS13" s="23">
        <f t="shared" si="6"/>
        <v>7476</v>
      </c>
      <c r="AT13" s="23">
        <f t="shared" si="6"/>
        <v>1200</v>
      </c>
      <c r="AU13" s="23">
        <f t="shared" si="6"/>
        <v>405</v>
      </c>
      <c r="AV13" s="24">
        <f t="shared" si="6"/>
        <v>485</v>
      </c>
      <c r="AW13" s="46"/>
      <c r="AX13" s="22" t="s">
        <v>102</v>
      </c>
      <c r="AY13" s="23">
        <f t="shared" ref="AY13:BD13" si="7">SUM(AY5:AY9)</f>
        <v>0</v>
      </c>
      <c r="AZ13" s="23">
        <f t="shared" si="7"/>
        <v>28150</v>
      </c>
      <c r="BA13" s="23">
        <f t="shared" si="7"/>
        <v>90</v>
      </c>
      <c r="BB13" s="23">
        <f t="shared" si="7"/>
        <v>910</v>
      </c>
      <c r="BC13" s="23">
        <f t="shared" si="7"/>
        <v>4100</v>
      </c>
      <c r="BD13" s="24">
        <f t="shared" si="7"/>
        <v>2740</v>
      </c>
      <c r="BE13" s="46"/>
      <c r="BF13" s="22" t="s">
        <v>102</v>
      </c>
      <c r="BG13" s="23">
        <f t="shared" ref="BG13:BL13" si="8">SUM(BG5:BG9)</f>
        <v>10100</v>
      </c>
      <c r="BH13" s="23">
        <f t="shared" si="8"/>
        <v>35</v>
      </c>
      <c r="BI13" s="23">
        <f t="shared" si="8"/>
        <v>200</v>
      </c>
      <c r="BJ13" s="23">
        <f t="shared" si="8"/>
        <v>135</v>
      </c>
      <c r="BK13" s="23"/>
      <c r="BL13" s="24">
        <f t="shared" si="8"/>
        <v>137343</v>
      </c>
    </row>
    <row r="14" spans="1:64" ht="13.5" thickTop="1" x14ac:dyDescent="0.2">
      <c r="A14" s="44" t="s">
        <v>103</v>
      </c>
      <c r="B14" s="14" t="s">
        <v>104</v>
      </c>
      <c r="C14" s="15"/>
      <c r="D14" s="15"/>
      <c r="E14" s="15"/>
      <c r="F14" s="15"/>
      <c r="G14" s="15"/>
      <c r="H14" s="16"/>
      <c r="I14" s="44" t="s">
        <v>103</v>
      </c>
      <c r="J14" s="14" t="s">
        <v>104</v>
      </c>
      <c r="K14" s="15"/>
      <c r="L14" s="15"/>
      <c r="M14" s="15"/>
      <c r="N14" s="15"/>
      <c r="O14" s="15"/>
      <c r="P14" s="16"/>
      <c r="Q14" s="44" t="s">
        <v>103</v>
      </c>
      <c r="R14" s="14" t="s">
        <v>104</v>
      </c>
      <c r="S14" s="15"/>
      <c r="T14" s="15"/>
      <c r="U14" s="15"/>
      <c r="V14" s="15"/>
      <c r="W14" s="15"/>
      <c r="X14" s="16"/>
      <c r="Y14" s="44" t="s">
        <v>103</v>
      </c>
      <c r="Z14" s="14" t="s">
        <v>104</v>
      </c>
      <c r="AA14" s="15"/>
      <c r="AB14" s="15"/>
      <c r="AC14" s="15">
        <v>500</v>
      </c>
      <c r="AD14" s="15">
        <v>25</v>
      </c>
      <c r="AE14" s="15"/>
      <c r="AF14" s="16"/>
      <c r="AG14" s="44" t="s">
        <v>103</v>
      </c>
      <c r="AH14" s="14" t="s">
        <v>104</v>
      </c>
      <c r="AI14" s="15"/>
      <c r="AJ14" s="15"/>
      <c r="AK14" s="15">
        <v>60</v>
      </c>
      <c r="AL14" s="15"/>
      <c r="AM14" s="15"/>
      <c r="AN14" s="16"/>
      <c r="AO14" s="44" t="s">
        <v>103</v>
      </c>
      <c r="AP14" s="14" t="s">
        <v>104</v>
      </c>
      <c r="AQ14" s="15"/>
      <c r="AR14" s="15"/>
      <c r="AS14" s="15"/>
      <c r="AT14" s="15"/>
      <c r="AU14" s="15"/>
      <c r="AV14" s="16"/>
      <c r="AW14" s="44" t="s">
        <v>103</v>
      </c>
      <c r="AX14" s="14" t="s">
        <v>104</v>
      </c>
      <c r="AY14" s="15"/>
      <c r="AZ14" s="15">
        <v>1000</v>
      </c>
      <c r="BA14" s="15"/>
      <c r="BB14" s="15"/>
      <c r="BC14" s="15"/>
      <c r="BD14" s="16"/>
      <c r="BE14" s="44" t="s">
        <v>103</v>
      </c>
      <c r="BF14" s="14" t="s">
        <v>104</v>
      </c>
      <c r="BG14" s="15"/>
      <c r="BH14" s="15"/>
      <c r="BI14" s="15"/>
      <c r="BJ14" s="15"/>
      <c r="BK14" s="15"/>
      <c r="BL14" s="16">
        <f t="shared" si="0"/>
        <v>1585</v>
      </c>
    </row>
    <row r="15" spans="1:64" x14ac:dyDescent="0.2">
      <c r="A15" s="45"/>
      <c r="B15" s="17" t="s">
        <v>105</v>
      </c>
      <c r="C15" s="18"/>
      <c r="D15" s="18"/>
      <c r="E15" s="18"/>
      <c r="F15" s="18"/>
      <c r="G15" s="18"/>
      <c r="H15" s="19"/>
      <c r="I15" s="45"/>
      <c r="J15" s="17" t="s">
        <v>105</v>
      </c>
      <c r="K15" s="18"/>
      <c r="L15" s="18"/>
      <c r="M15" s="18"/>
      <c r="N15" s="18"/>
      <c r="O15" s="18"/>
      <c r="P15" s="19"/>
      <c r="Q15" s="45"/>
      <c r="R15" s="17" t="s">
        <v>105</v>
      </c>
      <c r="S15" s="18"/>
      <c r="T15" s="18"/>
      <c r="U15" s="18"/>
      <c r="V15" s="18"/>
      <c r="W15" s="18"/>
      <c r="X15" s="19"/>
      <c r="Y15" s="45"/>
      <c r="Z15" s="17" t="s">
        <v>105</v>
      </c>
      <c r="AA15" s="18"/>
      <c r="AB15" s="18"/>
      <c r="AC15" s="18"/>
      <c r="AD15" s="18"/>
      <c r="AE15" s="18"/>
      <c r="AF15" s="19"/>
      <c r="AG15" s="45"/>
      <c r="AH15" s="17" t="s">
        <v>105</v>
      </c>
      <c r="AI15" s="18"/>
      <c r="AJ15" s="18"/>
      <c r="AK15" s="18"/>
      <c r="AL15" s="18"/>
      <c r="AM15" s="18"/>
      <c r="AN15" s="19"/>
      <c r="AO15" s="45"/>
      <c r="AP15" s="17" t="s">
        <v>105</v>
      </c>
      <c r="AQ15" s="18"/>
      <c r="AR15" s="18"/>
      <c r="AS15" s="18"/>
      <c r="AT15" s="18"/>
      <c r="AU15" s="18"/>
      <c r="AV15" s="19"/>
      <c r="AW15" s="45"/>
      <c r="AX15" s="17" t="s">
        <v>105</v>
      </c>
      <c r="AY15" s="18"/>
      <c r="AZ15" s="18"/>
      <c r="BA15" s="18"/>
      <c r="BB15" s="18"/>
      <c r="BC15" s="18"/>
      <c r="BD15" s="19"/>
      <c r="BE15" s="45"/>
      <c r="BF15" s="17" t="s">
        <v>105</v>
      </c>
      <c r="BG15" s="18"/>
      <c r="BH15" s="18"/>
      <c r="BI15" s="18"/>
      <c r="BJ15" s="18"/>
      <c r="BK15" s="18"/>
      <c r="BL15" s="19">
        <f t="shared" si="0"/>
        <v>0</v>
      </c>
    </row>
    <row r="16" spans="1:64" x14ac:dyDescent="0.2">
      <c r="A16" s="45"/>
      <c r="B16" s="17" t="s">
        <v>106</v>
      </c>
      <c r="C16" s="18"/>
      <c r="D16" s="18"/>
      <c r="E16" s="18"/>
      <c r="F16" s="18"/>
      <c r="G16" s="18"/>
      <c r="H16" s="19"/>
      <c r="I16" s="45"/>
      <c r="J16" s="17" t="s">
        <v>106</v>
      </c>
      <c r="K16" s="18"/>
      <c r="L16" s="18"/>
      <c r="M16" s="18"/>
      <c r="N16" s="18"/>
      <c r="O16" s="18"/>
      <c r="P16" s="19"/>
      <c r="Q16" s="45"/>
      <c r="R16" s="17" t="s">
        <v>106</v>
      </c>
      <c r="S16" s="18"/>
      <c r="T16" s="18"/>
      <c r="U16" s="18"/>
      <c r="V16" s="18"/>
      <c r="W16" s="18"/>
      <c r="X16" s="19"/>
      <c r="Y16" s="45"/>
      <c r="Z16" s="17" t="s">
        <v>106</v>
      </c>
      <c r="AA16" s="18"/>
      <c r="AB16" s="18"/>
      <c r="AC16" s="18"/>
      <c r="AD16" s="18"/>
      <c r="AE16" s="18"/>
      <c r="AF16" s="19"/>
      <c r="AG16" s="45"/>
      <c r="AH16" s="17" t="s">
        <v>106</v>
      </c>
      <c r="AI16" s="18"/>
      <c r="AJ16" s="18"/>
      <c r="AK16" s="18"/>
      <c r="AL16" s="18"/>
      <c r="AM16" s="18"/>
      <c r="AN16" s="19"/>
      <c r="AO16" s="45"/>
      <c r="AP16" s="17" t="s">
        <v>106</v>
      </c>
      <c r="AQ16" s="18"/>
      <c r="AR16" s="18"/>
      <c r="AS16" s="18">
        <v>12</v>
      </c>
      <c r="AT16" s="18"/>
      <c r="AU16" s="18"/>
      <c r="AV16" s="19"/>
      <c r="AW16" s="45"/>
      <c r="AX16" s="17" t="s">
        <v>106</v>
      </c>
      <c r="AY16" s="18"/>
      <c r="AZ16" s="18"/>
      <c r="BA16" s="18"/>
      <c r="BB16" s="18"/>
      <c r="BC16" s="18"/>
      <c r="BD16" s="19"/>
      <c r="BE16" s="45"/>
      <c r="BF16" s="17" t="s">
        <v>106</v>
      </c>
      <c r="BG16" s="18"/>
      <c r="BH16" s="18"/>
      <c r="BI16" s="18"/>
      <c r="BJ16" s="18"/>
      <c r="BK16" s="18"/>
      <c r="BL16" s="19">
        <f t="shared" si="0"/>
        <v>12</v>
      </c>
    </row>
    <row r="17" spans="1:64" x14ac:dyDescent="0.2">
      <c r="A17" s="45"/>
      <c r="B17" s="17" t="s">
        <v>107</v>
      </c>
      <c r="C17" s="20"/>
      <c r="D17" s="20"/>
      <c r="E17" s="20"/>
      <c r="F17" s="20"/>
      <c r="G17" s="20"/>
      <c r="H17" s="21"/>
      <c r="I17" s="45"/>
      <c r="J17" s="17" t="s">
        <v>107</v>
      </c>
      <c r="K17" s="20"/>
      <c r="L17" s="20"/>
      <c r="M17" s="20"/>
      <c r="N17" s="20"/>
      <c r="O17" s="20"/>
      <c r="P17" s="21"/>
      <c r="Q17" s="45"/>
      <c r="R17" s="17" t="s">
        <v>107</v>
      </c>
      <c r="S17" s="20"/>
      <c r="T17" s="20"/>
      <c r="U17" s="20"/>
      <c r="V17" s="20"/>
      <c r="W17" s="20"/>
      <c r="X17" s="21"/>
      <c r="Y17" s="45"/>
      <c r="Z17" s="17" t="s">
        <v>107</v>
      </c>
      <c r="AA17" s="20"/>
      <c r="AB17" s="20"/>
      <c r="AC17" s="20"/>
      <c r="AD17" s="20"/>
      <c r="AE17" s="20"/>
      <c r="AF17" s="21"/>
      <c r="AG17" s="45"/>
      <c r="AH17" s="17" t="s">
        <v>107</v>
      </c>
      <c r="AI17" s="20"/>
      <c r="AJ17" s="20"/>
      <c r="AK17" s="20"/>
      <c r="AL17" s="20"/>
      <c r="AM17" s="20"/>
      <c r="AN17" s="21"/>
      <c r="AO17" s="45"/>
      <c r="AP17" s="17" t="s">
        <v>107</v>
      </c>
      <c r="AQ17" s="20"/>
      <c r="AR17" s="20"/>
      <c r="AS17" s="20"/>
      <c r="AT17" s="20"/>
      <c r="AU17" s="20"/>
      <c r="AV17" s="21"/>
      <c r="AW17" s="45"/>
      <c r="AX17" s="17" t="s">
        <v>107</v>
      </c>
      <c r="AY17" s="20"/>
      <c r="AZ17" s="20"/>
      <c r="BA17" s="20"/>
      <c r="BB17" s="20"/>
      <c r="BC17" s="20"/>
      <c r="BD17" s="21"/>
      <c r="BE17" s="45"/>
      <c r="BF17" s="17" t="s">
        <v>107</v>
      </c>
      <c r="BG17" s="20"/>
      <c r="BH17" s="20"/>
      <c r="BI17" s="20"/>
      <c r="BJ17" s="20"/>
      <c r="BK17" s="20"/>
      <c r="BL17" s="21">
        <v>0</v>
      </c>
    </row>
    <row r="18" spans="1:64" x14ac:dyDescent="0.2">
      <c r="A18" s="45"/>
      <c r="B18" s="17" t="s">
        <v>108</v>
      </c>
      <c r="C18" s="18"/>
      <c r="D18" s="18"/>
      <c r="E18" s="18"/>
      <c r="F18" s="18"/>
      <c r="G18" s="18"/>
      <c r="H18" s="19"/>
      <c r="I18" s="45"/>
      <c r="J18" s="17" t="s">
        <v>108</v>
      </c>
      <c r="K18" s="18"/>
      <c r="L18" s="18"/>
      <c r="M18" s="18"/>
      <c r="N18" s="18"/>
      <c r="O18" s="18"/>
      <c r="P18" s="19"/>
      <c r="Q18" s="45"/>
      <c r="R18" s="17" t="s">
        <v>108</v>
      </c>
      <c r="S18" s="18"/>
      <c r="T18" s="18"/>
      <c r="U18" s="18"/>
      <c r="V18" s="18">
        <v>25</v>
      </c>
      <c r="W18" s="18"/>
      <c r="X18" s="19">
        <v>25</v>
      </c>
      <c r="Y18" s="45"/>
      <c r="Z18" s="17" t="s">
        <v>108</v>
      </c>
      <c r="AA18" s="18"/>
      <c r="AB18" s="18"/>
      <c r="AC18" s="18"/>
      <c r="AD18" s="18"/>
      <c r="AE18" s="18"/>
      <c r="AF18" s="19"/>
      <c r="AG18" s="45"/>
      <c r="AH18" s="17" t="s">
        <v>108</v>
      </c>
      <c r="AI18" s="18"/>
      <c r="AJ18" s="18"/>
      <c r="AK18" s="18">
        <v>250</v>
      </c>
      <c r="AL18" s="18"/>
      <c r="AM18" s="18"/>
      <c r="AN18" s="19"/>
      <c r="AO18" s="45"/>
      <c r="AP18" s="17" t="s">
        <v>108</v>
      </c>
      <c r="AQ18" s="18"/>
      <c r="AR18" s="18"/>
      <c r="AS18" s="18"/>
      <c r="AT18" s="18">
        <v>300</v>
      </c>
      <c r="AU18" s="18"/>
      <c r="AV18" s="19"/>
      <c r="AW18" s="45"/>
      <c r="AX18" s="17" t="s">
        <v>108</v>
      </c>
      <c r="AY18" s="18"/>
      <c r="AZ18" s="18"/>
      <c r="BA18" s="18"/>
      <c r="BB18" s="18"/>
      <c r="BC18" s="18"/>
      <c r="BD18" s="19"/>
      <c r="BE18" s="45"/>
      <c r="BF18" s="17" t="s">
        <v>108</v>
      </c>
      <c r="BG18" s="18"/>
      <c r="BH18" s="18"/>
      <c r="BI18" s="18"/>
      <c r="BJ18" s="18"/>
      <c r="BK18" s="18"/>
      <c r="BL18" s="19">
        <f t="shared" si="0"/>
        <v>600</v>
      </c>
    </row>
    <row r="19" spans="1:64" x14ac:dyDescent="0.2">
      <c r="A19" s="45"/>
      <c r="B19" s="17" t="s">
        <v>109</v>
      </c>
      <c r="C19" s="18"/>
      <c r="D19" s="18"/>
      <c r="E19" s="18"/>
      <c r="F19" s="18"/>
      <c r="G19" s="18"/>
      <c r="H19" s="19"/>
      <c r="I19" s="45"/>
      <c r="J19" s="17" t="s">
        <v>109</v>
      </c>
      <c r="K19" s="18"/>
      <c r="L19" s="18"/>
      <c r="M19" s="18"/>
      <c r="N19" s="18"/>
      <c r="O19" s="18"/>
      <c r="P19" s="19"/>
      <c r="Q19" s="45"/>
      <c r="R19" s="17" t="s">
        <v>109</v>
      </c>
      <c r="S19" s="18"/>
      <c r="T19" s="18">
        <v>200</v>
      </c>
      <c r="U19" s="18"/>
      <c r="V19" s="18"/>
      <c r="W19" s="18"/>
      <c r="X19" s="19"/>
      <c r="Y19" s="45"/>
      <c r="Z19" s="17" t="s">
        <v>109</v>
      </c>
      <c r="AA19" s="18"/>
      <c r="AB19" s="18"/>
      <c r="AC19" s="18">
        <v>400</v>
      </c>
      <c r="AD19" s="18"/>
      <c r="AE19" s="18"/>
      <c r="AF19" s="19"/>
      <c r="AG19" s="45"/>
      <c r="AH19" s="17" t="s">
        <v>109</v>
      </c>
      <c r="AI19" s="18"/>
      <c r="AJ19" s="18"/>
      <c r="AK19" s="18"/>
      <c r="AL19" s="18"/>
      <c r="AM19" s="18"/>
      <c r="AN19" s="19"/>
      <c r="AO19" s="45"/>
      <c r="AP19" s="17" t="s">
        <v>109</v>
      </c>
      <c r="AQ19" s="18"/>
      <c r="AR19" s="18"/>
      <c r="AS19" s="18">
        <v>3059</v>
      </c>
      <c r="AT19" s="18"/>
      <c r="AU19" s="18"/>
      <c r="AV19" s="19"/>
      <c r="AW19" s="45"/>
      <c r="AX19" s="17" t="s">
        <v>109</v>
      </c>
      <c r="AY19" s="18"/>
      <c r="AZ19" s="18"/>
      <c r="BA19" s="18"/>
      <c r="BB19" s="18"/>
      <c r="BC19" s="18"/>
      <c r="BD19" s="19"/>
      <c r="BE19" s="45"/>
      <c r="BF19" s="17" t="s">
        <v>109</v>
      </c>
      <c r="BG19" s="18"/>
      <c r="BH19" s="18"/>
      <c r="BI19" s="18"/>
      <c r="BJ19" s="18"/>
      <c r="BK19" s="18"/>
      <c r="BL19" s="19">
        <f t="shared" si="0"/>
        <v>3659</v>
      </c>
    </row>
    <row r="20" spans="1:64" x14ac:dyDescent="0.2">
      <c r="A20" s="45"/>
      <c r="B20" s="17" t="s">
        <v>110</v>
      </c>
      <c r="C20" s="20"/>
      <c r="D20" s="20"/>
      <c r="E20" s="20"/>
      <c r="F20" s="20"/>
      <c r="G20" s="20"/>
      <c r="H20" s="21"/>
      <c r="I20" s="45"/>
      <c r="J20" s="17" t="s">
        <v>110</v>
      </c>
      <c r="K20" s="20"/>
      <c r="L20" s="20"/>
      <c r="M20" s="20"/>
      <c r="N20" s="20"/>
      <c r="O20" s="20"/>
      <c r="P20" s="21"/>
      <c r="Q20" s="45"/>
      <c r="R20" s="17" t="s">
        <v>110</v>
      </c>
      <c r="S20" s="20"/>
      <c r="T20" s="20"/>
      <c r="U20" s="20"/>
      <c r="V20" s="20"/>
      <c r="W20" s="20"/>
      <c r="X20" s="21"/>
      <c r="Y20" s="45"/>
      <c r="Z20" s="17" t="s">
        <v>110</v>
      </c>
      <c r="AA20" s="20"/>
      <c r="AB20" s="20"/>
      <c r="AC20" s="20"/>
      <c r="AD20" s="20"/>
      <c r="AE20" s="20"/>
      <c r="AF20" s="21"/>
      <c r="AG20" s="45"/>
      <c r="AH20" s="17" t="s">
        <v>110</v>
      </c>
      <c r="AI20" s="20"/>
      <c r="AJ20" s="20"/>
      <c r="AK20" s="20"/>
      <c r="AL20" s="20"/>
      <c r="AM20" s="20"/>
      <c r="AN20" s="21"/>
      <c r="AO20" s="45"/>
      <c r="AP20" s="17" t="s">
        <v>110</v>
      </c>
      <c r="AQ20" s="20"/>
      <c r="AR20" s="20"/>
      <c r="AS20" s="20"/>
      <c r="AT20" s="20"/>
      <c r="AU20" s="20"/>
      <c r="AV20" s="21"/>
      <c r="AW20" s="45"/>
      <c r="AX20" s="17" t="s">
        <v>110</v>
      </c>
      <c r="AY20" s="20"/>
      <c r="AZ20" s="20"/>
      <c r="BA20" s="20"/>
      <c r="BB20" s="20"/>
      <c r="BC20" s="20"/>
      <c r="BD20" s="21"/>
      <c r="BE20" s="45"/>
      <c r="BF20" s="17" t="s">
        <v>110</v>
      </c>
      <c r="BG20" s="20"/>
      <c r="BH20" s="20"/>
      <c r="BI20" s="20"/>
      <c r="BJ20" s="20"/>
      <c r="BK20" s="20"/>
      <c r="BL20" s="21">
        <v>0</v>
      </c>
    </row>
    <row r="21" spans="1:64" ht="13.5" thickBot="1" x14ac:dyDescent="0.25">
      <c r="A21" s="46"/>
      <c r="B21" s="22" t="s">
        <v>111</v>
      </c>
      <c r="C21" s="23">
        <f t="shared" ref="C21:H21" si="9">SUM(C14:C16)+C18+C19</f>
        <v>0</v>
      </c>
      <c r="D21" s="23">
        <f t="shared" si="9"/>
        <v>0</v>
      </c>
      <c r="E21" s="23">
        <f t="shared" si="9"/>
        <v>0</v>
      </c>
      <c r="F21" s="23">
        <f t="shared" si="9"/>
        <v>0</v>
      </c>
      <c r="G21" s="23">
        <f t="shared" si="9"/>
        <v>0</v>
      </c>
      <c r="H21" s="24">
        <f t="shared" si="9"/>
        <v>0</v>
      </c>
      <c r="I21" s="46"/>
      <c r="J21" s="22" t="s">
        <v>111</v>
      </c>
      <c r="K21" s="23">
        <f t="shared" ref="K21:P21" si="10">SUM(K14:K16)+K18+K19</f>
        <v>0</v>
      </c>
      <c r="L21" s="23">
        <f t="shared" si="10"/>
        <v>0</v>
      </c>
      <c r="M21" s="23">
        <f t="shared" si="10"/>
        <v>0</v>
      </c>
      <c r="N21" s="23">
        <f t="shared" si="10"/>
        <v>0</v>
      </c>
      <c r="O21" s="23">
        <f t="shared" si="10"/>
        <v>0</v>
      </c>
      <c r="P21" s="24">
        <f t="shared" si="10"/>
        <v>0</v>
      </c>
      <c r="Q21" s="46"/>
      <c r="R21" s="22" t="s">
        <v>111</v>
      </c>
      <c r="S21" s="23">
        <f t="shared" ref="S21:X21" si="11">SUM(S14:S16)+S18+S19</f>
        <v>0</v>
      </c>
      <c r="T21" s="23">
        <f t="shared" si="11"/>
        <v>200</v>
      </c>
      <c r="U21" s="23">
        <f t="shared" si="11"/>
        <v>0</v>
      </c>
      <c r="V21" s="23">
        <f t="shared" si="11"/>
        <v>25</v>
      </c>
      <c r="W21" s="23">
        <f t="shared" si="11"/>
        <v>0</v>
      </c>
      <c r="X21" s="24">
        <f t="shared" si="11"/>
        <v>25</v>
      </c>
      <c r="Y21" s="46"/>
      <c r="Z21" s="22" t="s">
        <v>111</v>
      </c>
      <c r="AA21" s="23">
        <f t="shared" ref="AA21:AF21" si="12">SUM(AA14:AA16)+AA18+AA19</f>
        <v>0</v>
      </c>
      <c r="AB21" s="23">
        <f t="shared" si="12"/>
        <v>0</v>
      </c>
      <c r="AC21" s="23">
        <f t="shared" si="12"/>
        <v>900</v>
      </c>
      <c r="AD21" s="23">
        <f t="shared" si="12"/>
        <v>25</v>
      </c>
      <c r="AE21" s="23">
        <f t="shared" si="12"/>
        <v>0</v>
      </c>
      <c r="AF21" s="24">
        <f t="shared" si="12"/>
        <v>0</v>
      </c>
      <c r="AG21" s="46"/>
      <c r="AH21" s="22" t="s">
        <v>111</v>
      </c>
      <c r="AI21" s="23">
        <f t="shared" ref="AI21:AN21" si="13">SUM(AI14:AI16)+AI18+AI19</f>
        <v>0</v>
      </c>
      <c r="AJ21" s="23">
        <f t="shared" si="13"/>
        <v>0</v>
      </c>
      <c r="AK21" s="23">
        <f t="shared" si="13"/>
        <v>310</v>
      </c>
      <c r="AL21" s="23">
        <f t="shared" si="13"/>
        <v>0</v>
      </c>
      <c r="AM21" s="23">
        <f t="shared" si="13"/>
        <v>0</v>
      </c>
      <c r="AN21" s="24">
        <f t="shared" si="13"/>
        <v>0</v>
      </c>
      <c r="AO21" s="46"/>
      <c r="AP21" s="22" t="s">
        <v>111</v>
      </c>
      <c r="AQ21" s="23">
        <f t="shared" ref="AQ21:AV21" si="14">SUM(AQ14:AQ16)+AQ18+AQ19</f>
        <v>0</v>
      </c>
      <c r="AR21" s="23">
        <f t="shared" si="14"/>
        <v>0</v>
      </c>
      <c r="AS21" s="23">
        <f t="shared" si="14"/>
        <v>3071</v>
      </c>
      <c r="AT21" s="23">
        <f t="shared" si="14"/>
        <v>300</v>
      </c>
      <c r="AU21" s="23">
        <f t="shared" si="14"/>
        <v>0</v>
      </c>
      <c r="AV21" s="24">
        <f t="shared" si="14"/>
        <v>0</v>
      </c>
      <c r="AW21" s="46"/>
      <c r="AX21" s="22" t="s">
        <v>111</v>
      </c>
      <c r="AY21" s="23">
        <f t="shared" ref="AY21:BD21" si="15">SUM(AY14:AY16)+AY18+AY19</f>
        <v>0</v>
      </c>
      <c r="AZ21" s="23">
        <f t="shared" si="15"/>
        <v>1000</v>
      </c>
      <c r="BA21" s="23">
        <f t="shared" si="15"/>
        <v>0</v>
      </c>
      <c r="BB21" s="23">
        <f t="shared" si="15"/>
        <v>0</v>
      </c>
      <c r="BC21" s="23">
        <f t="shared" si="15"/>
        <v>0</v>
      </c>
      <c r="BD21" s="24">
        <f t="shared" si="15"/>
        <v>0</v>
      </c>
      <c r="BE21" s="46"/>
      <c r="BF21" s="22" t="s">
        <v>111</v>
      </c>
      <c r="BG21" s="23">
        <f t="shared" ref="BG21:BL21" si="16">SUM(BG14:BG16)+BG18+BG19</f>
        <v>0</v>
      </c>
      <c r="BH21" s="23">
        <f t="shared" si="16"/>
        <v>0</v>
      </c>
      <c r="BI21" s="23">
        <f t="shared" si="16"/>
        <v>0</v>
      </c>
      <c r="BJ21" s="23">
        <f t="shared" si="16"/>
        <v>0</v>
      </c>
      <c r="BK21" s="23"/>
      <c r="BL21" s="24">
        <f t="shared" si="16"/>
        <v>5856</v>
      </c>
    </row>
    <row r="22" spans="1:64" ht="13.5" thickTop="1" x14ac:dyDescent="0.2">
      <c r="A22" s="52" t="s">
        <v>112</v>
      </c>
      <c r="B22" s="14" t="s">
        <v>113</v>
      </c>
      <c r="C22" s="15"/>
      <c r="D22" s="15"/>
      <c r="E22" s="15">
        <v>1000</v>
      </c>
      <c r="F22" s="15"/>
      <c r="G22" s="15">
        <v>10</v>
      </c>
      <c r="H22" s="16"/>
      <c r="I22" s="52" t="s">
        <v>112</v>
      </c>
      <c r="J22" s="14" t="s">
        <v>113</v>
      </c>
      <c r="K22" s="15"/>
      <c r="L22" s="15"/>
      <c r="M22" s="15"/>
      <c r="N22" s="15"/>
      <c r="O22" s="15"/>
      <c r="P22" s="16"/>
      <c r="Q22" s="52" t="s">
        <v>112</v>
      </c>
      <c r="R22" s="14" t="s">
        <v>113</v>
      </c>
      <c r="S22" s="15">
        <v>450</v>
      </c>
      <c r="T22" s="15"/>
      <c r="U22" s="15"/>
      <c r="V22" s="15"/>
      <c r="W22" s="15"/>
      <c r="X22" s="16"/>
      <c r="Y22" s="52" t="s">
        <v>112</v>
      </c>
      <c r="Z22" s="14" t="s">
        <v>113</v>
      </c>
      <c r="AA22" s="15">
        <v>1600</v>
      </c>
      <c r="AB22" s="15"/>
      <c r="AC22" s="15"/>
      <c r="AD22" s="15"/>
      <c r="AE22" s="15"/>
      <c r="AF22" s="16"/>
      <c r="AG22" s="52" t="s">
        <v>112</v>
      </c>
      <c r="AH22" s="14" t="s">
        <v>113</v>
      </c>
      <c r="AI22" s="15"/>
      <c r="AJ22" s="15"/>
      <c r="AK22" s="15"/>
      <c r="AL22" s="15"/>
      <c r="AM22" s="15"/>
      <c r="AN22" s="16"/>
      <c r="AO22" s="52" t="s">
        <v>112</v>
      </c>
      <c r="AP22" s="14" t="s">
        <v>113</v>
      </c>
      <c r="AQ22" s="15"/>
      <c r="AR22" s="15"/>
      <c r="AS22" s="15"/>
      <c r="AT22" s="15"/>
      <c r="AU22" s="15"/>
      <c r="AV22" s="16"/>
      <c r="AW22" s="52" t="s">
        <v>112</v>
      </c>
      <c r="AX22" s="14" t="s">
        <v>113</v>
      </c>
      <c r="AY22" s="15"/>
      <c r="AZ22" s="15"/>
      <c r="BA22" s="15"/>
      <c r="BB22" s="15"/>
      <c r="BC22" s="15">
        <v>250</v>
      </c>
      <c r="BD22" s="16"/>
      <c r="BE22" s="52" t="s">
        <v>112</v>
      </c>
      <c r="BF22" s="14" t="s">
        <v>113</v>
      </c>
      <c r="BG22" s="15">
        <v>5</v>
      </c>
      <c r="BH22" s="15"/>
      <c r="BI22" s="15"/>
      <c r="BJ22" s="15"/>
      <c r="BK22" s="15"/>
      <c r="BL22" s="16">
        <f t="shared" si="0"/>
        <v>3315</v>
      </c>
    </row>
    <row r="23" spans="1:64" x14ac:dyDescent="0.2">
      <c r="A23" s="53"/>
      <c r="B23" s="17" t="s">
        <v>114</v>
      </c>
      <c r="C23" s="18"/>
      <c r="D23" s="18">
        <v>15</v>
      </c>
      <c r="E23" s="18"/>
      <c r="F23" s="18">
        <v>16</v>
      </c>
      <c r="G23" s="18">
        <v>3200</v>
      </c>
      <c r="H23" s="19">
        <v>1450</v>
      </c>
      <c r="I23" s="53"/>
      <c r="J23" s="17" t="s">
        <v>114</v>
      </c>
      <c r="K23" s="18">
        <v>1550</v>
      </c>
      <c r="L23" s="18"/>
      <c r="M23" s="18">
        <v>800</v>
      </c>
      <c r="N23" s="18">
        <v>950</v>
      </c>
      <c r="O23" s="18">
        <v>360</v>
      </c>
      <c r="P23" s="19">
        <v>10</v>
      </c>
      <c r="Q23" s="53"/>
      <c r="R23" s="17" t="s">
        <v>114</v>
      </c>
      <c r="S23" s="18">
        <v>135</v>
      </c>
      <c r="T23" s="18">
        <v>980</v>
      </c>
      <c r="U23" s="18">
        <v>600</v>
      </c>
      <c r="V23" s="18">
        <v>25</v>
      </c>
      <c r="W23" s="18"/>
      <c r="X23" s="19">
        <v>50</v>
      </c>
      <c r="Y23" s="53"/>
      <c r="Z23" s="17" t="s">
        <v>114</v>
      </c>
      <c r="AA23" s="18">
        <v>85</v>
      </c>
      <c r="AB23" s="18"/>
      <c r="AC23" s="18">
        <v>450</v>
      </c>
      <c r="AD23" s="18">
        <v>300</v>
      </c>
      <c r="AE23" s="18">
        <v>35</v>
      </c>
      <c r="AF23" s="19">
        <v>1</v>
      </c>
      <c r="AG23" s="53"/>
      <c r="AH23" s="17" t="s">
        <v>114</v>
      </c>
      <c r="AI23" s="18">
        <v>15</v>
      </c>
      <c r="AJ23" s="18">
        <v>15</v>
      </c>
      <c r="AK23" s="18"/>
      <c r="AL23" s="18">
        <v>25</v>
      </c>
      <c r="AM23" s="18"/>
      <c r="AN23" s="19">
        <v>800</v>
      </c>
      <c r="AO23" s="53"/>
      <c r="AP23" s="17" t="s">
        <v>114</v>
      </c>
      <c r="AQ23" s="18">
        <v>5</v>
      </c>
      <c r="AR23" s="18">
        <v>35</v>
      </c>
      <c r="AS23" s="18">
        <v>52</v>
      </c>
      <c r="AT23" s="18"/>
      <c r="AU23" s="18"/>
      <c r="AV23" s="19">
        <v>4</v>
      </c>
      <c r="AW23" s="53"/>
      <c r="AX23" s="17" t="s">
        <v>114</v>
      </c>
      <c r="AY23" s="18">
        <v>2</v>
      </c>
      <c r="AZ23" s="18">
        <v>280</v>
      </c>
      <c r="BA23" s="18">
        <v>160</v>
      </c>
      <c r="BB23" s="18">
        <v>100</v>
      </c>
      <c r="BC23" s="18">
        <v>100</v>
      </c>
      <c r="BD23" s="19">
        <v>80</v>
      </c>
      <c r="BE23" s="53"/>
      <c r="BF23" s="17" t="s">
        <v>114</v>
      </c>
      <c r="BG23" s="18">
        <v>25</v>
      </c>
      <c r="BH23" s="18"/>
      <c r="BI23" s="18"/>
      <c r="BJ23" s="18">
        <v>150</v>
      </c>
      <c r="BK23" s="18"/>
      <c r="BL23" s="19">
        <f t="shared" si="0"/>
        <v>12860</v>
      </c>
    </row>
    <row r="24" spans="1:64" x14ac:dyDescent="0.2">
      <c r="A24" s="53"/>
      <c r="B24" s="17" t="s">
        <v>115</v>
      </c>
      <c r="C24" s="18"/>
      <c r="D24" s="18"/>
      <c r="E24" s="18">
        <v>107</v>
      </c>
      <c r="F24" s="18"/>
      <c r="G24" s="18"/>
      <c r="H24" s="19"/>
      <c r="I24" s="53"/>
      <c r="J24" s="17" t="s">
        <v>115</v>
      </c>
      <c r="K24" s="18"/>
      <c r="L24" s="18"/>
      <c r="M24" s="18">
        <v>150</v>
      </c>
      <c r="N24" s="18"/>
      <c r="O24" s="18"/>
      <c r="P24" s="19"/>
      <c r="Q24" s="53"/>
      <c r="R24" s="17" t="s">
        <v>115</v>
      </c>
      <c r="S24" s="18"/>
      <c r="T24" s="18">
        <v>20</v>
      </c>
      <c r="U24" s="18">
        <v>4</v>
      </c>
      <c r="V24" s="18">
        <v>75</v>
      </c>
      <c r="W24" s="18">
        <v>4</v>
      </c>
      <c r="X24" s="19"/>
      <c r="Y24" s="53"/>
      <c r="Z24" s="17" t="s">
        <v>115</v>
      </c>
      <c r="AA24" s="18"/>
      <c r="AB24" s="18"/>
      <c r="AC24" s="18">
        <v>50</v>
      </c>
      <c r="AD24" s="18"/>
      <c r="AE24" s="18"/>
      <c r="AF24" s="19"/>
      <c r="AG24" s="53"/>
      <c r="AH24" s="17" t="s">
        <v>115</v>
      </c>
      <c r="AI24" s="18">
        <v>1000</v>
      </c>
      <c r="AJ24" s="18"/>
      <c r="AK24" s="18"/>
      <c r="AL24" s="18"/>
      <c r="AM24" s="18"/>
      <c r="AN24" s="19"/>
      <c r="AO24" s="53"/>
      <c r="AP24" s="17" t="s">
        <v>115</v>
      </c>
      <c r="AQ24" s="18"/>
      <c r="AR24" s="18"/>
      <c r="AS24" s="18"/>
      <c r="AT24" s="18">
        <v>10</v>
      </c>
      <c r="AU24" s="18"/>
      <c r="AV24" s="19"/>
      <c r="AW24" s="53"/>
      <c r="AX24" s="17" t="s">
        <v>115</v>
      </c>
      <c r="AY24" s="18"/>
      <c r="AZ24" s="18">
        <v>60</v>
      </c>
      <c r="BA24" s="18"/>
      <c r="BB24" s="18"/>
      <c r="BC24" s="18"/>
      <c r="BD24" s="19">
        <v>210</v>
      </c>
      <c r="BE24" s="53"/>
      <c r="BF24" s="17" t="s">
        <v>115</v>
      </c>
      <c r="BG24" s="18">
        <v>5</v>
      </c>
      <c r="BH24" s="18"/>
      <c r="BI24" s="18"/>
      <c r="BJ24" s="18"/>
      <c r="BK24" s="18"/>
      <c r="BL24" s="19">
        <f t="shared" si="0"/>
        <v>1695</v>
      </c>
    </row>
    <row r="25" spans="1:64" x14ac:dyDescent="0.2">
      <c r="A25" s="53"/>
      <c r="B25" s="17" t="s">
        <v>116</v>
      </c>
      <c r="C25" s="18"/>
      <c r="D25" s="18"/>
      <c r="E25" s="18"/>
      <c r="F25" s="18"/>
      <c r="G25" s="18"/>
      <c r="H25" s="19"/>
      <c r="I25" s="53"/>
      <c r="J25" s="17" t="s">
        <v>116</v>
      </c>
      <c r="K25" s="18"/>
      <c r="L25" s="18"/>
      <c r="M25" s="18"/>
      <c r="N25" s="18"/>
      <c r="O25" s="18"/>
      <c r="P25" s="19"/>
      <c r="Q25" s="53"/>
      <c r="R25" s="17" t="s">
        <v>116</v>
      </c>
      <c r="S25" s="18"/>
      <c r="T25" s="18"/>
      <c r="U25" s="18"/>
      <c r="V25" s="18"/>
      <c r="W25" s="18"/>
      <c r="X25" s="19"/>
      <c r="Y25" s="53"/>
      <c r="Z25" s="17" t="s">
        <v>116</v>
      </c>
      <c r="AA25" s="18"/>
      <c r="AB25" s="18"/>
      <c r="AC25" s="18"/>
      <c r="AD25" s="18"/>
      <c r="AE25" s="18"/>
      <c r="AF25" s="19"/>
      <c r="AG25" s="53"/>
      <c r="AH25" s="17" t="s">
        <v>116</v>
      </c>
      <c r="AI25" s="18"/>
      <c r="AJ25" s="18"/>
      <c r="AK25" s="18"/>
      <c r="AL25" s="18"/>
      <c r="AM25" s="18"/>
      <c r="AN25" s="19"/>
      <c r="AO25" s="53"/>
      <c r="AP25" s="17" t="s">
        <v>116</v>
      </c>
      <c r="AQ25" s="18"/>
      <c r="AR25" s="18"/>
      <c r="AS25" s="18"/>
      <c r="AT25" s="18"/>
      <c r="AU25" s="18"/>
      <c r="AV25" s="19"/>
      <c r="AW25" s="53"/>
      <c r="AX25" s="17" t="s">
        <v>116</v>
      </c>
      <c r="AY25" s="18"/>
      <c r="AZ25" s="18"/>
      <c r="BA25" s="18"/>
      <c r="BB25" s="18"/>
      <c r="BC25" s="18"/>
      <c r="BD25" s="19"/>
      <c r="BE25" s="53"/>
      <c r="BF25" s="17" t="s">
        <v>116</v>
      </c>
      <c r="BG25" s="18"/>
      <c r="BH25" s="18"/>
      <c r="BI25" s="18"/>
      <c r="BJ25" s="18"/>
      <c r="BK25" s="18"/>
      <c r="BL25" s="19">
        <f t="shared" si="0"/>
        <v>0</v>
      </c>
    </row>
    <row r="26" spans="1:64" ht="13.5" thickBot="1" x14ac:dyDescent="0.25">
      <c r="A26" s="54"/>
      <c r="B26" s="22" t="s">
        <v>117</v>
      </c>
      <c r="C26" s="23">
        <f t="shared" ref="C26:H26" si="17">C22+C23+C24+C25</f>
        <v>0</v>
      </c>
      <c r="D26" s="23">
        <f t="shared" si="17"/>
        <v>15</v>
      </c>
      <c r="E26" s="23">
        <f t="shared" si="17"/>
        <v>1107</v>
      </c>
      <c r="F26" s="23">
        <f t="shared" si="17"/>
        <v>16</v>
      </c>
      <c r="G26" s="23">
        <f t="shared" si="17"/>
        <v>3210</v>
      </c>
      <c r="H26" s="24">
        <f t="shared" si="17"/>
        <v>1450</v>
      </c>
      <c r="I26" s="54"/>
      <c r="J26" s="22" t="s">
        <v>117</v>
      </c>
      <c r="K26" s="23">
        <f t="shared" ref="K26:P26" si="18">K22+K23+K24+K25</f>
        <v>1550</v>
      </c>
      <c r="L26" s="23"/>
      <c r="M26" s="23">
        <f t="shared" si="18"/>
        <v>950</v>
      </c>
      <c r="N26" s="23">
        <f t="shared" si="18"/>
        <v>950</v>
      </c>
      <c r="O26" s="23">
        <f t="shared" si="18"/>
        <v>360</v>
      </c>
      <c r="P26" s="24">
        <f t="shared" si="18"/>
        <v>10</v>
      </c>
      <c r="Q26" s="54"/>
      <c r="R26" s="22" t="s">
        <v>117</v>
      </c>
      <c r="S26" s="23">
        <f t="shared" ref="S26:X26" si="19">S22+S23+S24+S25</f>
        <v>585</v>
      </c>
      <c r="T26" s="23">
        <f t="shared" si="19"/>
        <v>1000</v>
      </c>
      <c r="U26" s="23">
        <f t="shared" si="19"/>
        <v>604</v>
      </c>
      <c r="V26" s="23">
        <f t="shared" si="19"/>
        <v>100</v>
      </c>
      <c r="W26" s="23">
        <f t="shared" si="19"/>
        <v>4</v>
      </c>
      <c r="X26" s="24">
        <f t="shared" si="19"/>
        <v>50</v>
      </c>
      <c r="Y26" s="54"/>
      <c r="Z26" s="22" t="s">
        <v>117</v>
      </c>
      <c r="AA26" s="23">
        <f t="shared" ref="AA26:AF26" si="20">AA22+AA23+AA24+AA25</f>
        <v>1685</v>
      </c>
      <c r="AB26" s="23">
        <f t="shared" si="20"/>
        <v>0</v>
      </c>
      <c r="AC26" s="23">
        <f t="shared" si="20"/>
        <v>500</v>
      </c>
      <c r="AD26" s="23">
        <f t="shared" si="20"/>
        <v>300</v>
      </c>
      <c r="AE26" s="23">
        <f t="shared" si="20"/>
        <v>35</v>
      </c>
      <c r="AF26" s="24">
        <f t="shared" si="20"/>
        <v>1</v>
      </c>
      <c r="AG26" s="54"/>
      <c r="AH26" s="22" t="s">
        <v>117</v>
      </c>
      <c r="AI26" s="23">
        <f t="shared" ref="AI26:AN26" si="21">AI22+AI23+AI24+AI25</f>
        <v>1015</v>
      </c>
      <c r="AJ26" s="23">
        <f t="shared" si="21"/>
        <v>15</v>
      </c>
      <c r="AK26" s="23">
        <f t="shared" si="21"/>
        <v>0</v>
      </c>
      <c r="AL26" s="23">
        <f t="shared" si="21"/>
        <v>25</v>
      </c>
      <c r="AM26" s="23">
        <f t="shared" si="21"/>
        <v>0</v>
      </c>
      <c r="AN26" s="24">
        <f t="shared" si="21"/>
        <v>800</v>
      </c>
      <c r="AO26" s="54"/>
      <c r="AP26" s="22" t="s">
        <v>117</v>
      </c>
      <c r="AQ26" s="23">
        <f t="shared" ref="AQ26:AV26" si="22">AQ22+AQ23+AQ24+AQ25</f>
        <v>5</v>
      </c>
      <c r="AR26" s="23">
        <f t="shared" si="22"/>
        <v>35</v>
      </c>
      <c r="AS26" s="23">
        <f t="shared" si="22"/>
        <v>52</v>
      </c>
      <c r="AT26" s="23">
        <f t="shared" si="22"/>
        <v>10</v>
      </c>
      <c r="AU26" s="23">
        <f t="shared" si="22"/>
        <v>0</v>
      </c>
      <c r="AV26" s="24">
        <f t="shared" si="22"/>
        <v>4</v>
      </c>
      <c r="AW26" s="54"/>
      <c r="AX26" s="22" t="s">
        <v>117</v>
      </c>
      <c r="AY26" s="23">
        <f t="shared" ref="AY26:BD26" si="23">AY22+AY23+AY24+AY25</f>
        <v>2</v>
      </c>
      <c r="AZ26" s="23">
        <f t="shared" si="23"/>
        <v>340</v>
      </c>
      <c r="BA26" s="23">
        <f t="shared" si="23"/>
        <v>160</v>
      </c>
      <c r="BB26" s="23">
        <f t="shared" si="23"/>
        <v>100</v>
      </c>
      <c r="BC26" s="23">
        <f t="shared" si="23"/>
        <v>350</v>
      </c>
      <c r="BD26" s="24">
        <f t="shared" si="23"/>
        <v>290</v>
      </c>
      <c r="BE26" s="54"/>
      <c r="BF26" s="22" t="s">
        <v>117</v>
      </c>
      <c r="BG26" s="23">
        <f>BG22+BG23+BG24+BG25</f>
        <v>35</v>
      </c>
      <c r="BH26" s="23">
        <f>BH22+BH23+BH24+BH25</f>
        <v>0</v>
      </c>
      <c r="BI26" s="23">
        <f>BI22+BI23+BI24+BI25</f>
        <v>0</v>
      </c>
      <c r="BJ26" s="23">
        <f>BJ22+BJ23+BJ24+BJ25</f>
        <v>150</v>
      </c>
      <c r="BK26" s="23"/>
      <c r="BL26" s="24">
        <f>BL22+BL23+BL24+BL25</f>
        <v>17870</v>
      </c>
    </row>
    <row r="27" spans="1:64" ht="14.25" thickTop="1" thickBot="1" x14ac:dyDescent="0.25">
      <c r="A27" s="25"/>
      <c r="B27" s="26" t="s">
        <v>118</v>
      </c>
      <c r="C27" s="27">
        <f t="shared" ref="C27:H27" si="24">C13+C21+C26</f>
        <v>50</v>
      </c>
      <c r="D27" s="27">
        <f t="shared" si="24"/>
        <v>1340</v>
      </c>
      <c r="E27" s="27">
        <f t="shared" si="24"/>
        <v>10457</v>
      </c>
      <c r="F27" s="27">
        <f t="shared" si="24"/>
        <v>40</v>
      </c>
      <c r="G27" s="27">
        <f t="shared" si="24"/>
        <v>11585</v>
      </c>
      <c r="H27" s="28">
        <f t="shared" si="24"/>
        <v>5075</v>
      </c>
      <c r="I27" s="25"/>
      <c r="J27" s="26" t="s">
        <v>118</v>
      </c>
      <c r="K27" s="27">
        <f t="shared" ref="K27:P27" si="25">K13+K21+K26</f>
        <v>1950</v>
      </c>
      <c r="L27" s="27">
        <f t="shared" si="25"/>
        <v>0</v>
      </c>
      <c r="M27" s="27">
        <f t="shared" si="25"/>
        <v>12175</v>
      </c>
      <c r="N27" s="27">
        <f t="shared" si="25"/>
        <v>950</v>
      </c>
      <c r="O27" s="27">
        <f t="shared" si="25"/>
        <v>760</v>
      </c>
      <c r="P27" s="28">
        <f t="shared" si="25"/>
        <v>335</v>
      </c>
      <c r="Q27" s="25"/>
      <c r="R27" s="26" t="s">
        <v>118</v>
      </c>
      <c r="S27" s="27">
        <f t="shared" ref="S27:X27" si="26">S13+S21+S26</f>
        <v>900</v>
      </c>
      <c r="T27" s="27">
        <f t="shared" si="26"/>
        <v>7525</v>
      </c>
      <c r="U27" s="27">
        <f t="shared" si="26"/>
        <v>759</v>
      </c>
      <c r="V27" s="27">
        <f t="shared" si="26"/>
        <v>2525</v>
      </c>
      <c r="W27" s="27">
        <f t="shared" si="26"/>
        <v>304</v>
      </c>
      <c r="X27" s="28">
        <f t="shared" si="26"/>
        <v>230</v>
      </c>
      <c r="Y27" s="25"/>
      <c r="Z27" s="26" t="s">
        <v>118</v>
      </c>
      <c r="AA27" s="27">
        <f t="shared" ref="AA27:AF27" si="27">AA13+AA21+AA26</f>
        <v>6735</v>
      </c>
      <c r="AB27" s="27">
        <f t="shared" si="27"/>
        <v>20</v>
      </c>
      <c r="AC27" s="27">
        <f t="shared" si="27"/>
        <v>5100</v>
      </c>
      <c r="AD27" s="27">
        <f t="shared" si="27"/>
        <v>985</v>
      </c>
      <c r="AE27" s="27">
        <f t="shared" si="27"/>
        <v>102</v>
      </c>
      <c r="AF27" s="28">
        <f t="shared" si="27"/>
        <v>27</v>
      </c>
      <c r="AG27" s="25"/>
      <c r="AH27" s="26" t="s">
        <v>118</v>
      </c>
      <c r="AI27" s="27">
        <f t="shared" ref="AI27:AN27" si="28">AI13+AI21+AI26</f>
        <v>4715</v>
      </c>
      <c r="AJ27" s="27">
        <f t="shared" si="28"/>
        <v>5040</v>
      </c>
      <c r="AK27" s="27">
        <f t="shared" si="28"/>
        <v>1795</v>
      </c>
      <c r="AL27" s="27">
        <f t="shared" si="28"/>
        <v>1025</v>
      </c>
      <c r="AM27" s="27">
        <f t="shared" si="28"/>
        <v>0</v>
      </c>
      <c r="AN27" s="28">
        <f t="shared" si="28"/>
        <v>1325</v>
      </c>
      <c r="AO27" s="25"/>
      <c r="AP27" s="26" t="s">
        <v>118</v>
      </c>
      <c r="AQ27" s="27">
        <f t="shared" ref="AQ27:AV27" si="29">AQ13+AQ21+AQ26</f>
        <v>3515</v>
      </c>
      <c r="AR27" s="27">
        <f t="shared" si="29"/>
        <v>11835</v>
      </c>
      <c r="AS27" s="27">
        <f t="shared" si="29"/>
        <v>10599</v>
      </c>
      <c r="AT27" s="27">
        <f t="shared" si="29"/>
        <v>1510</v>
      </c>
      <c r="AU27" s="27">
        <f t="shared" si="29"/>
        <v>405</v>
      </c>
      <c r="AV27" s="28">
        <f t="shared" si="29"/>
        <v>489</v>
      </c>
      <c r="AW27" s="25"/>
      <c r="AX27" s="26" t="s">
        <v>118</v>
      </c>
      <c r="AY27" s="27">
        <f t="shared" ref="AY27:BD27" si="30">AY13+AY21+AY26</f>
        <v>2</v>
      </c>
      <c r="AZ27" s="27">
        <f t="shared" si="30"/>
        <v>29490</v>
      </c>
      <c r="BA27" s="27">
        <f t="shared" si="30"/>
        <v>250</v>
      </c>
      <c r="BB27" s="27">
        <f t="shared" si="30"/>
        <v>1010</v>
      </c>
      <c r="BC27" s="27">
        <f t="shared" si="30"/>
        <v>4450</v>
      </c>
      <c r="BD27" s="28">
        <f t="shared" si="30"/>
        <v>3030</v>
      </c>
      <c r="BE27" s="25"/>
      <c r="BF27" s="26" t="s">
        <v>118</v>
      </c>
      <c r="BG27" s="27">
        <f>BG13+BG21+BG26</f>
        <v>10135</v>
      </c>
      <c r="BH27" s="27">
        <f>BH13+BH21+BH26</f>
        <v>35</v>
      </c>
      <c r="BI27" s="27">
        <f>BI13+BI21+BI26</f>
        <v>200</v>
      </c>
      <c r="BJ27" s="27">
        <f>BJ13+BJ21+BJ26</f>
        <v>285</v>
      </c>
      <c r="BK27" s="27"/>
      <c r="BL27" s="28">
        <f>BL13+BL21+BL26</f>
        <v>161069</v>
      </c>
    </row>
    <row r="28" spans="1:64" ht="13.5" thickTop="1" x14ac:dyDescent="0.2">
      <c r="A28" s="55" t="s">
        <v>119</v>
      </c>
      <c r="B28" s="14" t="s">
        <v>120</v>
      </c>
      <c r="C28" s="29">
        <v>1</v>
      </c>
      <c r="D28" s="29">
        <v>0.66</v>
      </c>
      <c r="E28" s="29">
        <v>0.2</v>
      </c>
      <c r="F28" s="29">
        <v>0.15</v>
      </c>
      <c r="G28" s="29">
        <v>0.25</v>
      </c>
      <c r="H28" s="30">
        <v>0.25</v>
      </c>
      <c r="I28" s="55" t="s">
        <v>119</v>
      </c>
      <c r="J28" s="14" t="s">
        <v>120</v>
      </c>
      <c r="K28" s="29">
        <v>0.15</v>
      </c>
      <c r="L28" s="29"/>
      <c r="M28" s="29">
        <v>0.3</v>
      </c>
      <c r="N28" s="29"/>
      <c r="O28" s="29">
        <v>1</v>
      </c>
      <c r="P28" s="30">
        <v>0.8</v>
      </c>
      <c r="Q28" s="55" t="s">
        <v>119</v>
      </c>
      <c r="R28" s="14" t="s">
        <v>120</v>
      </c>
      <c r="S28" s="29">
        <v>0.1</v>
      </c>
      <c r="T28" s="29">
        <v>0.25</v>
      </c>
      <c r="U28" s="29">
        <v>0.5</v>
      </c>
      <c r="V28" s="29">
        <v>0.6</v>
      </c>
      <c r="W28" s="29">
        <v>0.5</v>
      </c>
      <c r="X28" s="30">
        <v>0.6</v>
      </c>
      <c r="Y28" s="55" t="s">
        <v>119</v>
      </c>
      <c r="Z28" s="14" t="s">
        <v>120</v>
      </c>
      <c r="AA28" s="29"/>
      <c r="AB28" s="29"/>
      <c r="AC28" s="29">
        <v>0.3</v>
      </c>
      <c r="AD28" s="29">
        <v>0.25</v>
      </c>
      <c r="AE28" s="29">
        <v>0.6</v>
      </c>
      <c r="AF28" s="30"/>
      <c r="AG28" s="55" t="s">
        <v>119</v>
      </c>
      <c r="AH28" s="14" t="s">
        <v>120</v>
      </c>
      <c r="AI28" s="29">
        <v>0.3</v>
      </c>
      <c r="AJ28" s="29">
        <v>0.75</v>
      </c>
      <c r="AK28" s="29">
        <v>0.5</v>
      </c>
      <c r="AL28" s="29">
        <v>0.75</v>
      </c>
      <c r="AM28" s="29"/>
      <c r="AN28" s="30">
        <v>0.2</v>
      </c>
      <c r="AO28" s="55" t="s">
        <v>119</v>
      </c>
      <c r="AP28" s="14" t="s">
        <v>120</v>
      </c>
      <c r="AQ28" s="29"/>
      <c r="AR28" s="29">
        <v>0.25</v>
      </c>
      <c r="AS28" s="29"/>
      <c r="AT28" s="29"/>
      <c r="AU28" s="29"/>
      <c r="AV28" s="30">
        <v>0.5</v>
      </c>
      <c r="AW28" s="55" t="s">
        <v>119</v>
      </c>
      <c r="AX28" s="14" t="s">
        <v>120</v>
      </c>
      <c r="AY28" s="29"/>
      <c r="AZ28" s="29">
        <v>0.03</v>
      </c>
      <c r="BA28" s="29">
        <v>0.05</v>
      </c>
      <c r="BB28" s="29">
        <v>0.5</v>
      </c>
      <c r="BC28" s="29">
        <v>0.8</v>
      </c>
      <c r="BD28" s="30">
        <v>0.85</v>
      </c>
      <c r="BE28" s="55" t="s">
        <v>119</v>
      </c>
      <c r="BF28" s="14" t="s">
        <v>120</v>
      </c>
      <c r="BG28" s="29">
        <v>0.15</v>
      </c>
      <c r="BH28" s="29"/>
      <c r="BI28" s="29">
        <v>1</v>
      </c>
      <c r="BJ28" s="29">
        <v>0.7</v>
      </c>
      <c r="BK28" s="29"/>
      <c r="BL28" s="30">
        <f>BM104</f>
        <v>0.23560989389640463</v>
      </c>
    </row>
    <row r="29" spans="1:64" x14ac:dyDescent="0.2">
      <c r="A29" s="56"/>
      <c r="B29" s="17" t="s">
        <v>121</v>
      </c>
      <c r="C29" s="20"/>
      <c r="D29" s="20"/>
      <c r="E29" s="20"/>
      <c r="F29" s="20">
        <v>0.7</v>
      </c>
      <c r="G29" s="20"/>
      <c r="H29" s="21"/>
      <c r="I29" s="56"/>
      <c r="J29" s="17" t="s">
        <v>121</v>
      </c>
      <c r="K29" s="20"/>
      <c r="L29" s="20"/>
      <c r="M29" s="20"/>
      <c r="N29" s="20">
        <v>0.1</v>
      </c>
      <c r="O29" s="20"/>
      <c r="P29" s="21"/>
      <c r="Q29" s="56"/>
      <c r="R29" s="17" t="s">
        <v>121</v>
      </c>
      <c r="S29" s="20">
        <v>0.7</v>
      </c>
      <c r="T29" s="20"/>
      <c r="U29" s="20"/>
      <c r="V29" s="20"/>
      <c r="W29" s="20"/>
      <c r="X29" s="21"/>
      <c r="Y29" s="56"/>
      <c r="Z29" s="17" t="s">
        <v>121</v>
      </c>
      <c r="AA29" s="20"/>
      <c r="AB29" s="20"/>
      <c r="AC29" s="20">
        <v>0.3</v>
      </c>
      <c r="AD29" s="20">
        <v>0.25</v>
      </c>
      <c r="AE29" s="20">
        <v>0.2</v>
      </c>
      <c r="AF29" s="21"/>
      <c r="AG29" s="56"/>
      <c r="AH29" s="17" t="s">
        <v>121</v>
      </c>
      <c r="AI29" s="20"/>
      <c r="AJ29" s="20">
        <v>0.25</v>
      </c>
      <c r="AK29" s="20"/>
      <c r="AL29" s="20">
        <v>0.25</v>
      </c>
      <c r="AM29" s="20"/>
      <c r="AN29" s="21"/>
      <c r="AO29" s="56"/>
      <c r="AP29" s="17" t="s">
        <v>121</v>
      </c>
      <c r="AQ29" s="20"/>
      <c r="AR29" s="20"/>
      <c r="AS29" s="20"/>
      <c r="AT29" s="20"/>
      <c r="AU29" s="20"/>
      <c r="AV29" s="21"/>
      <c r="AW29" s="56"/>
      <c r="AX29" s="17" t="s">
        <v>121</v>
      </c>
      <c r="AY29" s="20"/>
      <c r="AZ29" s="20"/>
      <c r="BA29" s="20"/>
      <c r="BB29" s="20"/>
      <c r="BC29" s="20"/>
      <c r="BD29" s="21">
        <v>0.05</v>
      </c>
      <c r="BE29" s="56"/>
      <c r="BF29" s="17" t="s">
        <v>121</v>
      </c>
      <c r="BG29" s="20"/>
      <c r="BH29" s="20">
        <v>0.5</v>
      </c>
      <c r="BI29" s="20"/>
      <c r="BJ29" s="20">
        <v>0.15</v>
      </c>
      <c r="BK29" s="20"/>
      <c r="BL29" s="21">
        <f>BM105</f>
        <v>2.6557872712936689E-2</v>
      </c>
    </row>
    <row r="30" spans="1:64" x14ac:dyDescent="0.2">
      <c r="A30" s="56"/>
      <c r="B30" s="17" t="s">
        <v>122</v>
      </c>
      <c r="C30" s="20"/>
      <c r="D30" s="20">
        <v>0.34</v>
      </c>
      <c r="E30" s="20">
        <v>0.8</v>
      </c>
      <c r="F30" s="20">
        <v>0.15</v>
      </c>
      <c r="G30" s="20">
        <v>0.75</v>
      </c>
      <c r="H30" s="21">
        <v>0.75</v>
      </c>
      <c r="I30" s="56"/>
      <c r="J30" s="17" t="s">
        <v>122</v>
      </c>
      <c r="K30" s="20">
        <v>0.85</v>
      </c>
      <c r="L30" s="20"/>
      <c r="M30" s="20">
        <v>0.7</v>
      </c>
      <c r="N30" s="20">
        <v>0.9</v>
      </c>
      <c r="O30" s="20"/>
      <c r="P30" s="21">
        <v>0.2</v>
      </c>
      <c r="Q30" s="56"/>
      <c r="R30" s="17" t="s">
        <v>122</v>
      </c>
      <c r="S30" s="20">
        <v>0.2</v>
      </c>
      <c r="T30" s="20">
        <v>0.75</v>
      </c>
      <c r="U30" s="20">
        <v>0.5</v>
      </c>
      <c r="V30" s="20">
        <v>0.4</v>
      </c>
      <c r="W30" s="20">
        <v>0.5</v>
      </c>
      <c r="X30" s="21">
        <v>0.4</v>
      </c>
      <c r="Y30" s="56"/>
      <c r="Z30" s="17" t="s">
        <v>122</v>
      </c>
      <c r="AA30" s="20"/>
      <c r="AB30" s="20">
        <v>1</v>
      </c>
      <c r="AC30" s="20">
        <v>0.4</v>
      </c>
      <c r="AD30" s="20">
        <v>0.5</v>
      </c>
      <c r="AE30" s="20">
        <v>0.2</v>
      </c>
      <c r="AF30" s="21">
        <v>1</v>
      </c>
      <c r="AG30" s="56"/>
      <c r="AH30" s="17" t="s">
        <v>122</v>
      </c>
      <c r="AI30" s="20">
        <v>0.7</v>
      </c>
      <c r="AJ30" s="20"/>
      <c r="AK30" s="20">
        <v>0.5</v>
      </c>
      <c r="AL30" s="20">
        <v>0</v>
      </c>
      <c r="AM30" s="20"/>
      <c r="AN30" s="21">
        <v>0.8</v>
      </c>
      <c r="AO30" s="56"/>
      <c r="AP30" s="17" t="s">
        <v>122</v>
      </c>
      <c r="AQ30" s="20"/>
      <c r="AR30" s="20">
        <v>0.75</v>
      </c>
      <c r="AS30" s="20">
        <v>1</v>
      </c>
      <c r="AT30" s="20">
        <v>1</v>
      </c>
      <c r="AU30" s="20">
        <v>1</v>
      </c>
      <c r="AV30" s="21">
        <v>0.5</v>
      </c>
      <c r="AW30" s="56"/>
      <c r="AX30" s="17" t="s">
        <v>122</v>
      </c>
      <c r="AY30" s="20"/>
      <c r="AZ30" s="20">
        <v>0.97</v>
      </c>
      <c r="BA30" s="20">
        <v>0.95</v>
      </c>
      <c r="BB30" s="20">
        <v>0.5</v>
      </c>
      <c r="BC30" s="20">
        <v>0.2</v>
      </c>
      <c r="BD30" s="21">
        <v>0.08</v>
      </c>
      <c r="BE30" s="56"/>
      <c r="BF30" s="17" t="s">
        <v>122</v>
      </c>
      <c r="BG30" s="20">
        <v>0.85</v>
      </c>
      <c r="BH30" s="20">
        <v>0.5</v>
      </c>
      <c r="BI30" s="20"/>
      <c r="BJ30" s="20">
        <v>0.15</v>
      </c>
      <c r="BK30" s="20"/>
      <c r="BL30" s="21">
        <f>1-BL28-BL29-BL31</f>
        <v>0.73745599711924714</v>
      </c>
    </row>
    <row r="31" spans="1:64" ht="13.5" thickBot="1" x14ac:dyDescent="0.25">
      <c r="A31" s="57"/>
      <c r="B31" s="22" t="s">
        <v>123</v>
      </c>
      <c r="C31" s="31"/>
      <c r="D31" s="31"/>
      <c r="E31" s="31"/>
      <c r="F31" s="31"/>
      <c r="G31" s="31"/>
      <c r="H31" s="32"/>
      <c r="I31" s="57"/>
      <c r="J31" s="22" t="s">
        <v>123</v>
      </c>
      <c r="K31" s="31"/>
      <c r="L31" s="31"/>
      <c r="M31" s="31"/>
      <c r="N31" s="31"/>
      <c r="O31" s="31"/>
      <c r="P31" s="32"/>
      <c r="Q31" s="57"/>
      <c r="R31" s="22" t="s">
        <v>123</v>
      </c>
      <c r="S31" s="31"/>
      <c r="T31" s="31"/>
      <c r="U31" s="31"/>
      <c r="V31" s="31"/>
      <c r="W31" s="31"/>
      <c r="X31" s="32"/>
      <c r="Y31" s="57"/>
      <c r="Z31" s="22" t="s">
        <v>123</v>
      </c>
      <c r="AA31" s="31"/>
      <c r="AB31" s="31"/>
      <c r="AC31" s="31"/>
      <c r="AD31" s="31"/>
      <c r="AE31" s="31"/>
      <c r="AF31" s="32"/>
      <c r="AG31" s="57"/>
      <c r="AH31" s="22" t="s">
        <v>123</v>
      </c>
      <c r="AI31" s="31"/>
      <c r="AJ31" s="31"/>
      <c r="AK31" s="31"/>
      <c r="AL31" s="31"/>
      <c r="AM31" s="31"/>
      <c r="AN31" s="32"/>
      <c r="AO31" s="57"/>
      <c r="AP31" s="22" t="s">
        <v>123</v>
      </c>
      <c r="AQ31" s="31"/>
      <c r="AR31" s="31"/>
      <c r="AS31" s="31"/>
      <c r="AT31" s="31"/>
      <c r="AU31" s="31"/>
      <c r="AV31" s="32"/>
      <c r="AW31" s="57"/>
      <c r="AX31" s="22" t="s">
        <v>123</v>
      </c>
      <c r="AY31" s="31"/>
      <c r="AZ31" s="31"/>
      <c r="BA31" s="31"/>
      <c r="BB31" s="31"/>
      <c r="BC31" s="31"/>
      <c r="BD31" s="32">
        <v>0.02</v>
      </c>
      <c r="BE31" s="57"/>
      <c r="BF31" s="22" t="s">
        <v>123</v>
      </c>
      <c r="BG31" s="31"/>
      <c r="BH31" s="31"/>
      <c r="BI31" s="31"/>
      <c r="BJ31" s="31"/>
      <c r="BK31" s="31"/>
      <c r="BL31" s="32">
        <f>BM107</f>
        <v>3.7623627141163102E-4</v>
      </c>
    </row>
    <row r="32" spans="1:64" ht="13.5" thickTop="1" x14ac:dyDescent="0.2">
      <c r="A32" s="44" t="s">
        <v>124</v>
      </c>
      <c r="B32" s="14" t="s">
        <v>125</v>
      </c>
      <c r="C32" s="15"/>
      <c r="D32" s="15"/>
      <c r="E32" s="15"/>
      <c r="F32" s="15"/>
      <c r="G32" s="15"/>
      <c r="H32" s="16"/>
      <c r="I32" s="44" t="s">
        <v>124</v>
      </c>
      <c r="J32" s="14" t="s">
        <v>125</v>
      </c>
      <c r="K32" s="15"/>
      <c r="L32" s="15"/>
      <c r="M32" s="15"/>
      <c r="N32" s="15"/>
      <c r="O32" s="15"/>
      <c r="P32" s="16"/>
      <c r="Q32" s="44" t="s">
        <v>124</v>
      </c>
      <c r="R32" s="14" t="s">
        <v>125</v>
      </c>
      <c r="S32" s="15"/>
      <c r="T32" s="15"/>
      <c r="U32" s="15"/>
      <c r="V32" s="15"/>
      <c r="W32" s="15"/>
      <c r="X32" s="16"/>
      <c r="Y32" s="44" t="s">
        <v>124</v>
      </c>
      <c r="Z32" s="14" t="s">
        <v>125</v>
      </c>
      <c r="AA32" s="15"/>
      <c r="AB32" s="15"/>
      <c r="AC32" s="15"/>
      <c r="AD32" s="15"/>
      <c r="AE32" s="15"/>
      <c r="AF32" s="16"/>
      <c r="AG32" s="44" t="s">
        <v>124</v>
      </c>
      <c r="AH32" s="14" t="s">
        <v>125</v>
      </c>
      <c r="AI32" s="15"/>
      <c r="AJ32" s="15"/>
      <c r="AK32" s="15"/>
      <c r="AL32" s="15"/>
      <c r="AM32" s="15"/>
      <c r="AN32" s="16"/>
      <c r="AO32" s="44" t="s">
        <v>124</v>
      </c>
      <c r="AP32" s="14" t="s">
        <v>125</v>
      </c>
      <c r="AQ32" s="15"/>
      <c r="AR32" s="15"/>
      <c r="AS32" s="15"/>
      <c r="AT32" s="15"/>
      <c r="AU32" s="15"/>
      <c r="AV32" s="16"/>
      <c r="AW32" s="44" t="s">
        <v>124</v>
      </c>
      <c r="AX32" s="14" t="s">
        <v>125</v>
      </c>
      <c r="AY32" s="15"/>
      <c r="AZ32" s="15"/>
      <c r="BA32" s="15"/>
      <c r="BB32" s="15"/>
      <c r="BC32" s="15"/>
      <c r="BD32" s="16"/>
      <c r="BE32" s="44" t="s">
        <v>124</v>
      </c>
      <c r="BF32" s="14" t="s">
        <v>125</v>
      </c>
      <c r="BG32" s="15"/>
      <c r="BH32" s="15"/>
      <c r="BI32" s="15"/>
      <c r="BJ32" s="15"/>
      <c r="BK32" s="15"/>
      <c r="BL32" s="19">
        <f>SUM(A32:BJ32)</f>
        <v>0</v>
      </c>
    </row>
    <row r="33" spans="1:64" x14ac:dyDescent="0.2">
      <c r="A33" s="45"/>
      <c r="B33" s="17" t="s">
        <v>126</v>
      </c>
      <c r="C33" s="18"/>
      <c r="D33" s="18"/>
      <c r="E33" s="18"/>
      <c r="F33" s="18"/>
      <c r="G33" s="18"/>
      <c r="H33" s="19"/>
      <c r="I33" s="45"/>
      <c r="J33" s="17" t="s">
        <v>126</v>
      </c>
      <c r="K33" s="18"/>
      <c r="L33" s="18"/>
      <c r="M33" s="18"/>
      <c r="N33" s="18"/>
      <c r="O33" s="18"/>
      <c r="P33" s="19"/>
      <c r="Q33" s="45"/>
      <c r="R33" s="17" t="s">
        <v>126</v>
      </c>
      <c r="S33" s="18"/>
      <c r="T33" s="18"/>
      <c r="U33" s="18"/>
      <c r="V33" s="18"/>
      <c r="W33" s="18"/>
      <c r="X33" s="19"/>
      <c r="Y33" s="45"/>
      <c r="Z33" s="17" t="s">
        <v>126</v>
      </c>
      <c r="AA33" s="18"/>
      <c r="AB33" s="18"/>
      <c r="AC33" s="18"/>
      <c r="AD33" s="18"/>
      <c r="AE33" s="18"/>
      <c r="AF33" s="19"/>
      <c r="AG33" s="45"/>
      <c r="AH33" s="17" t="s">
        <v>126</v>
      </c>
      <c r="AI33" s="18"/>
      <c r="AJ33" s="18"/>
      <c r="AK33" s="18"/>
      <c r="AL33" s="18"/>
      <c r="AM33" s="18"/>
      <c r="AN33" s="19"/>
      <c r="AO33" s="45"/>
      <c r="AP33" s="17" t="s">
        <v>126</v>
      </c>
      <c r="AQ33" s="18"/>
      <c r="AR33" s="18"/>
      <c r="AS33" s="18"/>
      <c r="AT33" s="18"/>
      <c r="AU33" s="18"/>
      <c r="AV33" s="19"/>
      <c r="AW33" s="45"/>
      <c r="AX33" s="17" t="s">
        <v>126</v>
      </c>
      <c r="AY33" s="18"/>
      <c r="AZ33" s="18"/>
      <c r="BA33" s="18"/>
      <c r="BB33" s="18"/>
      <c r="BC33" s="18"/>
      <c r="BD33" s="19"/>
      <c r="BE33" s="45"/>
      <c r="BF33" s="17" t="s">
        <v>126</v>
      </c>
      <c r="BG33" s="18"/>
      <c r="BH33" s="18"/>
      <c r="BI33" s="18"/>
      <c r="BJ33" s="18"/>
      <c r="BK33" s="18"/>
      <c r="BL33" s="19"/>
    </row>
    <row r="34" spans="1:64" x14ac:dyDescent="0.2">
      <c r="A34" s="45"/>
      <c r="B34" s="17" t="s">
        <v>127</v>
      </c>
      <c r="C34" s="18"/>
      <c r="D34" s="18"/>
      <c r="E34" s="18"/>
      <c r="F34" s="18"/>
      <c r="G34" s="18"/>
      <c r="H34" s="19"/>
      <c r="I34" s="45"/>
      <c r="J34" s="17" t="s">
        <v>127</v>
      </c>
      <c r="K34" s="18"/>
      <c r="L34" s="18"/>
      <c r="M34" s="18"/>
      <c r="N34" s="18"/>
      <c r="O34" s="18"/>
      <c r="P34" s="19"/>
      <c r="Q34" s="45"/>
      <c r="R34" s="17" t="s">
        <v>127</v>
      </c>
      <c r="S34" s="18"/>
      <c r="T34" s="18"/>
      <c r="U34" s="18"/>
      <c r="V34" s="18"/>
      <c r="W34" s="18"/>
      <c r="X34" s="19"/>
      <c r="Y34" s="45"/>
      <c r="Z34" s="17" t="s">
        <v>127</v>
      </c>
      <c r="AA34" s="18"/>
      <c r="AB34" s="18"/>
      <c r="AC34" s="18"/>
      <c r="AD34" s="18"/>
      <c r="AE34" s="18"/>
      <c r="AF34" s="19"/>
      <c r="AG34" s="45"/>
      <c r="AH34" s="17" t="s">
        <v>127</v>
      </c>
      <c r="AI34" s="18"/>
      <c r="AJ34" s="18"/>
      <c r="AK34" s="18"/>
      <c r="AL34" s="18"/>
      <c r="AM34" s="18"/>
      <c r="AN34" s="19"/>
      <c r="AO34" s="45"/>
      <c r="AP34" s="17" t="s">
        <v>127</v>
      </c>
      <c r="AQ34" s="18"/>
      <c r="AR34" s="18"/>
      <c r="AS34" s="18"/>
      <c r="AT34" s="18"/>
      <c r="AU34" s="18"/>
      <c r="AV34" s="19"/>
      <c r="AW34" s="45"/>
      <c r="AX34" s="17" t="s">
        <v>127</v>
      </c>
      <c r="AY34" s="18"/>
      <c r="AZ34" s="18"/>
      <c r="BA34" s="18"/>
      <c r="BB34" s="18"/>
      <c r="BC34" s="18"/>
      <c r="BD34" s="19"/>
      <c r="BE34" s="45"/>
      <c r="BF34" s="17" t="s">
        <v>127</v>
      </c>
      <c r="BG34" s="18"/>
      <c r="BH34" s="18"/>
      <c r="BI34" s="18"/>
      <c r="BJ34" s="18"/>
      <c r="BK34" s="18"/>
      <c r="BL34" s="19"/>
    </row>
    <row r="35" spans="1:64" x14ac:dyDescent="0.2">
      <c r="A35" s="45"/>
      <c r="B35" s="17" t="s">
        <v>128</v>
      </c>
      <c r="C35" s="20"/>
      <c r="D35" s="20"/>
      <c r="E35" s="20"/>
      <c r="F35" s="20"/>
      <c r="G35" s="20"/>
      <c r="H35" s="21"/>
      <c r="I35" s="45"/>
      <c r="J35" s="17" t="s">
        <v>128</v>
      </c>
      <c r="K35" s="20"/>
      <c r="L35" s="20"/>
      <c r="M35" s="20"/>
      <c r="N35" s="20"/>
      <c r="O35" s="20"/>
      <c r="P35" s="21"/>
      <c r="Q35" s="45"/>
      <c r="R35" s="17" t="s">
        <v>128</v>
      </c>
      <c r="S35" s="20"/>
      <c r="T35" s="20"/>
      <c r="U35" s="20"/>
      <c r="V35" s="20"/>
      <c r="W35" s="20"/>
      <c r="X35" s="21"/>
      <c r="Y35" s="45"/>
      <c r="Z35" s="17" t="s">
        <v>128</v>
      </c>
      <c r="AA35" s="20"/>
      <c r="AB35" s="20"/>
      <c r="AC35" s="20"/>
      <c r="AD35" s="20"/>
      <c r="AE35" s="20"/>
      <c r="AF35" s="21"/>
      <c r="AG35" s="45"/>
      <c r="AH35" s="17" t="s">
        <v>128</v>
      </c>
      <c r="AI35" s="20"/>
      <c r="AJ35" s="20"/>
      <c r="AK35" s="20"/>
      <c r="AL35" s="20"/>
      <c r="AM35" s="20"/>
      <c r="AN35" s="21"/>
      <c r="AO35" s="45"/>
      <c r="AP35" s="17" t="s">
        <v>128</v>
      </c>
      <c r="AQ35" s="20"/>
      <c r="AR35" s="20"/>
      <c r="AS35" s="20"/>
      <c r="AT35" s="20"/>
      <c r="AU35" s="20"/>
      <c r="AV35" s="21"/>
      <c r="AW35" s="45"/>
      <c r="AX35" s="17" t="s">
        <v>128</v>
      </c>
      <c r="AY35" s="20"/>
      <c r="AZ35" s="20"/>
      <c r="BA35" s="20"/>
      <c r="BB35" s="20"/>
      <c r="BC35" s="20"/>
      <c r="BD35" s="21"/>
      <c r="BE35" s="45"/>
      <c r="BF35" s="17" t="s">
        <v>128</v>
      </c>
      <c r="BG35" s="20"/>
      <c r="BH35" s="20"/>
      <c r="BI35" s="20"/>
      <c r="BJ35" s="20"/>
      <c r="BK35" s="20"/>
      <c r="BL35" s="21"/>
    </row>
    <row r="36" spans="1:64" x14ac:dyDescent="0.2">
      <c r="A36" s="45"/>
      <c r="B36" s="17" t="s">
        <v>129</v>
      </c>
      <c r="C36" s="20"/>
      <c r="D36" s="20"/>
      <c r="E36" s="20"/>
      <c r="F36" s="20"/>
      <c r="G36" s="20"/>
      <c r="H36" s="21"/>
      <c r="I36" s="45"/>
      <c r="J36" s="17" t="s">
        <v>129</v>
      </c>
      <c r="K36" s="20"/>
      <c r="L36" s="20"/>
      <c r="M36" s="20"/>
      <c r="N36" s="20"/>
      <c r="O36" s="20"/>
      <c r="P36" s="21"/>
      <c r="Q36" s="45"/>
      <c r="R36" s="17" t="s">
        <v>129</v>
      </c>
      <c r="S36" s="20"/>
      <c r="T36" s="20"/>
      <c r="U36" s="20"/>
      <c r="V36" s="20"/>
      <c r="W36" s="20"/>
      <c r="X36" s="21"/>
      <c r="Y36" s="45"/>
      <c r="Z36" s="17" t="s">
        <v>129</v>
      </c>
      <c r="AA36" s="20"/>
      <c r="AB36" s="20"/>
      <c r="AC36" s="20"/>
      <c r="AD36" s="20"/>
      <c r="AE36" s="20"/>
      <c r="AF36" s="21"/>
      <c r="AG36" s="45"/>
      <c r="AH36" s="17" t="s">
        <v>129</v>
      </c>
      <c r="AI36" s="20"/>
      <c r="AJ36" s="20"/>
      <c r="AK36" s="20"/>
      <c r="AL36" s="20"/>
      <c r="AM36" s="20"/>
      <c r="AN36" s="21"/>
      <c r="AO36" s="45"/>
      <c r="AP36" s="17" t="s">
        <v>129</v>
      </c>
      <c r="AQ36" s="20"/>
      <c r="AR36" s="20"/>
      <c r="AS36" s="20"/>
      <c r="AT36" s="20"/>
      <c r="AU36" s="20"/>
      <c r="AV36" s="21"/>
      <c r="AW36" s="45"/>
      <c r="AX36" s="17" t="s">
        <v>129</v>
      </c>
      <c r="AY36" s="20"/>
      <c r="AZ36" s="20"/>
      <c r="BA36" s="20"/>
      <c r="BB36" s="20"/>
      <c r="BC36" s="20"/>
      <c r="BD36" s="21"/>
      <c r="BE36" s="45"/>
      <c r="BF36" s="17" t="s">
        <v>129</v>
      </c>
      <c r="BG36" s="20"/>
      <c r="BH36" s="20"/>
      <c r="BI36" s="20"/>
      <c r="BJ36" s="20"/>
      <c r="BK36" s="20"/>
      <c r="BL36" s="21"/>
    </row>
    <row r="37" spans="1:64" x14ac:dyDescent="0.2">
      <c r="A37" s="45"/>
      <c r="B37" s="17" t="s">
        <v>130</v>
      </c>
      <c r="C37" s="20"/>
      <c r="D37" s="20"/>
      <c r="E37" s="20"/>
      <c r="F37" s="20"/>
      <c r="G37" s="20"/>
      <c r="H37" s="21"/>
      <c r="I37" s="45"/>
      <c r="J37" s="17" t="s">
        <v>130</v>
      </c>
      <c r="K37" s="20"/>
      <c r="L37" s="20"/>
      <c r="M37" s="20"/>
      <c r="N37" s="20"/>
      <c r="O37" s="20"/>
      <c r="P37" s="21"/>
      <c r="Q37" s="45"/>
      <c r="R37" s="17" t="s">
        <v>130</v>
      </c>
      <c r="S37" s="20"/>
      <c r="T37" s="20"/>
      <c r="U37" s="20"/>
      <c r="V37" s="20"/>
      <c r="W37" s="20"/>
      <c r="X37" s="21"/>
      <c r="Y37" s="45"/>
      <c r="Z37" s="17" t="s">
        <v>130</v>
      </c>
      <c r="AA37" s="20"/>
      <c r="AB37" s="20"/>
      <c r="AC37" s="20"/>
      <c r="AD37" s="20"/>
      <c r="AE37" s="20"/>
      <c r="AF37" s="21"/>
      <c r="AG37" s="45"/>
      <c r="AH37" s="17" t="s">
        <v>130</v>
      </c>
      <c r="AI37" s="20"/>
      <c r="AJ37" s="20"/>
      <c r="AK37" s="20"/>
      <c r="AL37" s="20"/>
      <c r="AM37" s="20"/>
      <c r="AN37" s="21"/>
      <c r="AO37" s="45"/>
      <c r="AP37" s="17" t="s">
        <v>130</v>
      </c>
      <c r="AQ37" s="20"/>
      <c r="AR37" s="20"/>
      <c r="AS37" s="20"/>
      <c r="AT37" s="20"/>
      <c r="AU37" s="20"/>
      <c r="AV37" s="21"/>
      <c r="AW37" s="45"/>
      <c r="AX37" s="17" t="s">
        <v>130</v>
      </c>
      <c r="AY37" s="20"/>
      <c r="AZ37" s="20"/>
      <c r="BA37" s="20"/>
      <c r="BB37" s="20"/>
      <c r="BC37" s="20"/>
      <c r="BD37" s="21"/>
      <c r="BE37" s="45"/>
      <c r="BF37" s="17" t="s">
        <v>130</v>
      </c>
      <c r="BG37" s="20"/>
      <c r="BH37" s="20"/>
      <c r="BI37" s="20"/>
      <c r="BJ37" s="20"/>
      <c r="BK37" s="20"/>
      <c r="BL37" s="21"/>
    </row>
    <row r="38" spans="1:64" ht="13.5" thickBot="1" x14ac:dyDescent="0.25">
      <c r="A38" s="46"/>
      <c r="B38" s="22" t="s">
        <v>131</v>
      </c>
      <c r="C38" s="31"/>
      <c r="D38" s="31"/>
      <c r="E38" s="31"/>
      <c r="F38" s="31"/>
      <c r="G38" s="31"/>
      <c r="H38" s="32"/>
      <c r="I38" s="46"/>
      <c r="J38" s="22" t="s">
        <v>131</v>
      </c>
      <c r="K38" s="31"/>
      <c r="L38" s="31"/>
      <c r="M38" s="31"/>
      <c r="N38" s="31"/>
      <c r="O38" s="31"/>
      <c r="P38" s="32"/>
      <c r="Q38" s="46"/>
      <c r="R38" s="22" t="s">
        <v>131</v>
      </c>
      <c r="S38" s="31"/>
      <c r="T38" s="31"/>
      <c r="U38" s="31"/>
      <c r="V38" s="31"/>
      <c r="W38" s="31"/>
      <c r="X38" s="32"/>
      <c r="Y38" s="46"/>
      <c r="Z38" s="22" t="s">
        <v>131</v>
      </c>
      <c r="AA38" s="31"/>
      <c r="AB38" s="31"/>
      <c r="AC38" s="31"/>
      <c r="AD38" s="31"/>
      <c r="AE38" s="31"/>
      <c r="AF38" s="32"/>
      <c r="AG38" s="46"/>
      <c r="AH38" s="22" t="s">
        <v>131</v>
      </c>
      <c r="AI38" s="31"/>
      <c r="AJ38" s="31"/>
      <c r="AK38" s="31"/>
      <c r="AL38" s="31"/>
      <c r="AM38" s="31"/>
      <c r="AN38" s="32"/>
      <c r="AO38" s="46"/>
      <c r="AP38" s="22" t="s">
        <v>131</v>
      </c>
      <c r="AQ38" s="31"/>
      <c r="AR38" s="31"/>
      <c r="AS38" s="31"/>
      <c r="AT38" s="31"/>
      <c r="AU38" s="31"/>
      <c r="AV38" s="32"/>
      <c r="AW38" s="46"/>
      <c r="AX38" s="22" t="s">
        <v>131</v>
      </c>
      <c r="AY38" s="31"/>
      <c r="AZ38" s="31"/>
      <c r="BA38" s="31"/>
      <c r="BB38" s="31"/>
      <c r="BC38" s="31"/>
      <c r="BD38" s="32"/>
      <c r="BE38" s="46"/>
      <c r="BF38" s="22" t="s">
        <v>131</v>
      </c>
      <c r="BG38" s="31"/>
      <c r="BH38" s="31"/>
      <c r="BI38" s="31"/>
      <c r="BJ38" s="31"/>
      <c r="BK38" s="31"/>
      <c r="BL38" s="32"/>
    </row>
    <row r="39" spans="1:64" ht="13.5" thickTop="1" x14ac:dyDescent="0.2">
      <c r="A39" s="50" t="s">
        <v>132</v>
      </c>
      <c r="B39" s="14" t="s">
        <v>133</v>
      </c>
      <c r="C39" s="29"/>
      <c r="D39" s="29">
        <v>0.5</v>
      </c>
      <c r="E39" s="29">
        <v>0.9</v>
      </c>
      <c r="F39" s="29">
        <v>0.2</v>
      </c>
      <c r="G39" s="29">
        <v>0.8</v>
      </c>
      <c r="H39" s="30"/>
      <c r="I39" s="50" t="s">
        <v>132</v>
      </c>
      <c r="J39" s="14" t="s">
        <v>133</v>
      </c>
      <c r="K39" s="29">
        <v>1</v>
      </c>
      <c r="L39" s="29"/>
      <c r="M39" s="29">
        <v>0.7</v>
      </c>
      <c r="N39" s="29">
        <v>1</v>
      </c>
      <c r="O39" s="29">
        <v>1</v>
      </c>
      <c r="P39" s="30">
        <v>0.2</v>
      </c>
      <c r="Q39" s="50" t="s">
        <v>132</v>
      </c>
      <c r="R39" s="14" t="s">
        <v>133</v>
      </c>
      <c r="S39" s="29">
        <v>0.2</v>
      </c>
      <c r="T39" s="29">
        <v>0.9</v>
      </c>
      <c r="U39" s="29">
        <v>0.9</v>
      </c>
      <c r="V39" s="29">
        <v>0.2</v>
      </c>
      <c r="W39" s="29"/>
      <c r="X39" s="30">
        <v>1</v>
      </c>
      <c r="Y39" s="50" t="s">
        <v>132</v>
      </c>
      <c r="Z39" s="14" t="s">
        <v>133</v>
      </c>
      <c r="AA39" s="29"/>
      <c r="AB39" s="29">
        <v>1</v>
      </c>
      <c r="AC39" s="29">
        <v>0.2</v>
      </c>
      <c r="AD39" s="29">
        <v>0.9</v>
      </c>
      <c r="AE39" s="29">
        <v>0.8</v>
      </c>
      <c r="AF39" s="30"/>
      <c r="AG39" s="50" t="s">
        <v>132</v>
      </c>
      <c r="AH39" s="14" t="s">
        <v>133</v>
      </c>
      <c r="AI39" s="29">
        <v>0.9</v>
      </c>
      <c r="AJ39" s="29"/>
      <c r="AK39" s="29">
        <v>0.95</v>
      </c>
      <c r="AL39" s="29"/>
      <c r="AM39" s="29"/>
      <c r="AN39" s="30">
        <v>0.9</v>
      </c>
      <c r="AO39" s="50" t="s">
        <v>132</v>
      </c>
      <c r="AP39" s="14" t="s">
        <v>133</v>
      </c>
      <c r="AQ39" s="29">
        <v>0.9</v>
      </c>
      <c r="AR39" s="29">
        <v>0.75</v>
      </c>
      <c r="AS39" s="29"/>
      <c r="AT39" s="29">
        <v>1</v>
      </c>
      <c r="AU39" s="29">
        <v>1</v>
      </c>
      <c r="AV39" s="30">
        <v>0.5</v>
      </c>
      <c r="AW39" s="50" t="s">
        <v>132</v>
      </c>
      <c r="AX39" s="14" t="s">
        <v>133</v>
      </c>
      <c r="AY39" s="29">
        <v>0.99</v>
      </c>
      <c r="AZ39" s="29">
        <v>0.99</v>
      </c>
      <c r="BA39" s="29"/>
      <c r="BB39" s="29">
        <v>0.75</v>
      </c>
      <c r="BC39" s="29">
        <v>0.2</v>
      </c>
      <c r="BD39" s="30">
        <v>0.15</v>
      </c>
      <c r="BE39" s="50" t="s">
        <v>132</v>
      </c>
      <c r="BF39" s="14" t="s">
        <v>133</v>
      </c>
      <c r="BG39" s="29">
        <v>1</v>
      </c>
      <c r="BH39" s="29">
        <v>1</v>
      </c>
      <c r="BI39" s="29"/>
      <c r="BJ39" s="29">
        <v>0.1</v>
      </c>
      <c r="BK39" s="29"/>
      <c r="BL39" s="30">
        <f>1-BL40</f>
        <v>0.72708329970385366</v>
      </c>
    </row>
    <row r="40" spans="1:64" ht="13.5" thickBot="1" x14ac:dyDescent="0.25">
      <c r="A40" s="51"/>
      <c r="B40" s="22" t="s">
        <v>134</v>
      </c>
      <c r="C40" s="31">
        <v>1</v>
      </c>
      <c r="D40" s="31">
        <v>0.5</v>
      </c>
      <c r="E40" s="31">
        <v>0.1</v>
      </c>
      <c r="F40" s="31">
        <v>0.8</v>
      </c>
      <c r="G40" s="31">
        <v>0.2</v>
      </c>
      <c r="H40" s="32"/>
      <c r="I40" s="51"/>
      <c r="J40" s="22" t="s">
        <v>134</v>
      </c>
      <c r="K40" s="31"/>
      <c r="L40" s="31"/>
      <c r="M40" s="31">
        <v>0.3</v>
      </c>
      <c r="N40" s="31"/>
      <c r="O40" s="31"/>
      <c r="P40" s="32">
        <v>0.8</v>
      </c>
      <c r="Q40" s="51"/>
      <c r="R40" s="22" t="s">
        <v>134</v>
      </c>
      <c r="S40" s="31">
        <v>0.8</v>
      </c>
      <c r="T40" s="31">
        <v>0.1</v>
      </c>
      <c r="U40" s="31">
        <v>0.1</v>
      </c>
      <c r="V40" s="31">
        <v>0.8</v>
      </c>
      <c r="W40" s="31">
        <v>1</v>
      </c>
      <c r="X40" s="32"/>
      <c r="Y40" s="51"/>
      <c r="Z40" s="22" t="s">
        <v>134</v>
      </c>
      <c r="AA40" s="31"/>
      <c r="AB40" s="31"/>
      <c r="AC40" s="31">
        <v>0.8</v>
      </c>
      <c r="AD40" s="31">
        <v>0.1</v>
      </c>
      <c r="AE40" s="31">
        <v>0.2</v>
      </c>
      <c r="AF40" s="32"/>
      <c r="AG40" s="51"/>
      <c r="AH40" s="22" t="s">
        <v>134</v>
      </c>
      <c r="AI40" s="31">
        <v>0.1</v>
      </c>
      <c r="AJ40" s="31">
        <v>1</v>
      </c>
      <c r="AK40" s="31">
        <v>0.05</v>
      </c>
      <c r="AL40" s="31">
        <v>1</v>
      </c>
      <c r="AM40" s="31"/>
      <c r="AN40" s="32">
        <v>0.1</v>
      </c>
      <c r="AO40" s="51"/>
      <c r="AP40" s="22" t="s">
        <v>134</v>
      </c>
      <c r="AQ40" s="31">
        <v>0.1</v>
      </c>
      <c r="AR40" s="31">
        <v>0.25</v>
      </c>
      <c r="AS40" s="31">
        <v>1</v>
      </c>
      <c r="AT40" s="31"/>
      <c r="AU40" s="31"/>
      <c r="AV40" s="32">
        <v>0.5</v>
      </c>
      <c r="AW40" s="51"/>
      <c r="AX40" s="22" t="s">
        <v>134</v>
      </c>
      <c r="AY40" s="31">
        <v>0.01</v>
      </c>
      <c r="AZ40" s="31">
        <v>0.01</v>
      </c>
      <c r="BA40" s="31"/>
      <c r="BB40" s="31">
        <v>0.25</v>
      </c>
      <c r="BC40" s="31">
        <v>0.8</v>
      </c>
      <c r="BD40" s="32">
        <v>0.85</v>
      </c>
      <c r="BE40" s="51"/>
      <c r="BF40" s="22" t="s">
        <v>134</v>
      </c>
      <c r="BG40" s="31"/>
      <c r="BH40" s="31"/>
      <c r="BI40" s="31"/>
      <c r="BJ40" s="31">
        <v>0.9</v>
      </c>
      <c r="BK40" s="31"/>
      <c r="BL40" s="32">
        <f>BM109</f>
        <v>0.27291670029614634</v>
      </c>
    </row>
    <row r="41" spans="1:64" ht="13.5" thickTop="1" x14ac:dyDescent="0.2">
      <c r="C41" s="33"/>
      <c r="D41" s="33"/>
      <c r="E41" s="33"/>
      <c r="F41" s="33"/>
      <c r="G41" s="33"/>
      <c r="H41" s="33"/>
      <c r="K41" s="33"/>
      <c r="L41" s="33"/>
      <c r="M41" s="33"/>
      <c r="N41" s="33"/>
      <c r="O41" s="33"/>
      <c r="P41" s="33"/>
      <c r="S41" s="33"/>
      <c r="T41" s="33"/>
      <c r="U41" s="33"/>
      <c r="V41" s="33"/>
      <c r="W41" s="33"/>
      <c r="X41" s="33"/>
      <c r="AA41" s="33"/>
      <c r="AB41" s="33"/>
      <c r="AC41" s="33"/>
      <c r="AD41" s="33"/>
      <c r="AE41" s="33"/>
      <c r="AF41" s="33"/>
      <c r="AI41" s="33"/>
      <c r="AJ41" s="33"/>
      <c r="AK41" s="33"/>
      <c r="AL41" s="33"/>
      <c r="AM41" s="33"/>
      <c r="AN41" s="33"/>
      <c r="AQ41" s="33"/>
      <c r="AR41" s="33"/>
      <c r="AS41" s="33"/>
      <c r="AT41" s="33"/>
      <c r="AU41" s="33"/>
      <c r="AV41" s="33"/>
      <c r="AY41" s="33"/>
      <c r="AZ41" s="33"/>
      <c r="BA41" s="33"/>
      <c r="BB41" s="33"/>
      <c r="BC41" s="33"/>
      <c r="BD41" s="33"/>
      <c r="BG41" s="33"/>
      <c r="BH41" s="33"/>
      <c r="BI41" s="33"/>
      <c r="BJ41" s="33"/>
      <c r="BK41" s="33"/>
      <c r="BL41" s="33"/>
    </row>
    <row r="51" spans="1:64" ht="13.5" thickBot="1" x14ac:dyDescent="0.25"/>
    <row r="52" spans="1:64" ht="13.5" thickTop="1" x14ac:dyDescent="0.2">
      <c r="A52" s="3">
        <v>2000</v>
      </c>
      <c r="B52" s="4" t="s">
        <v>0</v>
      </c>
      <c r="C52" s="5" t="str">
        <f t="shared" ref="C52:H53" si="31">C3</f>
        <v>Abbeville</v>
      </c>
      <c r="D52" s="5" t="str">
        <f t="shared" si="31"/>
        <v>Aiken</v>
      </c>
      <c r="E52" s="5" t="str">
        <f t="shared" si="31"/>
        <v>Allendale</v>
      </c>
      <c r="F52" s="5" t="str">
        <f t="shared" si="31"/>
        <v>Anderson</v>
      </c>
      <c r="G52" s="5" t="str">
        <f t="shared" si="31"/>
        <v>Bamberg</v>
      </c>
      <c r="H52" s="6" t="str">
        <f t="shared" si="31"/>
        <v>Barnwell</v>
      </c>
      <c r="I52" s="3">
        <v>2000</v>
      </c>
      <c r="J52" s="4" t="s">
        <v>0</v>
      </c>
      <c r="K52" s="5" t="str">
        <f t="shared" ref="K52:P53" si="32">K3</f>
        <v>Beaufort</v>
      </c>
      <c r="L52" s="5" t="str">
        <f t="shared" si="32"/>
        <v>Berkeley</v>
      </c>
      <c r="M52" s="5" t="str">
        <f t="shared" si="32"/>
        <v>Calhoun</v>
      </c>
      <c r="N52" s="7" t="str">
        <f t="shared" si="32"/>
        <v>Charleston</v>
      </c>
      <c r="O52" s="5" t="str">
        <f t="shared" si="32"/>
        <v>Cherokee</v>
      </c>
      <c r="P52" s="6" t="str">
        <f t="shared" si="32"/>
        <v>Chester</v>
      </c>
      <c r="Q52" s="3">
        <v>2000</v>
      </c>
      <c r="R52" s="4" t="s">
        <v>0</v>
      </c>
      <c r="S52" s="5" t="str">
        <f t="shared" ref="S52:X53" si="33">S3</f>
        <v>Chesterfield</v>
      </c>
      <c r="T52" s="5" t="str">
        <f t="shared" si="33"/>
        <v>Clarendon</v>
      </c>
      <c r="U52" s="5" t="str">
        <f t="shared" si="33"/>
        <v>Colleton</v>
      </c>
      <c r="V52" s="5" t="str">
        <f t="shared" si="33"/>
        <v>Darlington</v>
      </c>
      <c r="W52" s="5" t="str">
        <f t="shared" si="33"/>
        <v>Dillon</v>
      </c>
      <c r="X52" s="6" t="str">
        <f t="shared" si="33"/>
        <v>Dorchester</v>
      </c>
      <c r="Y52" s="3">
        <v>2000</v>
      </c>
      <c r="Z52" s="4" t="s">
        <v>0</v>
      </c>
      <c r="AA52" s="5" t="str">
        <f t="shared" ref="AA52:AF53" si="34">AA3</f>
        <v>Edgefield</v>
      </c>
      <c r="AB52" s="5" t="str">
        <f t="shared" si="34"/>
        <v>Fairfield</v>
      </c>
      <c r="AC52" s="5" t="str">
        <f t="shared" si="34"/>
        <v>Florence</v>
      </c>
      <c r="AD52" s="5" t="str">
        <f t="shared" si="34"/>
        <v>Georgetown</v>
      </c>
      <c r="AE52" s="5" t="str">
        <f t="shared" si="34"/>
        <v>Greenville</v>
      </c>
      <c r="AF52" s="6" t="str">
        <f t="shared" si="34"/>
        <v>Greenwood</v>
      </c>
      <c r="AG52" s="3">
        <v>2000</v>
      </c>
      <c r="AH52" s="4" t="s">
        <v>0</v>
      </c>
      <c r="AI52" s="5" t="str">
        <f t="shared" ref="AI52:AN53" si="35">AI3</f>
        <v>Hampton</v>
      </c>
      <c r="AJ52" s="7" t="str">
        <f t="shared" si="35"/>
        <v>Horry</v>
      </c>
      <c r="AK52" s="5" t="str">
        <f t="shared" si="35"/>
        <v>Jasper</v>
      </c>
      <c r="AL52" s="5" t="str">
        <f t="shared" si="35"/>
        <v>Kershaw</v>
      </c>
      <c r="AM52" s="5" t="str">
        <f t="shared" si="35"/>
        <v>Lancaster</v>
      </c>
      <c r="AN52" s="6" t="str">
        <f t="shared" si="35"/>
        <v>Laurens</v>
      </c>
      <c r="AO52" s="3">
        <v>2000</v>
      </c>
      <c r="AP52" s="4" t="s">
        <v>0</v>
      </c>
      <c r="AQ52" s="5" t="str">
        <f t="shared" ref="AQ52:AV53" si="36">AQ3</f>
        <v>Lee</v>
      </c>
      <c r="AR52" s="5" t="str">
        <f t="shared" si="36"/>
        <v>Lexington</v>
      </c>
      <c r="AS52" s="7" t="str">
        <f t="shared" si="36"/>
        <v>Marion</v>
      </c>
      <c r="AT52" s="5" t="str">
        <f t="shared" si="36"/>
        <v>Marlboro</v>
      </c>
      <c r="AU52" s="5" t="str">
        <f t="shared" si="36"/>
        <v>McCormick</v>
      </c>
      <c r="AV52" s="6" t="str">
        <f t="shared" si="36"/>
        <v>Newberry</v>
      </c>
      <c r="AW52" s="3">
        <v>2000</v>
      </c>
      <c r="AX52" s="4" t="s">
        <v>0</v>
      </c>
      <c r="AY52" s="7" t="str">
        <f t="shared" ref="AY52:BD53" si="37">AY3</f>
        <v>Oconee</v>
      </c>
      <c r="AZ52" s="5" t="str">
        <f t="shared" si="37"/>
        <v>Orangeburg</v>
      </c>
      <c r="BA52" s="5" t="str">
        <f t="shared" si="37"/>
        <v>Pickens</v>
      </c>
      <c r="BB52" s="5" t="str">
        <f t="shared" si="37"/>
        <v>Richland</v>
      </c>
      <c r="BC52" s="7" t="str">
        <f t="shared" si="37"/>
        <v>Saluda</v>
      </c>
      <c r="BD52" s="6" t="str">
        <f t="shared" si="37"/>
        <v>Spartanburg</v>
      </c>
      <c r="BE52" s="3">
        <v>2000</v>
      </c>
      <c r="BF52" s="4" t="s">
        <v>0</v>
      </c>
      <c r="BG52" s="5" t="str">
        <f t="shared" ref="BG52:BJ53" si="38">BG3</f>
        <v>Sumter</v>
      </c>
      <c r="BH52" s="5" t="str">
        <f t="shared" si="38"/>
        <v>Union</v>
      </c>
      <c r="BI52" s="5" t="str">
        <f t="shared" si="38"/>
        <v>Williamsburg</v>
      </c>
      <c r="BJ52" s="5" t="str">
        <f t="shared" si="38"/>
        <v>York</v>
      </c>
      <c r="BK52" s="5"/>
      <c r="BL52" s="6">
        <f>BL3</f>
        <v>2000</v>
      </c>
    </row>
    <row r="53" spans="1:64" ht="26.25" thickBot="1" x14ac:dyDescent="0.25">
      <c r="A53" s="9"/>
      <c r="B53" s="10" t="s">
        <v>47</v>
      </c>
      <c r="C53" s="11" t="str">
        <f t="shared" si="31"/>
        <v>CP Chihasz</v>
      </c>
      <c r="D53" s="11" t="str">
        <f t="shared" si="31"/>
        <v>Terry Mathis</v>
      </c>
      <c r="E53" s="11" t="str">
        <f t="shared" si="31"/>
        <v>Hugh Gray</v>
      </c>
      <c r="F53" s="11" t="str">
        <f t="shared" si="31"/>
        <v>Ernest Locke</v>
      </c>
      <c r="G53" s="11" t="str">
        <f t="shared" si="31"/>
        <v>Gilbert Miller</v>
      </c>
      <c r="H53" s="12" t="str">
        <f t="shared" si="31"/>
        <v>Joe Varn</v>
      </c>
      <c r="I53" s="9"/>
      <c r="J53" s="10" t="s">
        <v>47</v>
      </c>
      <c r="K53" s="11" t="str">
        <f t="shared" si="32"/>
        <v>York Glover</v>
      </c>
      <c r="L53" s="11" t="str">
        <f t="shared" si="32"/>
        <v>Frank Fitzsimons</v>
      </c>
      <c r="M53" s="11" t="str">
        <f t="shared" si="32"/>
        <v>Charles Davis</v>
      </c>
      <c r="N53" s="13" t="str">
        <f t="shared" si="32"/>
        <v>Roger Frances</v>
      </c>
      <c r="O53" s="11" t="str">
        <f t="shared" si="32"/>
        <v>David Parker</v>
      </c>
      <c r="P53" s="12" t="str">
        <f t="shared" si="32"/>
        <v>John Nance</v>
      </c>
      <c r="Q53" s="9"/>
      <c r="R53" s="10" t="s">
        <v>47</v>
      </c>
      <c r="S53" s="11" t="str">
        <f t="shared" si="33"/>
        <v>Sam Bass</v>
      </c>
      <c r="T53" s="11" t="str">
        <f t="shared" si="33"/>
        <v>Russell Duncan</v>
      </c>
      <c r="U53" s="11" t="str">
        <f t="shared" si="33"/>
        <v>Marion Barnes</v>
      </c>
      <c r="V53" s="11" t="str">
        <f t="shared" si="33"/>
        <v>David Gunter</v>
      </c>
      <c r="W53" s="11" t="str">
        <f t="shared" si="33"/>
        <v>Vic Bethea</v>
      </c>
      <c r="X53" s="12" t="str">
        <f t="shared" si="33"/>
        <v>Birdie Crosby</v>
      </c>
      <c r="Y53" s="9"/>
      <c r="Z53" s="10" t="s">
        <v>47</v>
      </c>
      <c r="AA53" s="11" t="str">
        <f t="shared" si="34"/>
        <v>Greg Henderson</v>
      </c>
      <c r="AB53" s="11" t="str">
        <f t="shared" si="34"/>
        <v>Mark Talbert</v>
      </c>
      <c r="AC53" s="11" t="str">
        <f t="shared" si="34"/>
        <v>Jody Martin</v>
      </c>
      <c r="AD53" s="11" t="str">
        <f t="shared" si="34"/>
        <v>Carlin Munnerlyn</v>
      </c>
      <c r="AE53" s="11" t="str">
        <f t="shared" si="34"/>
        <v>Danny Howard</v>
      </c>
      <c r="AF53" s="12" t="str">
        <f t="shared" si="34"/>
        <v>??</v>
      </c>
      <c r="AG53" s="9"/>
      <c r="AH53" s="10" t="s">
        <v>47</v>
      </c>
      <c r="AI53" s="11" t="str">
        <f t="shared" si="35"/>
        <v>Hugh Gray</v>
      </c>
      <c r="AJ53" s="13" t="str">
        <f t="shared" si="35"/>
        <v>Bruce Johnson</v>
      </c>
      <c r="AK53" s="11" t="str">
        <f t="shared" si="35"/>
        <v>Jack Queener</v>
      </c>
      <c r="AL53" s="11" t="str">
        <f t="shared" si="35"/>
        <v>Andy Rollins</v>
      </c>
      <c r="AM53" s="11" t="str">
        <f t="shared" si="35"/>
        <v>Michael Payne</v>
      </c>
      <c r="AN53" s="12" t="str">
        <f t="shared" si="35"/>
        <v>Angela Nichols</v>
      </c>
      <c r="AO53" s="9"/>
      <c r="AP53" s="10" t="s">
        <v>47</v>
      </c>
      <c r="AQ53" s="11" t="str">
        <f t="shared" si="36"/>
        <v>Randy Cubbage</v>
      </c>
      <c r="AR53" s="11" t="str">
        <f t="shared" si="36"/>
        <v>John Oxner</v>
      </c>
      <c r="AS53" s="13" t="str">
        <f t="shared" si="36"/>
        <v>??</v>
      </c>
      <c r="AT53" s="11" t="str">
        <f t="shared" si="36"/>
        <v>Vic Bethea</v>
      </c>
      <c r="AU53" s="11" t="str">
        <f t="shared" si="36"/>
        <v>Wallace Wood</v>
      </c>
      <c r="AV53" s="12" t="str">
        <f t="shared" si="36"/>
        <v>Bryan Smith</v>
      </c>
      <c r="AW53" s="9"/>
      <c r="AX53" s="10" t="s">
        <v>47</v>
      </c>
      <c r="AY53" s="13" t="str">
        <f t="shared" si="37"/>
        <v>??</v>
      </c>
      <c r="AZ53" s="11" t="str">
        <f t="shared" si="37"/>
        <v>Lewis Beckham</v>
      </c>
      <c r="BA53" s="11" t="str">
        <f t="shared" si="37"/>
        <v>Brian Callahan</v>
      </c>
      <c r="BB53" s="11" t="str">
        <f t="shared" si="37"/>
        <v>John Oxner</v>
      </c>
      <c r="BC53" s="13" t="str">
        <f t="shared" si="37"/>
        <v>Phil Perry</v>
      </c>
      <c r="BD53" s="12" t="str">
        <f t="shared" si="37"/>
        <v>Joe Guthrie</v>
      </c>
      <c r="BE53" s="9"/>
      <c r="BF53" s="10" t="s">
        <v>47</v>
      </c>
      <c r="BG53" s="11" t="str">
        <f t="shared" si="38"/>
        <v>Greg Harvey</v>
      </c>
      <c r="BH53" s="11" t="str">
        <f t="shared" si="38"/>
        <v>Raymond Sligh</v>
      </c>
      <c r="BI53" s="11" t="str">
        <f t="shared" si="38"/>
        <v>John Boswell</v>
      </c>
      <c r="BJ53" s="11" t="str">
        <f t="shared" si="38"/>
        <v>Henry Nunnery</v>
      </c>
      <c r="BK53" s="11"/>
      <c r="BL53" s="12" t="str">
        <f>BL4</f>
        <v>State Totals</v>
      </c>
    </row>
    <row r="54" spans="1:64" ht="13.5" customHeight="1" thickTop="1" x14ac:dyDescent="0.2">
      <c r="A54" s="44" t="s">
        <v>135</v>
      </c>
      <c r="B54" s="14" t="s">
        <v>136</v>
      </c>
      <c r="C54" s="15"/>
      <c r="D54" s="15"/>
      <c r="E54" s="15">
        <v>30</v>
      </c>
      <c r="F54" s="15"/>
      <c r="G54" s="15"/>
      <c r="H54" s="16"/>
      <c r="I54" s="44" t="s">
        <v>135</v>
      </c>
      <c r="J54" s="14" t="s">
        <v>136</v>
      </c>
      <c r="K54" s="15"/>
      <c r="L54" s="15"/>
      <c r="M54" s="15"/>
      <c r="N54" s="15"/>
      <c r="O54" s="15"/>
      <c r="P54" s="16"/>
      <c r="Q54" s="47" t="s">
        <v>135</v>
      </c>
      <c r="R54" s="14" t="s">
        <v>136</v>
      </c>
      <c r="S54" s="15"/>
      <c r="T54" s="15"/>
      <c r="U54" s="15"/>
      <c r="V54" s="15"/>
      <c r="W54" s="15"/>
      <c r="X54" s="16"/>
      <c r="Y54" s="44" t="s">
        <v>135</v>
      </c>
      <c r="Z54" s="14" t="s">
        <v>136</v>
      </c>
      <c r="AA54" s="15"/>
      <c r="AB54" s="15"/>
      <c r="AC54" s="15"/>
      <c r="AD54" s="15"/>
      <c r="AE54" s="15"/>
      <c r="AF54" s="16"/>
      <c r="AG54" s="44" t="s">
        <v>135</v>
      </c>
      <c r="AH54" s="14" t="s">
        <v>136</v>
      </c>
      <c r="AI54" s="15"/>
      <c r="AJ54" s="15"/>
      <c r="AK54" s="15"/>
      <c r="AL54" s="15"/>
      <c r="AM54" s="15"/>
      <c r="AN54" s="16"/>
      <c r="AO54" s="44" t="s">
        <v>135</v>
      </c>
      <c r="AP54" s="14" t="s">
        <v>136</v>
      </c>
      <c r="AQ54" s="15"/>
      <c r="AR54" s="15"/>
      <c r="AS54" s="15"/>
      <c r="AT54" s="15"/>
      <c r="AU54" s="15"/>
      <c r="AV54" s="16"/>
      <c r="AW54" s="44" t="s">
        <v>135</v>
      </c>
      <c r="AX54" s="14" t="s">
        <v>136</v>
      </c>
      <c r="AY54" s="15"/>
      <c r="AZ54" s="15"/>
      <c r="BA54" s="15"/>
      <c r="BB54" s="15"/>
      <c r="BC54" s="15">
        <v>50</v>
      </c>
      <c r="BD54" s="16"/>
      <c r="BE54" s="44" t="s">
        <v>135</v>
      </c>
      <c r="BF54" s="14" t="s">
        <v>136</v>
      </c>
      <c r="BG54" s="15"/>
      <c r="BH54" s="15"/>
      <c r="BI54" s="15"/>
      <c r="BJ54" s="15"/>
      <c r="BK54" s="15"/>
      <c r="BL54" s="16">
        <f t="shared" ref="BL54:BL89" si="39">C54+D54+E54+F54+G54+H54+K54+L54+M54+N54+O54+P54+S54+T54+U54+V54+W54+X54+AA54+AB54+AC54+AD54+AE54+AF54+AI54+AJ54+AK54+AL54+AM54+AN54+AQ54+AR54+AS54+AT54+AU54+AV54+AY54+AZ54+BA54+BB54+BC54+BD54+BG54+BH54+BI54+BJ54</f>
        <v>80</v>
      </c>
    </row>
    <row r="55" spans="1:64" x14ac:dyDescent="0.2">
      <c r="A55" s="45"/>
      <c r="B55" s="17" t="s">
        <v>188</v>
      </c>
      <c r="C55" s="18"/>
      <c r="D55" s="18"/>
      <c r="E55" s="18"/>
      <c r="F55" s="18"/>
      <c r="G55" s="18"/>
      <c r="H55" s="19"/>
      <c r="I55" s="45"/>
      <c r="J55" s="17" t="s">
        <v>188</v>
      </c>
      <c r="K55" s="18"/>
      <c r="L55" s="18"/>
      <c r="M55" s="18"/>
      <c r="N55" s="18"/>
      <c r="O55" s="18"/>
      <c r="P55" s="19">
        <v>2</v>
      </c>
      <c r="Q55" s="48"/>
      <c r="R55" s="17" t="s">
        <v>188</v>
      </c>
      <c r="S55" s="18"/>
      <c r="T55" s="18"/>
      <c r="U55" s="18"/>
      <c r="V55" s="18"/>
      <c r="W55" s="18"/>
      <c r="X55" s="19"/>
      <c r="Y55" s="45"/>
      <c r="Z55" s="17" t="s">
        <v>188</v>
      </c>
      <c r="AA55" s="18"/>
      <c r="AB55" s="18"/>
      <c r="AC55" s="18"/>
      <c r="AD55" s="18"/>
      <c r="AE55" s="18"/>
      <c r="AF55" s="19"/>
      <c r="AG55" s="45"/>
      <c r="AH55" s="17" t="s">
        <v>188</v>
      </c>
      <c r="AI55" s="18"/>
      <c r="AJ55" s="18"/>
      <c r="AK55" s="18"/>
      <c r="AL55" s="18"/>
      <c r="AM55" s="18"/>
      <c r="AN55" s="19"/>
      <c r="AO55" s="45"/>
      <c r="AP55" s="17" t="s">
        <v>188</v>
      </c>
      <c r="AQ55" s="18"/>
      <c r="AR55" s="18"/>
      <c r="AS55" s="18"/>
      <c r="AT55" s="18"/>
      <c r="AU55" s="18"/>
      <c r="AV55" s="19"/>
      <c r="AW55" s="45"/>
      <c r="AX55" s="17" t="s">
        <v>188</v>
      </c>
      <c r="AY55" s="18"/>
      <c r="AZ55" s="18"/>
      <c r="BA55" s="18"/>
      <c r="BB55" s="18"/>
      <c r="BC55" s="18"/>
      <c r="BD55" s="19">
        <v>60</v>
      </c>
      <c r="BE55" s="45"/>
      <c r="BF55" s="17" t="s">
        <v>188</v>
      </c>
      <c r="BG55" s="18"/>
      <c r="BH55" s="18"/>
      <c r="BI55" s="18"/>
      <c r="BJ55" s="18">
        <v>2</v>
      </c>
      <c r="BK55" s="18"/>
      <c r="BL55" s="19">
        <f t="shared" si="39"/>
        <v>64</v>
      </c>
    </row>
    <row r="56" spans="1:64" ht="13.5" thickBot="1" x14ac:dyDescent="0.25">
      <c r="A56" s="45"/>
      <c r="B56" s="22" t="s">
        <v>137</v>
      </c>
      <c r="C56" s="23"/>
      <c r="D56" s="23"/>
      <c r="E56" s="23"/>
      <c r="F56" s="23"/>
      <c r="G56" s="23"/>
      <c r="H56" s="24"/>
      <c r="I56" s="45"/>
      <c r="J56" s="22" t="s">
        <v>137</v>
      </c>
      <c r="K56" s="23"/>
      <c r="L56" s="23"/>
      <c r="M56" s="23"/>
      <c r="N56" s="23"/>
      <c r="O56" s="23"/>
      <c r="P56" s="24"/>
      <c r="Q56" s="48"/>
      <c r="R56" s="22" t="s">
        <v>137</v>
      </c>
      <c r="S56" s="23"/>
      <c r="T56" s="23"/>
      <c r="U56" s="23"/>
      <c r="V56" s="23"/>
      <c r="W56" s="23"/>
      <c r="X56" s="24"/>
      <c r="Y56" s="45"/>
      <c r="Z56" s="22" t="s">
        <v>137</v>
      </c>
      <c r="AA56" s="23"/>
      <c r="AB56" s="23"/>
      <c r="AC56" s="23"/>
      <c r="AD56" s="23"/>
      <c r="AE56" s="23"/>
      <c r="AF56" s="24"/>
      <c r="AG56" s="45"/>
      <c r="AH56" s="22" t="s">
        <v>137</v>
      </c>
      <c r="AI56" s="23"/>
      <c r="AJ56" s="23"/>
      <c r="AK56" s="23"/>
      <c r="AL56" s="23"/>
      <c r="AM56" s="23"/>
      <c r="AN56" s="24"/>
      <c r="AO56" s="45"/>
      <c r="AP56" s="22" t="s">
        <v>137</v>
      </c>
      <c r="AQ56" s="23"/>
      <c r="AR56" s="23"/>
      <c r="AS56" s="23"/>
      <c r="AT56" s="23"/>
      <c r="AU56" s="23"/>
      <c r="AV56" s="24"/>
      <c r="AW56" s="45"/>
      <c r="AX56" s="22" t="s">
        <v>137</v>
      </c>
      <c r="AY56" s="23"/>
      <c r="AZ56" s="23"/>
      <c r="BA56" s="23"/>
      <c r="BB56" s="23"/>
      <c r="BC56" s="23"/>
      <c r="BD56" s="24"/>
      <c r="BE56" s="45"/>
      <c r="BF56" s="22" t="s">
        <v>137</v>
      </c>
      <c r="BG56" s="23"/>
      <c r="BH56" s="23"/>
      <c r="BI56" s="23"/>
      <c r="BJ56" s="23"/>
      <c r="BK56" s="23"/>
      <c r="BL56" s="24">
        <f t="shared" si="39"/>
        <v>0</v>
      </c>
    </row>
    <row r="57" spans="1:64" ht="13.5" thickTop="1" x14ac:dyDescent="0.2">
      <c r="A57" s="45"/>
      <c r="B57" s="34" t="s">
        <v>138</v>
      </c>
      <c r="C57" s="35"/>
      <c r="D57" s="35"/>
      <c r="E57" s="35"/>
      <c r="F57" s="35"/>
      <c r="G57" s="35"/>
      <c r="H57" s="36"/>
      <c r="I57" s="45"/>
      <c r="J57" s="34" t="s">
        <v>138</v>
      </c>
      <c r="K57" s="35"/>
      <c r="L57" s="35"/>
      <c r="M57" s="35"/>
      <c r="N57" s="35"/>
      <c r="O57" s="35"/>
      <c r="P57" s="36"/>
      <c r="Q57" s="48"/>
      <c r="R57" s="34" t="s">
        <v>138</v>
      </c>
      <c r="S57" s="35"/>
      <c r="T57" s="35"/>
      <c r="U57" s="35"/>
      <c r="V57" s="35"/>
      <c r="W57" s="35"/>
      <c r="X57" s="36"/>
      <c r="Y57" s="45"/>
      <c r="Z57" s="34" t="s">
        <v>138</v>
      </c>
      <c r="AA57" s="35"/>
      <c r="AB57" s="35"/>
      <c r="AC57" s="35"/>
      <c r="AD57" s="35"/>
      <c r="AE57" s="35"/>
      <c r="AF57" s="36"/>
      <c r="AG57" s="45"/>
      <c r="AH57" s="34" t="s">
        <v>138</v>
      </c>
      <c r="AI57" s="35"/>
      <c r="AJ57" s="35"/>
      <c r="AK57" s="35"/>
      <c r="AL57" s="35"/>
      <c r="AM57" s="35"/>
      <c r="AN57" s="36"/>
      <c r="AO57" s="45"/>
      <c r="AP57" s="34" t="s">
        <v>138</v>
      </c>
      <c r="AQ57" s="35"/>
      <c r="AR57" s="35"/>
      <c r="AS57" s="35"/>
      <c r="AT57" s="35"/>
      <c r="AU57" s="35"/>
      <c r="AV57" s="36"/>
      <c r="AW57" s="45"/>
      <c r="AX57" s="34" t="s">
        <v>138</v>
      </c>
      <c r="AY57" s="35"/>
      <c r="AZ57" s="35"/>
      <c r="BA57" s="35"/>
      <c r="BB57" s="35"/>
      <c r="BC57" s="35"/>
      <c r="BD57" s="36"/>
      <c r="BE57" s="45"/>
      <c r="BF57" s="34" t="s">
        <v>138</v>
      </c>
      <c r="BG57" s="35"/>
      <c r="BH57" s="35"/>
      <c r="BI57" s="35"/>
      <c r="BJ57" s="35"/>
      <c r="BK57" s="35"/>
      <c r="BL57" s="36">
        <f t="shared" si="39"/>
        <v>0</v>
      </c>
    </row>
    <row r="58" spans="1:64" x14ac:dyDescent="0.2">
      <c r="A58" s="45"/>
      <c r="B58" s="17" t="s">
        <v>189</v>
      </c>
      <c r="C58" s="18"/>
      <c r="D58" s="18"/>
      <c r="E58" s="18"/>
      <c r="F58" s="18"/>
      <c r="G58" s="18"/>
      <c r="H58" s="19"/>
      <c r="I58" s="45"/>
      <c r="J58" s="17" t="s">
        <v>189</v>
      </c>
      <c r="K58" s="18"/>
      <c r="L58" s="18"/>
      <c r="M58" s="18"/>
      <c r="N58" s="18"/>
      <c r="O58" s="18"/>
      <c r="P58" s="19"/>
      <c r="Q58" s="48"/>
      <c r="R58" s="17" t="s">
        <v>189</v>
      </c>
      <c r="S58" s="18"/>
      <c r="T58" s="18">
        <v>325</v>
      </c>
      <c r="U58" s="18"/>
      <c r="V58" s="18">
        <v>150</v>
      </c>
      <c r="W58" s="18"/>
      <c r="X58" s="19"/>
      <c r="Y58" s="45"/>
      <c r="Z58" s="17" t="s">
        <v>189</v>
      </c>
      <c r="AA58" s="18"/>
      <c r="AB58" s="18"/>
      <c r="AC58" s="18">
        <v>300</v>
      </c>
      <c r="AD58" s="18"/>
      <c r="AE58" s="18">
        <v>25</v>
      </c>
      <c r="AF58" s="19"/>
      <c r="AG58" s="45"/>
      <c r="AH58" s="17" t="s">
        <v>189</v>
      </c>
      <c r="AI58" s="18"/>
      <c r="AJ58" s="18">
        <v>5</v>
      </c>
      <c r="AK58" s="18"/>
      <c r="AL58" s="18"/>
      <c r="AM58" s="18"/>
      <c r="AN58" s="19"/>
      <c r="AO58" s="45"/>
      <c r="AP58" s="17" t="s">
        <v>189</v>
      </c>
      <c r="AQ58" s="18"/>
      <c r="AR58" s="18">
        <v>25</v>
      </c>
      <c r="AS58" s="18"/>
      <c r="AT58" s="18"/>
      <c r="AU58" s="18"/>
      <c r="AV58" s="19"/>
      <c r="AW58" s="45"/>
      <c r="AX58" s="17" t="s">
        <v>189</v>
      </c>
      <c r="AY58" s="18"/>
      <c r="AZ58" s="18"/>
      <c r="BA58" s="18"/>
      <c r="BB58" s="18"/>
      <c r="BC58" s="18"/>
      <c r="BD58" s="19"/>
      <c r="BE58" s="45"/>
      <c r="BF58" s="17" t="s">
        <v>189</v>
      </c>
      <c r="BG58" s="18"/>
      <c r="BH58" s="18"/>
      <c r="BI58" s="18"/>
      <c r="BJ58" s="18">
        <v>6</v>
      </c>
      <c r="BK58" s="18"/>
      <c r="BL58" s="19">
        <f t="shared" si="39"/>
        <v>836</v>
      </c>
    </row>
    <row r="59" spans="1:64" ht="13.5" thickBot="1" x14ac:dyDescent="0.25">
      <c r="A59" s="45"/>
      <c r="B59" s="22" t="s">
        <v>190</v>
      </c>
      <c r="C59" s="23"/>
      <c r="D59" s="23"/>
      <c r="E59" s="23"/>
      <c r="F59" s="23">
        <v>8</v>
      </c>
      <c r="G59" s="23"/>
      <c r="H59" s="24"/>
      <c r="I59" s="45"/>
      <c r="J59" s="22" t="s">
        <v>190</v>
      </c>
      <c r="K59" s="23"/>
      <c r="L59" s="23"/>
      <c r="M59" s="23"/>
      <c r="N59" s="23"/>
      <c r="O59" s="23"/>
      <c r="P59" s="24"/>
      <c r="Q59" s="48"/>
      <c r="R59" s="22" t="s">
        <v>190</v>
      </c>
      <c r="S59" s="23">
        <v>5</v>
      </c>
      <c r="T59" s="23">
        <v>2.5</v>
      </c>
      <c r="U59" s="23"/>
      <c r="V59" s="23"/>
      <c r="W59" s="23"/>
      <c r="X59" s="24"/>
      <c r="Y59" s="45"/>
      <c r="Z59" s="22" t="s">
        <v>190</v>
      </c>
      <c r="AA59" s="23">
        <v>30</v>
      </c>
      <c r="AB59" s="23"/>
      <c r="AC59" s="23"/>
      <c r="AD59" s="23"/>
      <c r="AE59" s="23"/>
      <c r="AF59" s="24"/>
      <c r="AG59" s="45"/>
      <c r="AH59" s="22" t="s">
        <v>190</v>
      </c>
      <c r="AI59" s="23"/>
      <c r="AJ59" s="23">
        <v>30</v>
      </c>
      <c r="AK59" s="23"/>
      <c r="AL59" s="23"/>
      <c r="AM59" s="23"/>
      <c r="AN59" s="24"/>
      <c r="AO59" s="45"/>
      <c r="AP59" s="22" t="s">
        <v>190</v>
      </c>
      <c r="AQ59" s="23"/>
      <c r="AR59" s="23">
        <v>12</v>
      </c>
      <c r="AS59" s="23"/>
      <c r="AT59" s="23"/>
      <c r="AU59" s="23"/>
      <c r="AV59" s="24"/>
      <c r="AW59" s="45"/>
      <c r="AX59" s="22" t="s">
        <v>190</v>
      </c>
      <c r="AY59" s="23"/>
      <c r="AZ59" s="23"/>
      <c r="BA59" s="23">
        <v>35</v>
      </c>
      <c r="BB59" s="23">
        <v>25</v>
      </c>
      <c r="BC59" s="23"/>
      <c r="BD59" s="24">
        <v>65</v>
      </c>
      <c r="BE59" s="45"/>
      <c r="BF59" s="22" t="s">
        <v>190</v>
      </c>
      <c r="BG59" s="23">
        <v>5</v>
      </c>
      <c r="BH59" s="23"/>
      <c r="BI59" s="23"/>
      <c r="BJ59" s="23">
        <v>35</v>
      </c>
      <c r="BK59" s="23"/>
      <c r="BL59" s="24">
        <f t="shared" si="39"/>
        <v>252.5</v>
      </c>
    </row>
    <row r="60" spans="1:64" ht="13.5" thickTop="1" x14ac:dyDescent="0.2">
      <c r="A60" s="45"/>
      <c r="B60" s="34" t="s">
        <v>140</v>
      </c>
      <c r="C60" s="35"/>
      <c r="D60" s="35"/>
      <c r="E60" s="35"/>
      <c r="F60" s="35"/>
      <c r="G60" s="35"/>
      <c r="H60" s="36"/>
      <c r="I60" s="45"/>
      <c r="J60" s="34" t="s">
        <v>140</v>
      </c>
      <c r="K60" s="35"/>
      <c r="L60" s="35"/>
      <c r="M60" s="35"/>
      <c r="N60" s="35"/>
      <c r="O60" s="35"/>
      <c r="P60" s="36"/>
      <c r="Q60" s="48"/>
      <c r="R60" s="34" t="s">
        <v>140</v>
      </c>
      <c r="S60" s="35"/>
      <c r="T60" s="35"/>
      <c r="U60" s="35"/>
      <c r="V60" s="35"/>
      <c r="W60" s="35"/>
      <c r="X60" s="36"/>
      <c r="Y60" s="45"/>
      <c r="Z60" s="34" t="s">
        <v>140</v>
      </c>
      <c r="AA60" s="35"/>
      <c r="AB60" s="35"/>
      <c r="AC60" s="35"/>
      <c r="AD60" s="35"/>
      <c r="AE60" s="35"/>
      <c r="AF60" s="36"/>
      <c r="AG60" s="45"/>
      <c r="AH60" s="34" t="s">
        <v>140</v>
      </c>
      <c r="AI60" s="35"/>
      <c r="AJ60" s="35"/>
      <c r="AK60" s="35"/>
      <c r="AL60" s="35"/>
      <c r="AM60" s="35"/>
      <c r="AN60" s="36"/>
      <c r="AO60" s="45"/>
      <c r="AP60" s="34" t="s">
        <v>140</v>
      </c>
      <c r="AQ60" s="35"/>
      <c r="AR60" s="35"/>
      <c r="AS60" s="35"/>
      <c r="AT60" s="35"/>
      <c r="AU60" s="35"/>
      <c r="AV60" s="36"/>
      <c r="AW60" s="45"/>
      <c r="AX60" s="34" t="s">
        <v>140</v>
      </c>
      <c r="AY60" s="35"/>
      <c r="AZ60" s="35"/>
      <c r="BA60" s="35"/>
      <c r="BB60" s="35"/>
      <c r="BC60" s="35"/>
      <c r="BD60" s="36"/>
      <c r="BE60" s="45"/>
      <c r="BF60" s="34" t="s">
        <v>140</v>
      </c>
      <c r="BG60" s="35"/>
      <c r="BH60" s="35"/>
      <c r="BI60" s="35"/>
      <c r="BJ60" s="35"/>
      <c r="BK60" s="35"/>
      <c r="BL60" s="36">
        <f t="shared" si="39"/>
        <v>0</v>
      </c>
    </row>
    <row r="61" spans="1:64" x14ac:dyDescent="0.2">
      <c r="A61" s="45"/>
      <c r="B61" s="17" t="s">
        <v>141</v>
      </c>
      <c r="C61" s="18"/>
      <c r="D61" s="18"/>
      <c r="E61" s="18">
        <v>5000</v>
      </c>
      <c r="F61" s="18"/>
      <c r="G61" s="18">
        <v>1500</v>
      </c>
      <c r="H61" s="19">
        <v>2800</v>
      </c>
      <c r="I61" s="45"/>
      <c r="J61" s="17" t="s">
        <v>141</v>
      </c>
      <c r="K61" s="18"/>
      <c r="L61" s="18"/>
      <c r="M61" s="18">
        <v>3000</v>
      </c>
      <c r="N61" s="18"/>
      <c r="O61" s="18"/>
      <c r="P61" s="19">
        <v>100</v>
      </c>
      <c r="Q61" s="48"/>
      <c r="R61" s="17" t="s">
        <v>141</v>
      </c>
      <c r="S61" s="18"/>
      <c r="T61" s="18">
        <v>1000</v>
      </c>
      <c r="U61" s="18"/>
      <c r="V61" s="18">
        <v>600</v>
      </c>
      <c r="W61" s="18">
        <v>100</v>
      </c>
      <c r="X61" s="19">
        <v>80</v>
      </c>
      <c r="Y61" s="45"/>
      <c r="Z61" s="17" t="s">
        <v>141</v>
      </c>
      <c r="AA61" s="18">
        <v>250</v>
      </c>
      <c r="AB61" s="18"/>
      <c r="AC61" s="18">
        <v>300</v>
      </c>
      <c r="AD61" s="18">
        <v>100</v>
      </c>
      <c r="AE61" s="18">
        <v>25</v>
      </c>
      <c r="AF61" s="19"/>
      <c r="AG61" s="45"/>
      <c r="AH61" s="17" t="s">
        <v>141</v>
      </c>
      <c r="AI61" s="18">
        <v>1000</v>
      </c>
      <c r="AJ61" s="18">
        <v>250</v>
      </c>
      <c r="AK61" s="18">
        <v>10</v>
      </c>
      <c r="AL61" s="18"/>
      <c r="AM61" s="18"/>
      <c r="AN61" s="19">
        <v>400</v>
      </c>
      <c r="AO61" s="45"/>
      <c r="AP61" s="17" t="s">
        <v>141</v>
      </c>
      <c r="AQ61" s="18"/>
      <c r="AR61" s="18">
        <v>3000</v>
      </c>
      <c r="AS61" s="18">
        <v>1500</v>
      </c>
      <c r="AT61" s="18">
        <v>300</v>
      </c>
      <c r="AU61" s="18"/>
      <c r="AV61" s="19">
        <v>210</v>
      </c>
      <c r="AW61" s="45"/>
      <c r="AX61" s="17" t="s">
        <v>141</v>
      </c>
      <c r="AY61" s="18"/>
      <c r="AZ61" s="18">
        <v>11000</v>
      </c>
      <c r="BA61" s="18"/>
      <c r="BB61" s="18">
        <v>650</v>
      </c>
      <c r="BC61" s="18">
        <v>1000</v>
      </c>
      <c r="BD61" s="19">
        <v>70</v>
      </c>
      <c r="BE61" s="45"/>
      <c r="BF61" s="17" t="s">
        <v>141</v>
      </c>
      <c r="BG61" s="18">
        <v>5000</v>
      </c>
      <c r="BH61" s="18"/>
      <c r="BI61" s="18"/>
      <c r="BJ61" s="18"/>
      <c r="BK61" s="18"/>
      <c r="BL61" s="19">
        <f t="shared" si="39"/>
        <v>39245</v>
      </c>
    </row>
    <row r="62" spans="1:64" ht="13.5" thickBot="1" x14ac:dyDescent="0.25">
      <c r="A62" s="45"/>
      <c r="B62" s="22" t="s">
        <v>142</v>
      </c>
      <c r="C62" s="23"/>
      <c r="D62" s="23">
        <v>425</v>
      </c>
      <c r="E62" s="23">
        <v>3000</v>
      </c>
      <c r="F62" s="23"/>
      <c r="G62" s="23">
        <v>3500</v>
      </c>
      <c r="H62" s="24">
        <v>2800</v>
      </c>
      <c r="I62" s="45"/>
      <c r="J62" s="22" t="s">
        <v>142</v>
      </c>
      <c r="K62" s="23"/>
      <c r="L62" s="23"/>
      <c r="M62" s="23">
        <v>7000</v>
      </c>
      <c r="N62" s="23"/>
      <c r="O62" s="23"/>
      <c r="P62" s="24">
        <v>125</v>
      </c>
      <c r="Q62" s="48"/>
      <c r="R62" s="22" t="s">
        <v>142</v>
      </c>
      <c r="S62" s="23"/>
      <c r="T62" s="23">
        <v>1000</v>
      </c>
      <c r="U62" s="23"/>
      <c r="V62" s="23">
        <v>1200</v>
      </c>
      <c r="W62" s="23">
        <v>100</v>
      </c>
      <c r="X62" s="24">
        <v>70</v>
      </c>
      <c r="Y62" s="45"/>
      <c r="Z62" s="22" t="s">
        <v>142</v>
      </c>
      <c r="AA62" s="23">
        <v>400</v>
      </c>
      <c r="AB62" s="23"/>
      <c r="AC62" s="23">
        <v>200</v>
      </c>
      <c r="AD62" s="23"/>
      <c r="AE62" s="23"/>
      <c r="AF62" s="24"/>
      <c r="AG62" s="45"/>
      <c r="AH62" s="22" t="s">
        <v>142</v>
      </c>
      <c r="AI62" s="23">
        <v>1900</v>
      </c>
      <c r="AJ62" s="23"/>
      <c r="AK62" s="23"/>
      <c r="AL62" s="23">
        <v>200</v>
      </c>
      <c r="AM62" s="23"/>
      <c r="AN62" s="24"/>
      <c r="AO62" s="45"/>
      <c r="AP62" s="22" t="s">
        <v>142</v>
      </c>
      <c r="AQ62" s="23">
        <v>2740</v>
      </c>
      <c r="AR62" s="23">
        <v>1500</v>
      </c>
      <c r="AS62" s="23">
        <v>500</v>
      </c>
      <c r="AT62" s="23">
        <v>600</v>
      </c>
      <c r="AU62" s="23"/>
      <c r="AV62" s="24">
        <v>140</v>
      </c>
      <c r="AW62" s="45"/>
      <c r="AX62" s="22" t="s">
        <v>142</v>
      </c>
      <c r="AY62" s="23"/>
      <c r="AZ62" s="23">
        <v>14000</v>
      </c>
      <c r="BA62" s="23"/>
      <c r="BB62" s="23"/>
      <c r="BC62" s="23">
        <v>500</v>
      </c>
      <c r="BD62" s="24"/>
      <c r="BE62" s="45"/>
      <c r="BF62" s="22" t="s">
        <v>142</v>
      </c>
      <c r="BG62" s="23">
        <v>2500</v>
      </c>
      <c r="BH62" s="23"/>
      <c r="BI62" s="23"/>
      <c r="BJ62" s="23"/>
      <c r="BK62" s="23"/>
      <c r="BL62" s="24">
        <f t="shared" si="39"/>
        <v>44400</v>
      </c>
    </row>
    <row r="63" spans="1:64" ht="13.5" thickTop="1" x14ac:dyDescent="0.2">
      <c r="A63" s="45"/>
      <c r="B63" s="34" t="s">
        <v>144</v>
      </c>
      <c r="C63" s="35"/>
      <c r="D63" s="35"/>
      <c r="E63" s="35"/>
      <c r="F63" s="35"/>
      <c r="G63" s="35"/>
      <c r="H63" s="36"/>
      <c r="I63" s="45"/>
      <c r="J63" s="34" t="s">
        <v>144</v>
      </c>
      <c r="K63" s="35"/>
      <c r="L63" s="35"/>
      <c r="M63" s="35"/>
      <c r="N63" s="35"/>
      <c r="O63" s="35"/>
      <c r="P63" s="36"/>
      <c r="Q63" s="48"/>
      <c r="R63" s="34" t="s">
        <v>144</v>
      </c>
      <c r="S63" s="35"/>
      <c r="T63" s="35"/>
      <c r="U63" s="35"/>
      <c r="V63" s="35"/>
      <c r="W63" s="35"/>
      <c r="X63" s="36"/>
      <c r="Y63" s="45"/>
      <c r="Z63" s="34" t="s">
        <v>144</v>
      </c>
      <c r="AA63" s="35"/>
      <c r="AB63" s="35"/>
      <c r="AC63" s="35"/>
      <c r="AD63" s="35"/>
      <c r="AE63" s="35"/>
      <c r="AF63" s="36"/>
      <c r="AG63" s="45"/>
      <c r="AH63" s="34" t="s">
        <v>144</v>
      </c>
      <c r="AI63" s="35"/>
      <c r="AJ63" s="35"/>
      <c r="AK63" s="35"/>
      <c r="AL63" s="35"/>
      <c r="AM63" s="35"/>
      <c r="AN63" s="36"/>
      <c r="AO63" s="45"/>
      <c r="AP63" s="34" t="s">
        <v>144</v>
      </c>
      <c r="AQ63" s="35"/>
      <c r="AR63" s="35"/>
      <c r="AS63" s="35"/>
      <c r="AT63" s="35"/>
      <c r="AU63" s="35"/>
      <c r="AV63" s="36"/>
      <c r="AW63" s="45"/>
      <c r="AX63" s="34" t="s">
        <v>144</v>
      </c>
      <c r="AY63" s="35"/>
      <c r="AZ63" s="35"/>
      <c r="BA63" s="35"/>
      <c r="BB63" s="35"/>
      <c r="BC63" s="35"/>
      <c r="BD63" s="36"/>
      <c r="BE63" s="45"/>
      <c r="BF63" s="34" t="s">
        <v>144</v>
      </c>
      <c r="BG63" s="35"/>
      <c r="BH63" s="35"/>
      <c r="BI63" s="35"/>
      <c r="BJ63" s="35"/>
      <c r="BK63" s="35"/>
      <c r="BL63" s="36">
        <f t="shared" si="39"/>
        <v>0</v>
      </c>
    </row>
    <row r="64" spans="1:64" x14ac:dyDescent="0.2">
      <c r="A64" s="45"/>
      <c r="B64" s="17" t="s">
        <v>191</v>
      </c>
      <c r="C64" s="18"/>
      <c r="D64" s="18"/>
      <c r="E64" s="18"/>
      <c r="F64" s="18"/>
      <c r="G64" s="18"/>
      <c r="H64" s="19">
        <v>1000</v>
      </c>
      <c r="I64" s="45"/>
      <c r="J64" s="17" t="s">
        <v>191</v>
      </c>
      <c r="K64" s="18"/>
      <c r="L64" s="18"/>
      <c r="M64" s="18"/>
      <c r="N64" s="18"/>
      <c r="O64" s="18"/>
      <c r="P64" s="19"/>
      <c r="Q64" s="48"/>
      <c r="R64" s="17" t="s">
        <v>191</v>
      </c>
      <c r="S64" s="18"/>
      <c r="T64" s="18"/>
      <c r="U64" s="18"/>
      <c r="V64" s="18"/>
      <c r="W64" s="18"/>
      <c r="X64" s="19"/>
      <c r="Y64" s="45"/>
      <c r="Z64" s="17" t="s">
        <v>191</v>
      </c>
      <c r="AA64" s="18"/>
      <c r="AB64" s="18"/>
      <c r="AC64" s="18"/>
      <c r="AD64" s="18"/>
      <c r="AE64" s="18"/>
      <c r="AF64" s="19"/>
      <c r="AG64" s="45"/>
      <c r="AH64" s="17" t="s">
        <v>191</v>
      </c>
      <c r="AI64" s="18"/>
      <c r="AJ64" s="18"/>
      <c r="AK64" s="18"/>
      <c r="AL64" s="18"/>
      <c r="AM64" s="18"/>
      <c r="AN64" s="19"/>
      <c r="AO64" s="45"/>
      <c r="AP64" s="17" t="s">
        <v>191</v>
      </c>
      <c r="AQ64" s="18"/>
      <c r="AR64" s="18"/>
      <c r="AS64" s="18"/>
      <c r="AT64" s="18"/>
      <c r="AU64" s="18"/>
      <c r="AV64" s="19"/>
      <c r="AW64" s="45"/>
      <c r="AX64" s="17" t="s">
        <v>191</v>
      </c>
      <c r="AY64" s="18"/>
      <c r="AZ64" s="18"/>
      <c r="BA64" s="18"/>
      <c r="BB64" s="18"/>
      <c r="BC64" s="18"/>
      <c r="BD64" s="19"/>
      <c r="BE64" s="45"/>
      <c r="BF64" s="17" t="s">
        <v>191</v>
      </c>
      <c r="BG64" s="18"/>
      <c r="BH64" s="18"/>
      <c r="BI64" s="18"/>
      <c r="BJ64" s="18"/>
      <c r="BK64" s="18"/>
      <c r="BL64" s="19">
        <f t="shared" si="39"/>
        <v>1000</v>
      </c>
    </row>
    <row r="65" spans="1:64" ht="13.5" thickBot="1" x14ac:dyDescent="0.25">
      <c r="A65" s="45"/>
      <c r="B65" s="22" t="s">
        <v>192</v>
      </c>
      <c r="C65" s="23"/>
      <c r="D65" s="23"/>
      <c r="E65" s="23"/>
      <c r="F65" s="23"/>
      <c r="G65" s="23"/>
      <c r="H65" s="24"/>
      <c r="I65" s="45"/>
      <c r="J65" s="22" t="s">
        <v>192</v>
      </c>
      <c r="K65" s="23"/>
      <c r="L65" s="23"/>
      <c r="M65" s="23"/>
      <c r="N65" s="23"/>
      <c r="O65" s="23"/>
      <c r="P65" s="24"/>
      <c r="Q65" s="48"/>
      <c r="R65" s="22" t="s">
        <v>192</v>
      </c>
      <c r="S65" s="23"/>
      <c r="T65" s="23"/>
      <c r="U65" s="23"/>
      <c r="V65" s="23"/>
      <c r="W65" s="23"/>
      <c r="X65" s="24"/>
      <c r="Y65" s="45"/>
      <c r="Z65" s="22" t="s">
        <v>192</v>
      </c>
      <c r="AA65" s="23"/>
      <c r="AB65" s="23"/>
      <c r="AC65" s="23"/>
      <c r="AD65" s="23">
        <v>50</v>
      </c>
      <c r="AE65" s="23"/>
      <c r="AF65" s="24"/>
      <c r="AG65" s="45"/>
      <c r="AH65" s="22" t="s">
        <v>192</v>
      </c>
      <c r="AI65" s="23"/>
      <c r="AJ65" s="23">
        <v>250</v>
      </c>
      <c r="AK65" s="23"/>
      <c r="AL65" s="23"/>
      <c r="AM65" s="23"/>
      <c r="AN65" s="24"/>
      <c r="AO65" s="45"/>
      <c r="AP65" s="22" t="s">
        <v>192</v>
      </c>
      <c r="AQ65" s="23"/>
      <c r="AR65" s="23"/>
      <c r="AS65" s="23"/>
      <c r="AT65" s="23"/>
      <c r="AU65" s="23"/>
      <c r="AV65" s="24"/>
      <c r="AW65" s="45"/>
      <c r="AX65" s="22" t="s">
        <v>192</v>
      </c>
      <c r="AY65" s="23"/>
      <c r="AZ65" s="23"/>
      <c r="BA65" s="23"/>
      <c r="BB65" s="23">
        <v>500</v>
      </c>
      <c r="BC65" s="23"/>
      <c r="BD65" s="24"/>
      <c r="BE65" s="45"/>
      <c r="BF65" s="22" t="s">
        <v>192</v>
      </c>
      <c r="BG65" s="23"/>
      <c r="BH65" s="23"/>
      <c r="BI65" s="23"/>
      <c r="BJ65" s="23"/>
      <c r="BK65" s="23"/>
      <c r="BL65" s="24">
        <f t="shared" si="39"/>
        <v>800</v>
      </c>
    </row>
    <row r="66" spans="1:64" ht="13.5" thickTop="1" x14ac:dyDescent="0.2">
      <c r="A66" s="45"/>
      <c r="B66" s="34" t="s">
        <v>145</v>
      </c>
      <c r="C66" s="35"/>
      <c r="D66" s="35">
        <v>15</v>
      </c>
      <c r="E66" s="35"/>
      <c r="F66" s="35"/>
      <c r="G66" s="35"/>
      <c r="H66" s="36"/>
      <c r="I66" s="45"/>
      <c r="J66" s="34" t="s">
        <v>145</v>
      </c>
      <c r="K66" s="35"/>
      <c r="L66" s="35"/>
      <c r="M66" s="35"/>
      <c r="N66" s="35"/>
      <c r="O66" s="35"/>
      <c r="P66" s="36"/>
      <c r="Q66" s="48"/>
      <c r="R66" s="34" t="s">
        <v>145</v>
      </c>
      <c r="S66" s="35"/>
      <c r="T66" s="35">
        <v>1.2</v>
      </c>
      <c r="U66" s="35"/>
      <c r="V66" s="35"/>
      <c r="W66" s="35"/>
      <c r="X66" s="36"/>
      <c r="Y66" s="45"/>
      <c r="Z66" s="34" t="s">
        <v>145</v>
      </c>
      <c r="AA66" s="35">
        <v>55</v>
      </c>
      <c r="AB66" s="35"/>
      <c r="AC66" s="35"/>
      <c r="AD66" s="35"/>
      <c r="AE66" s="35"/>
      <c r="AF66" s="36"/>
      <c r="AG66" s="45"/>
      <c r="AH66" s="34" t="s">
        <v>145</v>
      </c>
      <c r="AI66" s="35"/>
      <c r="AJ66" s="35">
        <v>1</v>
      </c>
      <c r="AK66" s="35"/>
      <c r="AL66" s="35"/>
      <c r="AM66" s="35"/>
      <c r="AN66" s="36"/>
      <c r="AO66" s="45"/>
      <c r="AP66" s="34" t="s">
        <v>145</v>
      </c>
      <c r="AQ66" s="35"/>
      <c r="AR66" s="35">
        <v>5</v>
      </c>
      <c r="AS66" s="35"/>
      <c r="AT66" s="35"/>
      <c r="AU66" s="35"/>
      <c r="AV66" s="36"/>
      <c r="AW66" s="45"/>
      <c r="AX66" s="34" t="s">
        <v>145</v>
      </c>
      <c r="AY66" s="35"/>
      <c r="AZ66" s="35"/>
      <c r="BA66" s="35">
        <v>5</v>
      </c>
      <c r="BB66" s="35"/>
      <c r="BC66" s="35"/>
      <c r="BD66" s="36">
        <v>20</v>
      </c>
      <c r="BE66" s="45"/>
      <c r="BF66" s="34" t="s">
        <v>145</v>
      </c>
      <c r="BG66" s="35">
        <v>5</v>
      </c>
      <c r="BH66" s="35"/>
      <c r="BI66" s="35"/>
      <c r="BJ66" s="35">
        <v>2</v>
      </c>
      <c r="BK66" s="35"/>
      <c r="BL66" s="36">
        <f t="shared" si="39"/>
        <v>109.2</v>
      </c>
    </row>
    <row r="67" spans="1:64" x14ac:dyDescent="0.2">
      <c r="A67" s="45"/>
      <c r="B67" s="17" t="s">
        <v>146</v>
      </c>
      <c r="C67" s="18"/>
      <c r="D67" s="18"/>
      <c r="E67" s="18"/>
      <c r="F67" s="18"/>
      <c r="G67" s="18"/>
      <c r="H67" s="19"/>
      <c r="I67" s="45"/>
      <c r="J67" s="17" t="s">
        <v>146</v>
      </c>
      <c r="K67" s="18"/>
      <c r="L67" s="18"/>
      <c r="M67" s="18"/>
      <c r="N67" s="18"/>
      <c r="O67" s="18"/>
      <c r="P67" s="19"/>
      <c r="Q67" s="48"/>
      <c r="R67" s="17" t="s">
        <v>146</v>
      </c>
      <c r="S67" s="18"/>
      <c r="T67" s="18"/>
      <c r="U67" s="18"/>
      <c r="V67" s="18"/>
      <c r="W67" s="18"/>
      <c r="X67" s="19"/>
      <c r="Y67" s="45"/>
      <c r="Z67" s="17" t="s">
        <v>146</v>
      </c>
      <c r="AA67" s="18"/>
      <c r="AB67" s="18"/>
      <c r="AC67" s="18"/>
      <c r="AD67" s="18"/>
      <c r="AE67" s="18"/>
      <c r="AF67" s="19"/>
      <c r="AG67" s="45"/>
      <c r="AH67" s="17" t="s">
        <v>146</v>
      </c>
      <c r="AI67" s="18"/>
      <c r="AJ67" s="18"/>
      <c r="AK67" s="18"/>
      <c r="AL67" s="18"/>
      <c r="AM67" s="18"/>
      <c r="AN67" s="19"/>
      <c r="AO67" s="45"/>
      <c r="AP67" s="17" t="s">
        <v>146</v>
      </c>
      <c r="AQ67" s="18"/>
      <c r="AR67" s="18"/>
      <c r="AS67" s="18"/>
      <c r="AT67" s="18"/>
      <c r="AU67" s="18"/>
      <c r="AV67" s="19"/>
      <c r="AW67" s="45"/>
      <c r="AX67" s="17" t="s">
        <v>146</v>
      </c>
      <c r="AY67" s="18"/>
      <c r="AZ67" s="18"/>
      <c r="BA67" s="18"/>
      <c r="BB67" s="18"/>
      <c r="BC67" s="18"/>
      <c r="BD67" s="19"/>
      <c r="BE67" s="45"/>
      <c r="BF67" s="17" t="s">
        <v>146</v>
      </c>
      <c r="BG67" s="18"/>
      <c r="BH67" s="18"/>
      <c r="BI67" s="18"/>
      <c r="BJ67" s="18"/>
      <c r="BK67" s="18"/>
      <c r="BL67" s="19">
        <f t="shared" si="39"/>
        <v>0</v>
      </c>
    </row>
    <row r="68" spans="1:64" ht="13.5" thickBot="1" x14ac:dyDescent="0.25">
      <c r="A68" s="45"/>
      <c r="B68" s="22" t="s">
        <v>193</v>
      </c>
      <c r="C68" s="23"/>
      <c r="D68" s="23"/>
      <c r="E68" s="23"/>
      <c r="F68" s="23"/>
      <c r="G68" s="23"/>
      <c r="H68" s="24"/>
      <c r="I68" s="45"/>
      <c r="J68" s="22" t="s">
        <v>193</v>
      </c>
      <c r="K68" s="23"/>
      <c r="L68" s="23"/>
      <c r="M68" s="23"/>
      <c r="N68" s="23"/>
      <c r="O68" s="23"/>
      <c r="P68" s="24"/>
      <c r="Q68" s="48"/>
      <c r="R68" s="22" t="s">
        <v>193</v>
      </c>
      <c r="S68" s="23"/>
      <c r="T68" s="23"/>
      <c r="U68" s="23"/>
      <c r="V68" s="23"/>
      <c r="W68" s="23"/>
      <c r="X68" s="24"/>
      <c r="Y68" s="45"/>
      <c r="Z68" s="22" t="s">
        <v>193</v>
      </c>
      <c r="AA68" s="23"/>
      <c r="AB68" s="23"/>
      <c r="AC68" s="23"/>
      <c r="AD68" s="23"/>
      <c r="AE68" s="23"/>
      <c r="AF68" s="24"/>
      <c r="AG68" s="45"/>
      <c r="AH68" s="22" t="s">
        <v>193</v>
      </c>
      <c r="AI68" s="23"/>
      <c r="AJ68" s="23">
        <v>1</v>
      </c>
      <c r="AK68" s="23"/>
      <c r="AL68" s="23"/>
      <c r="AM68" s="23"/>
      <c r="AN68" s="24"/>
      <c r="AO68" s="45"/>
      <c r="AP68" s="22" t="s">
        <v>193</v>
      </c>
      <c r="AQ68" s="23"/>
      <c r="AR68" s="23">
        <v>15</v>
      </c>
      <c r="AS68" s="23"/>
      <c r="AT68" s="23"/>
      <c r="AU68" s="23"/>
      <c r="AV68" s="24"/>
      <c r="AW68" s="45"/>
      <c r="AX68" s="22" t="s">
        <v>193</v>
      </c>
      <c r="AY68" s="23"/>
      <c r="AZ68" s="23"/>
      <c r="BA68" s="23"/>
      <c r="BB68" s="23"/>
      <c r="BC68" s="23"/>
      <c r="BD68" s="24"/>
      <c r="BE68" s="45"/>
      <c r="BF68" s="22" t="s">
        <v>193</v>
      </c>
      <c r="BG68" s="23"/>
      <c r="BH68" s="23"/>
      <c r="BI68" s="23"/>
      <c r="BJ68" s="23"/>
      <c r="BK68" s="23"/>
      <c r="BL68" s="24">
        <f t="shared" si="39"/>
        <v>16</v>
      </c>
    </row>
    <row r="69" spans="1:64" ht="13.5" thickTop="1" x14ac:dyDescent="0.2">
      <c r="A69" s="45"/>
      <c r="B69" s="34" t="s">
        <v>147</v>
      </c>
      <c r="C69" s="35"/>
      <c r="D69" s="35"/>
      <c r="E69" s="35">
        <v>300</v>
      </c>
      <c r="F69" s="35">
        <v>4</v>
      </c>
      <c r="G69" s="35">
        <v>2700</v>
      </c>
      <c r="H69" s="36">
        <v>2500</v>
      </c>
      <c r="I69" s="45"/>
      <c r="J69" s="34" t="s">
        <v>147</v>
      </c>
      <c r="K69" s="35">
        <v>50</v>
      </c>
      <c r="L69" s="35"/>
      <c r="M69" s="35">
        <v>400</v>
      </c>
      <c r="N69" s="35"/>
      <c r="O69" s="35"/>
      <c r="P69" s="36">
        <v>2</v>
      </c>
      <c r="Q69" s="48"/>
      <c r="R69" s="34" t="s">
        <v>147</v>
      </c>
      <c r="S69" s="35">
        <v>130</v>
      </c>
      <c r="T69" s="35">
        <v>132</v>
      </c>
      <c r="U69" s="35">
        <v>400</v>
      </c>
      <c r="V69" s="35"/>
      <c r="W69" s="35"/>
      <c r="X69" s="36"/>
      <c r="Y69" s="45"/>
      <c r="Z69" s="34" t="s">
        <v>147</v>
      </c>
      <c r="AA69" s="35"/>
      <c r="AB69" s="35"/>
      <c r="AC69" s="35"/>
      <c r="AD69" s="35"/>
      <c r="AE69" s="35">
        <v>10</v>
      </c>
      <c r="AF69" s="36"/>
      <c r="AG69" s="45"/>
      <c r="AH69" s="34" t="s">
        <v>147</v>
      </c>
      <c r="AI69" s="35">
        <v>1000</v>
      </c>
      <c r="AJ69" s="35">
        <v>50</v>
      </c>
      <c r="AK69" s="35">
        <v>250</v>
      </c>
      <c r="AL69" s="35">
        <v>5</v>
      </c>
      <c r="AM69" s="35"/>
      <c r="AN69" s="36"/>
      <c r="AO69" s="45"/>
      <c r="AP69" s="34" t="s">
        <v>147</v>
      </c>
      <c r="AQ69" s="35"/>
      <c r="AR69" s="35"/>
      <c r="AS69" s="35"/>
      <c r="AT69" s="35"/>
      <c r="AU69" s="35"/>
      <c r="AV69" s="36"/>
      <c r="AW69" s="45"/>
      <c r="AX69" s="34" t="s">
        <v>147</v>
      </c>
      <c r="AY69" s="35"/>
      <c r="AZ69" s="35"/>
      <c r="BA69" s="35"/>
      <c r="BB69" s="35"/>
      <c r="BC69" s="35">
        <v>200</v>
      </c>
      <c r="BD69" s="36">
        <v>150</v>
      </c>
      <c r="BE69" s="45"/>
      <c r="BF69" s="34" t="s">
        <v>147</v>
      </c>
      <c r="BG69" s="35">
        <v>5</v>
      </c>
      <c r="BH69" s="35"/>
      <c r="BI69" s="35"/>
      <c r="BJ69" s="35">
        <v>10</v>
      </c>
      <c r="BK69" s="35"/>
      <c r="BL69" s="36">
        <f t="shared" si="39"/>
        <v>8298</v>
      </c>
    </row>
    <row r="70" spans="1:64" x14ac:dyDescent="0.2">
      <c r="A70" s="45"/>
      <c r="B70" s="17" t="s">
        <v>194</v>
      </c>
      <c r="C70" s="18"/>
      <c r="D70" s="18"/>
      <c r="E70" s="18"/>
      <c r="F70" s="18"/>
      <c r="G70" s="18"/>
      <c r="H70" s="19"/>
      <c r="I70" s="45"/>
      <c r="J70" s="17" t="s">
        <v>194</v>
      </c>
      <c r="K70" s="18"/>
      <c r="L70" s="18"/>
      <c r="M70" s="18"/>
      <c r="N70" s="18"/>
      <c r="O70" s="18"/>
      <c r="P70" s="19"/>
      <c r="Q70" s="48"/>
      <c r="R70" s="17" t="s">
        <v>194</v>
      </c>
      <c r="S70" s="18"/>
      <c r="T70" s="18"/>
      <c r="U70" s="18"/>
      <c r="V70" s="18"/>
      <c r="W70" s="18"/>
      <c r="X70" s="19"/>
      <c r="Y70" s="45"/>
      <c r="Z70" s="17" t="s">
        <v>194</v>
      </c>
      <c r="AA70" s="18"/>
      <c r="AB70" s="18"/>
      <c r="AC70" s="18"/>
      <c r="AD70" s="18"/>
      <c r="AE70" s="18"/>
      <c r="AF70" s="19"/>
      <c r="AG70" s="45"/>
      <c r="AH70" s="17" t="s">
        <v>194</v>
      </c>
      <c r="AI70" s="18"/>
      <c r="AJ70" s="18"/>
      <c r="AK70" s="18"/>
      <c r="AL70" s="18"/>
      <c r="AM70" s="18"/>
      <c r="AN70" s="19"/>
      <c r="AO70" s="45"/>
      <c r="AP70" s="17" t="s">
        <v>194</v>
      </c>
      <c r="AQ70" s="18"/>
      <c r="AR70" s="18"/>
      <c r="AS70" s="18"/>
      <c r="AT70" s="18"/>
      <c r="AU70" s="18"/>
      <c r="AV70" s="19"/>
      <c r="AW70" s="45"/>
      <c r="AX70" s="17" t="s">
        <v>194</v>
      </c>
      <c r="AY70" s="18"/>
      <c r="AZ70" s="18"/>
      <c r="BA70" s="18"/>
      <c r="BB70" s="18"/>
      <c r="BC70" s="18"/>
      <c r="BD70" s="19"/>
      <c r="BE70" s="45"/>
      <c r="BF70" s="17" t="s">
        <v>194</v>
      </c>
      <c r="BG70" s="18"/>
      <c r="BH70" s="18"/>
      <c r="BI70" s="18"/>
      <c r="BJ70" s="18"/>
      <c r="BK70" s="18"/>
      <c r="BL70" s="19">
        <f t="shared" si="39"/>
        <v>0</v>
      </c>
    </row>
    <row r="71" spans="1:64" ht="13.5" thickBot="1" x14ac:dyDescent="0.25">
      <c r="A71" s="45"/>
      <c r="B71" s="22" t="s">
        <v>148</v>
      </c>
      <c r="C71" s="23"/>
      <c r="D71" s="23"/>
      <c r="E71" s="23"/>
      <c r="F71" s="23">
        <v>6</v>
      </c>
      <c r="G71" s="23">
        <v>100</v>
      </c>
      <c r="H71" s="24"/>
      <c r="I71" s="45"/>
      <c r="J71" s="22" t="s">
        <v>148</v>
      </c>
      <c r="K71" s="23"/>
      <c r="L71" s="23"/>
      <c r="M71" s="23">
        <v>200</v>
      </c>
      <c r="N71" s="23"/>
      <c r="O71" s="23"/>
      <c r="P71" s="24"/>
      <c r="Q71" s="48"/>
      <c r="R71" s="22" t="s">
        <v>148</v>
      </c>
      <c r="S71" s="23">
        <v>5</v>
      </c>
      <c r="T71" s="23"/>
      <c r="U71" s="23"/>
      <c r="V71" s="23"/>
      <c r="W71" s="23"/>
      <c r="X71" s="24">
        <v>15</v>
      </c>
      <c r="Y71" s="45"/>
      <c r="Z71" s="22" t="s">
        <v>148</v>
      </c>
      <c r="AA71" s="23">
        <v>600</v>
      </c>
      <c r="AB71" s="23">
        <v>15</v>
      </c>
      <c r="AC71" s="23"/>
      <c r="AD71" s="23">
        <v>300</v>
      </c>
      <c r="AE71" s="23"/>
      <c r="AF71" s="24">
        <v>5</v>
      </c>
      <c r="AG71" s="45"/>
      <c r="AH71" s="22" t="s">
        <v>148</v>
      </c>
      <c r="AI71" s="23"/>
      <c r="AJ71" s="23">
        <v>50</v>
      </c>
      <c r="AK71" s="23"/>
      <c r="AL71" s="23">
        <v>15</v>
      </c>
      <c r="AM71" s="23"/>
      <c r="AN71" s="24">
        <v>30</v>
      </c>
      <c r="AO71" s="45"/>
      <c r="AP71" s="22" t="s">
        <v>148</v>
      </c>
      <c r="AQ71" s="23">
        <v>55</v>
      </c>
      <c r="AR71" s="23">
        <v>350</v>
      </c>
      <c r="AS71" s="23"/>
      <c r="AT71" s="23"/>
      <c r="AU71" s="23"/>
      <c r="AV71" s="24"/>
      <c r="AW71" s="45"/>
      <c r="AX71" s="22" t="s">
        <v>148</v>
      </c>
      <c r="AY71" s="23"/>
      <c r="AZ71" s="23">
        <v>320</v>
      </c>
      <c r="BA71" s="23">
        <v>130</v>
      </c>
      <c r="BB71" s="23">
        <v>100</v>
      </c>
      <c r="BC71" s="23"/>
      <c r="BD71" s="24">
        <v>200</v>
      </c>
      <c r="BE71" s="45"/>
      <c r="BF71" s="22" t="s">
        <v>148</v>
      </c>
      <c r="BG71" s="23">
        <v>10</v>
      </c>
      <c r="BH71" s="23"/>
      <c r="BI71" s="23"/>
      <c r="BJ71" s="23">
        <v>170</v>
      </c>
      <c r="BK71" s="23"/>
      <c r="BL71" s="24">
        <f t="shared" si="39"/>
        <v>2676</v>
      </c>
    </row>
    <row r="72" spans="1:64" ht="13.5" thickTop="1" x14ac:dyDescent="0.2">
      <c r="A72" s="45"/>
      <c r="B72" s="34" t="s">
        <v>195</v>
      </c>
      <c r="C72" s="35"/>
      <c r="D72" s="35"/>
      <c r="E72" s="35"/>
      <c r="F72" s="35"/>
      <c r="G72" s="35">
        <v>10</v>
      </c>
      <c r="H72" s="36"/>
      <c r="I72" s="45"/>
      <c r="J72" s="34" t="s">
        <v>195</v>
      </c>
      <c r="K72" s="35"/>
      <c r="L72" s="35"/>
      <c r="M72" s="35"/>
      <c r="N72" s="35"/>
      <c r="O72" s="35"/>
      <c r="P72" s="36"/>
      <c r="Q72" s="48"/>
      <c r="R72" s="34" t="s">
        <v>195</v>
      </c>
      <c r="S72" s="35"/>
      <c r="T72" s="35"/>
      <c r="U72" s="35"/>
      <c r="V72" s="35"/>
      <c r="W72" s="35"/>
      <c r="X72" s="36"/>
      <c r="Y72" s="45"/>
      <c r="Z72" s="34" t="s">
        <v>195</v>
      </c>
      <c r="AA72" s="35"/>
      <c r="AB72" s="35"/>
      <c r="AC72" s="35"/>
      <c r="AD72" s="35"/>
      <c r="AE72" s="35"/>
      <c r="AF72" s="36"/>
      <c r="AG72" s="45"/>
      <c r="AH72" s="34" t="s">
        <v>195</v>
      </c>
      <c r="AI72" s="35"/>
      <c r="AJ72" s="35"/>
      <c r="AK72" s="35"/>
      <c r="AL72" s="35"/>
      <c r="AM72" s="35"/>
      <c r="AN72" s="36"/>
      <c r="AO72" s="45"/>
      <c r="AP72" s="34" t="s">
        <v>195</v>
      </c>
      <c r="AQ72" s="35"/>
      <c r="AR72" s="35"/>
      <c r="AS72" s="35"/>
      <c r="AT72" s="35"/>
      <c r="AU72" s="35"/>
      <c r="AV72" s="36"/>
      <c r="AW72" s="45"/>
      <c r="AX72" s="34" t="s">
        <v>195</v>
      </c>
      <c r="AY72" s="35"/>
      <c r="AZ72" s="35">
        <v>280</v>
      </c>
      <c r="BA72" s="35"/>
      <c r="BB72" s="35"/>
      <c r="BC72" s="35"/>
      <c r="BD72" s="36"/>
      <c r="BE72" s="45"/>
      <c r="BF72" s="34" t="s">
        <v>195</v>
      </c>
      <c r="BG72" s="35"/>
      <c r="BH72" s="35"/>
      <c r="BI72" s="35"/>
      <c r="BJ72" s="35"/>
      <c r="BK72" s="35"/>
      <c r="BL72" s="36">
        <f t="shared" si="39"/>
        <v>290</v>
      </c>
    </row>
    <row r="73" spans="1:64" x14ac:dyDescent="0.2">
      <c r="A73" s="45"/>
      <c r="B73" s="17" t="s">
        <v>149</v>
      </c>
      <c r="C73" s="18"/>
      <c r="D73" s="18"/>
      <c r="E73" s="18"/>
      <c r="F73" s="18"/>
      <c r="G73" s="18"/>
      <c r="H73" s="19"/>
      <c r="I73" s="45"/>
      <c r="J73" s="17" t="s">
        <v>149</v>
      </c>
      <c r="K73" s="18"/>
      <c r="L73" s="18"/>
      <c r="M73" s="18"/>
      <c r="N73" s="18"/>
      <c r="O73" s="18"/>
      <c r="P73" s="19"/>
      <c r="Q73" s="48"/>
      <c r="R73" s="17" t="s">
        <v>149</v>
      </c>
      <c r="S73" s="18"/>
      <c r="T73" s="18"/>
      <c r="U73" s="18"/>
      <c r="V73" s="18"/>
      <c r="W73" s="18"/>
      <c r="X73" s="19"/>
      <c r="Y73" s="45"/>
      <c r="Z73" s="17" t="s">
        <v>149</v>
      </c>
      <c r="AA73" s="18"/>
      <c r="AB73" s="18"/>
      <c r="AC73" s="18"/>
      <c r="AD73" s="18"/>
      <c r="AE73" s="18"/>
      <c r="AF73" s="19"/>
      <c r="AG73" s="45"/>
      <c r="AH73" s="17" t="s">
        <v>149</v>
      </c>
      <c r="AI73" s="18"/>
      <c r="AJ73" s="18"/>
      <c r="AK73" s="18"/>
      <c r="AL73" s="18"/>
      <c r="AM73" s="18"/>
      <c r="AN73" s="19"/>
      <c r="AO73" s="45"/>
      <c r="AP73" s="17" t="s">
        <v>149</v>
      </c>
      <c r="AQ73" s="18"/>
      <c r="AR73" s="18"/>
      <c r="AS73" s="18"/>
      <c r="AT73" s="18"/>
      <c r="AU73" s="18"/>
      <c r="AV73" s="19"/>
      <c r="AW73" s="45"/>
      <c r="AX73" s="17" t="s">
        <v>149</v>
      </c>
      <c r="AY73" s="18"/>
      <c r="AZ73" s="18"/>
      <c r="BA73" s="18"/>
      <c r="BB73" s="18"/>
      <c r="BC73" s="18"/>
      <c r="BD73" s="19"/>
      <c r="BE73" s="45"/>
      <c r="BF73" s="17" t="s">
        <v>149</v>
      </c>
      <c r="BG73" s="18"/>
      <c r="BH73" s="18"/>
      <c r="BI73" s="18"/>
      <c r="BJ73" s="18"/>
      <c r="BK73" s="18"/>
      <c r="BL73" s="19">
        <f t="shared" si="39"/>
        <v>0</v>
      </c>
    </row>
    <row r="74" spans="1:64" ht="13.5" thickBot="1" x14ac:dyDescent="0.25">
      <c r="A74" s="45"/>
      <c r="B74" s="22" t="s">
        <v>196</v>
      </c>
      <c r="C74" s="23"/>
      <c r="D74" s="23"/>
      <c r="E74" s="23"/>
      <c r="F74" s="23"/>
      <c r="G74" s="23"/>
      <c r="H74" s="24"/>
      <c r="I74" s="45"/>
      <c r="J74" s="22" t="s">
        <v>196</v>
      </c>
      <c r="K74" s="23"/>
      <c r="L74" s="23"/>
      <c r="M74" s="23"/>
      <c r="N74" s="23"/>
      <c r="O74" s="23"/>
      <c r="P74" s="24"/>
      <c r="Q74" s="48"/>
      <c r="R74" s="22" t="s">
        <v>196</v>
      </c>
      <c r="S74" s="23"/>
      <c r="T74" s="23"/>
      <c r="U74" s="23"/>
      <c r="V74" s="23"/>
      <c r="W74" s="23"/>
      <c r="X74" s="24"/>
      <c r="Y74" s="45"/>
      <c r="Z74" s="22" t="s">
        <v>196</v>
      </c>
      <c r="AA74" s="23"/>
      <c r="AB74" s="23"/>
      <c r="AC74" s="23"/>
      <c r="AD74" s="23"/>
      <c r="AE74" s="23"/>
      <c r="AF74" s="24"/>
      <c r="AG74" s="45"/>
      <c r="AH74" s="22" t="s">
        <v>196</v>
      </c>
      <c r="AI74" s="23"/>
      <c r="AJ74" s="23"/>
      <c r="AK74" s="23"/>
      <c r="AL74" s="23"/>
      <c r="AM74" s="23"/>
      <c r="AN74" s="24"/>
      <c r="AO74" s="45"/>
      <c r="AP74" s="22" t="s">
        <v>196</v>
      </c>
      <c r="AQ74" s="23"/>
      <c r="AR74" s="23"/>
      <c r="AS74" s="23"/>
      <c r="AT74" s="23"/>
      <c r="AU74" s="23"/>
      <c r="AV74" s="24"/>
      <c r="AW74" s="45"/>
      <c r="AX74" s="22" t="s">
        <v>196</v>
      </c>
      <c r="AY74" s="23"/>
      <c r="AZ74" s="23"/>
      <c r="BA74" s="23"/>
      <c r="BB74" s="23"/>
      <c r="BC74" s="23"/>
      <c r="BD74" s="24"/>
      <c r="BE74" s="45"/>
      <c r="BF74" s="22" t="s">
        <v>196</v>
      </c>
      <c r="BG74" s="23"/>
      <c r="BH74" s="23"/>
      <c r="BI74" s="23"/>
      <c r="BJ74" s="23"/>
      <c r="BK74" s="23"/>
      <c r="BL74" s="24">
        <f t="shared" si="39"/>
        <v>0</v>
      </c>
    </row>
    <row r="75" spans="1:64" ht="13.5" thickTop="1" x14ac:dyDescent="0.2">
      <c r="A75" s="45"/>
      <c r="B75" s="34" t="s">
        <v>197</v>
      </c>
      <c r="C75" s="35">
        <v>50</v>
      </c>
      <c r="D75" s="35">
        <v>50</v>
      </c>
      <c r="E75" s="35">
        <v>1200</v>
      </c>
      <c r="F75" s="35">
        <v>15</v>
      </c>
      <c r="G75" s="35">
        <v>1000</v>
      </c>
      <c r="H75" s="36">
        <v>1000</v>
      </c>
      <c r="I75" s="45"/>
      <c r="J75" s="34" t="s">
        <v>197</v>
      </c>
      <c r="K75" s="35"/>
      <c r="L75" s="35"/>
      <c r="M75" s="35"/>
      <c r="N75" s="35"/>
      <c r="O75" s="35"/>
      <c r="P75" s="36">
        <v>20</v>
      </c>
      <c r="Q75" s="48"/>
      <c r="R75" s="34" t="s">
        <v>197</v>
      </c>
      <c r="S75" s="35"/>
      <c r="T75" s="35"/>
      <c r="U75" s="35"/>
      <c r="V75" s="35"/>
      <c r="W75" s="35"/>
      <c r="X75" s="36"/>
      <c r="Y75" s="45"/>
      <c r="Z75" s="34" t="s">
        <v>197</v>
      </c>
      <c r="AA75" s="35">
        <v>300</v>
      </c>
      <c r="AB75" s="35"/>
      <c r="AC75" s="35"/>
      <c r="AD75" s="35">
        <v>200</v>
      </c>
      <c r="AE75" s="35"/>
      <c r="AF75" s="36"/>
      <c r="AG75" s="45"/>
      <c r="AH75" s="34" t="s">
        <v>197</v>
      </c>
      <c r="AI75" s="35"/>
      <c r="AJ75" s="35">
        <v>50</v>
      </c>
      <c r="AK75" s="35"/>
      <c r="AL75" s="35"/>
      <c r="AM75" s="35"/>
      <c r="AN75" s="36"/>
      <c r="AO75" s="45"/>
      <c r="AP75" s="34" t="s">
        <v>197</v>
      </c>
      <c r="AQ75" s="35"/>
      <c r="AR75" s="35"/>
      <c r="AS75" s="35">
        <v>414</v>
      </c>
      <c r="AT75" s="35"/>
      <c r="AU75" s="35"/>
      <c r="AV75" s="36">
        <v>35</v>
      </c>
      <c r="AW75" s="45"/>
      <c r="AX75" s="34" t="s">
        <v>197</v>
      </c>
      <c r="AY75" s="35"/>
      <c r="AZ75" s="35"/>
      <c r="BA75" s="35">
        <v>25</v>
      </c>
      <c r="BB75" s="35"/>
      <c r="BC75" s="35">
        <v>200</v>
      </c>
      <c r="BD75" s="36"/>
      <c r="BE75" s="45"/>
      <c r="BF75" s="34" t="s">
        <v>197</v>
      </c>
      <c r="BG75" s="35"/>
      <c r="BH75" s="35">
        <v>30</v>
      </c>
      <c r="BI75" s="35"/>
      <c r="BJ75" s="35"/>
      <c r="BK75" s="35"/>
      <c r="BL75" s="36">
        <f t="shared" si="39"/>
        <v>4589</v>
      </c>
    </row>
    <row r="76" spans="1:64" x14ac:dyDescent="0.2">
      <c r="A76" s="45"/>
      <c r="B76" s="17" t="s">
        <v>154</v>
      </c>
      <c r="C76" s="18"/>
      <c r="D76" s="18"/>
      <c r="E76" s="18"/>
      <c r="F76" s="18"/>
      <c r="G76" s="18"/>
      <c r="H76" s="19"/>
      <c r="I76" s="45"/>
      <c r="J76" s="17" t="s">
        <v>154</v>
      </c>
      <c r="K76" s="18"/>
      <c r="L76" s="18"/>
      <c r="M76" s="18"/>
      <c r="N76" s="18"/>
      <c r="O76" s="18"/>
      <c r="P76" s="19"/>
      <c r="Q76" s="48"/>
      <c r="R76" s="17" t="s">
        <v>154</v>
      </c>
      <c r="S76" s="18"/>
      <c r="T76" s="18"/>
      <c r="U76" s="18"/>
      <c r="V76" s="18"/>
      <c r="W76" s="18"/>
      <c r="X76" s="19"/>
      <c r="Y76" s="45"/>
      <c r="Z76" s="17" t="s">
        <v>154</v>
      </c>
      <c r="AA76" s="18"/>
      <c r="AB76" s="18"/>
      <c r="AC76" s="18"/>
      <c r="AD76" s="18"/>
      <c r="AE76" s="18"/>
      <c r="AF76" s="19"/>
      <c r="AG76" s="45"/>
      <c r="AH76" s="17" t="s">
        <v>154</v>
      </c>
      <c r="AI76" s="18"/>
      <c r="AJ76" s="18"/>
      <c r="AK76" s="18"/>
      <c r="AL76" s="18"/>
      <c r="AM76" s="18"/>
      <c r="AN76" s="19"/>
      <c r="AO76" s="45"/>
      <c r="AP76" s="17" t="s">
        <v>154</v>
      </c>
      <c r="AQ76" s="18"/>
      <c r="AR76" s="18"/>
      <c r="AS76" s="18"/>
      <c r="AT76" s="18"/>
      <c r="AU76" s="18"/>
      <c r="AV76" s="19"/>
      <c r="AW76" s="45"/>
      <c r="AX76" s="17" t="s">
        <v>154</v>
      </c>
      <c r="AY76" s="18"/>
      <c r="AZ76" s="18"/>
      <c r="BA76" s="18"/>
      <c r="BB76" s="18"/>
      <c r="BC76" s="18"/>
      <c r="BD76" s="19"/>
      <c r="BE76" s="45"/>
      <c r="BF76" s="17" t="s">
        <v>154</v>
      </c>
      <c r="BG76" s="18"/>
      <c r="BH76" s="18"/>
      <c r="BI76" s="18"/>
      <c r="BJ76" s="18"/>
      <c r="BK76" s="18"/>
      <c r="BL76" s="19">
        <f t="shared" si="39"/>
        <v>0</v>
      </c>
    </row>
    <row r="77" spans="1:64" ht="13.5" thickBot="1" x14ac:dyDescent="0.25">
      <c r="A77" s="45"/>
      <c r="B77" s="22" t="s">
        <v>155</v>
      </c>
      <c r="C77" s="23"/>
      <c r="D77" s="23"/>
      <c r="E77" s="23"/>
      <c r="F77" s="23"/>
      <c r="G77" s="23"/>
      <c r="H77" s="24"/>
      <c r="I77" s="45"/>
      <c r="J77" s="22" t="s">
        <v>155</v>
      </c>
      <c r="K77" s="23"/>
      <c r="L77" s="23"/>
      <c r="M77" s="23"/>
      <c r="N77" s="23"/>
      <c r="O77" s="23"/>
      <c r="P77" s="24"/>
      <c r="Q77" s="48"/>
      <c r="R77" s="22" t="s">
        <v>155</v>
      </c>
      <c r="S77" s="23"/>
      <c r="T77" s="23"/>
      <c r="U77" s="23"/>
      <c r="V77" s="23"/>
      <c r="W77" s="23"/>
      <c r="X77" s="24"/>
      <c r="Y77" s="45"/>
      <c r="Z77" s="22" t="s">
        <v>155</v>
      </c>
      <c r="AA77" s="23"/>
      <c r="AB77" s="23"/>
      <c r="AC77" s="23"/>
      <c r="AD77" s="23"/>
      <c r="AE77" s="23"/>
      <c r="AF77" s="24"/>
      <c r="AG77" s="45"/>
      <c r="AH77" s="22" t="s">
        <v>155</v>
      </c>
      <c r="AI77" s="23"/>
      <c r="AJ77" s="23"/>
      <c r="AK77" s="23"/>
      <c r="AL77" s="23"/>
      <c r="AM77" s="23"/>
      <c r="AN77" s="24"/>
      <c r="AO77" s="45"/>
      <c r="AP77" s="22" t="s">
        <v>155</v>
      </c>
      <c r="AQ77" s="23"/>
      <c r="AR77" s="23"/>
      <c r="AS77" s="23"/>
      <c r="AT77" s="23"/>
      <c r="AU77" s="23"/>
      <c r="AV77" s="24"/>
      <c r="AW77" s="45"/>
      <c r="AX77" s="22" t="s">
        <v>155</v>
      </c>
      <c r="AY77" s="23"/>
      <c r="AZ77" s="23"/>
      <c r="BA77" s="23"/>
      <c r="BB77" s="23">
        <v>50</v>
      </c>
      <c r="BC77" s="23"/>
      <c r="BD77" s="24"/>
      <c r="BE77" s="45"/>
      <c r="BF77" s="22" t="s">
        <v>155</v>
      </c>
      <c r="BG77" s="23"/>
      <c r="BH77" s="23"/>
      <c r="BI77" s="23"/>
      <c r="BJ77" s="23"/>
      <c r="BK77" s="23"/>
      <c r="BL77" s="24">
        <f t="shared" si="39"/>
        <v>50</v>
      </c>
    </row>
    <row r="78" spans="1:64" ht="13.5" thickTop="1" x14ac:dyDescent="0.2">
      <c r="A78" s="45"/>
      <c r="B78" s="34" t="s">
        <v>156</v>
      </c>
      <c r="C78" s="35"/>
      <c r="D78" s="35"/>
      <c r="E78" s="35"/>
      <c r="F78" s="35"/>
      <c r="G78" s="35"/>
      <c r="H78" s="36"/>
      <c r="I78" s="45"/>
      <c r="J78" s="34" t="s">
        <v>156</v>
      </c>
      <c r="K78" s="35"/>
      <c r="L78" s="35"/>
      <c r="M78" s="35"/>
      <c r="N78" s="35"/>
      <c r="O78" s="35"/>
      <c r="P78" s="36"/>
      <c r="Q78" s="48"/>
      <c r="R78" s="34" t="s">
        <v>156</v>
      </c>
      <c r="S78" s="35"/>
      <c r="T78" s="35"/>
      <c r="U78" s="35"/>
      <c r="V78" s="35">
        <v>40</v>
      </c>
      <c r="W78" s="35"/>
      <c r="X78" s="36"/>
      <c r="Y78" s="45"/>
      <c r="Z78" s="34" t="s">
        <v>156</v>
      </c>
      <c r="AA78" s="35"/>
      <c r="AB78" s="35"/>
      <c r="AC78" s="35"/>
      <c r="AD78" s="35"/>
      <c r="AE78" s="35"/>
      <c r="AF78" s="36"/>
      <c r="AG78" s="45"/>
      <c r="AH78" s="34" t="s">
        <v>156</v>
      </c>
      <c r="AI78" s="35"/>
      <c r="AJ78" s="35"/>
      <c r="AK78" s="35">
        <v>50</v>
      </c>
      <c r="AL78" s="35"/>
      <c r="AM78" s="35"/>
      <c r="AN78" s="36"/>
      <c r="AO78" s="45"/>
      <c r="AP78" s="34" t="s">
        <v>156</v>
      </c>
      <c r="AQ78" s="35"/>
      <c r="AR78" s="35"/>
      <c r="AS78" s="35"/>
      <c r="AT78" s="35"/>
      <c r="AU78" s="35"/>
      <c r="AV78" s="36"/>
      <c r="AW78" s="45"/>
      <c r="AX78" s="34" t="s">
        <v>156</v>
      </c>
      <c r="AY78" s="35"/>
      <c r="AZ78" s="35"/>
      <c r="BA78" s="35"/>
      <c r="BB78" s="35"/>
      <c r="BC78" s="35"/>
      <c r="BD78" s="36"/>
      <c r="BE78" s="45"/>
      <c r="BF78" s="34" t="s">
        <v>156</v>
      </c>
      <c r="BG78" s="35"/>
      <c r="BH78" s="35"/>
      <c r="BI78" s="35"/>
      <c r="BJ78" s="35"/>
      <c r="BK78" s="35"/>
      <c r="BL78" s="36">
        <f t="shared" si="39"/>
        <v>90</v>
      </c>
    </row>
    <row r="79" spans="1:64" x14ac:dyDescent="0.2">
      <c r="A79" s="45"/>
      <c r="B79" s="17" t="s">
        <v>157</v>
      </c>
      <c r="C79" s="18"/>
      <c r="D79" s="18"/>
      <c r="E79" s="18"/>
      <c r="F79" s="18">
        <v>2</v>
      </c>
      <c r="G79" s="18"/>
      <c r="H79" s="19"/>
      <c r="I79" s="45"/>
      <c r="J79" s="17" t="s">
        <v>157</v>
      </c>
      <c r="K79" s="18"/>
      <c r="L79" s="18"/>
      <c r="M79" s="18"/>
      <c r="N79" s="18">
        <v>60</v>
      </c>
      <c r="O79" s="18">
        <v>5</v>
      </c>
      <c r="P79" s="19">
        <v>3</v>
      </c>
      <c r="Q79" s="48"/>
      <c r="R79" s="17" t="s">
        <v>157</v>
      </c>
      <c r="S79" s="18"/>
      <c r="T79" s="18"/>
      <c r="U79" s="18">
        <v>5</v>
      </c>
      <c r="V79" s="18"/>
      <c r="W79" s="18"/>
      <c r="X79" s="19">
        <v>10</v>
      </c>
      <c r="Y79" s="45"/>
      <c r="Z79" s="17" t="s">
        <v>157</v>
      </c>
      <c r="AA79" s="18"/>
      <c r="AB79" s="18"/>
      <c r="AC79" s="18"/>
      <c r="AD79" s="18"/>
      <c r="AE79" s="18">
        <v>30</v>
      </c>
      <c r="AF79" s="19"/>
      <c r="AG79" s="45"/>
      <c r="AH79" s="17" t="s">
        <v>157</v>
      </c>
      <c r="AI79" s="18"/>
      <c r="AJ79" s="18">
        <v>15</v>
      </c>
      <c r="AK79" s="18"/>
      <c r="AL79" s="18">
        <v>2</v>
      </c>
      <c r="AM79" s="18"/>
      <c r="AN79" s="19">
        <v>75</v>
      </c>
      <c r="AO79" s="45"/>
      <c r="AP79" s="17" t="s">
        <v>157</v>
      </c>
      <c r="AQ79" s="18"/>
      <c r="AR79" s="18">
        <v>30</v>
      </c>
      <c r="AS79" s="18"/>
      <c r="AT79" s="18"/>
      <c r="AU79" s="18"/>
      <c r="AV79" s="19">
        <v>4</v>
      </c>
      <c r="AW79" s="45"/>
      <c r="AX79" s="17" t="s">
        <v>157</v>
      </c>
      <c r="AY79" s="18"/>
      <c r="AZ79" s="18">
        <v>30</v>
      </c>
      <c r="BA79" s="18"/>
      <c r="BB79" s="18">
        <v>25</v>
      </c>
      <c r="BC79" s="18">
        <v>10</v>
      </c>
      <c r="BD79" s="19">
        <v>10</v>
      </c>
      <c r="BE79" s="45"/>
      <c r="BF79" s="17" t="s">
        <v>157</v>
      </c>
      <c r="BG79" s="18">
        <v>15</v>
      </c>
      <c r="BH79" s="18"/>
      <c r="BI79" s="18"/>
      <c r="BJ79" s="18"/>
      <c r="BK79" s="18"/>
      <c r="BL79" s="19">
        <f t="shared" si="39"/>
        <v>331</v>
      </c>
    </row>
    <row r="80" spans="1:64" ht="13.5" thickBot="1" x14ac:dyDescent="0.25">
      <c r="A80" s="45"/>
      <c r="B80" s="22" t="s">
        <v>198</v>
      </c>
      <c r="C80" s="23"/>
      <c r="D80" s="23"/>
      <c r="E80" s="23"/>
      <c r="F80" s="23"/>
      <c r="G80" s="23"/>
      <c r="H80" s="24"/>
      <c r="I80" s="45"/>
      <c r="J80" s="22" t="s">
        <v>198</v>
      </c>
      <c r="K80" s="23"/>
      <c r="L80" s="23"/>
      <c r="M80" s="23"/>
      <c r="N80" s="23"/>
      <c r="O80" s="23"/>
      <c r="P80" s="24"/>
      <c r="Q80" s="48"/>
      <c r="R80" s="22" t="s">
        <v>198</v>
      </c>
      <c r="S80" s="23"/>
      <c r="T80" s="23"/>
      <c r="U80" s="23"/>
      <c r="V80" s="23"/>
      <c r="W80" s="23"/>
      <c r="X80" s="24"/>
      <c r="Y80" s="45"/>
      <c r="Z80" s="22" t="s">
        <v>198</v>
      </c>
      <c r="AA80" s="23"/>
      <c r="AB80" s="23"/>
      <c r="AC80" s="23"/>
      <c r="AD80" s="23"/>
      <c r="AE80" s="23"/>
      <c r="AF80" s="24"/>
      <c r="AG80" s="45"/>
      <c r="AH80" s="22" t="s">
        <v>198</v>
      </c>
      <c r="AI80" s="23"/>
      <c r="AJ80" s="23"/>
      <c r="AK80" s="23"/>
      <c r="AL80" s="23"/>
      <c r="AM80" s="23"/>
      <c r="AN80" s="24"/>
      <c r="AO80" s="45"/>
      <c r="AP80" s="22" t="s">
        <v>198</v>
      </c>
      <c r="AQ80" s="23"/>
      <c r="AR80" s="23"/>
      <c r="AS80" s="23"/>
      <c r="AT80" s="23"/>
      <c r="AU80" s="23"/>
      <c r="AV80" s="24"/>
      <c r="AW80" s="45"/>
      <c r="AX80" s="22" t="s">
        <v>198</v>
      </c>
      <c r="AY80" s="23"/>
      <c r="AZ80" s="23"/>
      <c r="BA80" s="23"/>
      <c r="BB80" s="23"/>
      <c r="BC80" s="23"/>
      <c r="BD80" s="24"/>
      <c r="BE80" s="45"/>
      <c r="BF80" s="22" t="s">
        <v>198</v>
      </c>
      <c r="BG80" s="23"/>
      <c r="BH80" s="23"/>
      <c r="BI80" s="23"/>
      <c r="BJ80" s="23"/>
      <c r="BK80" s="23"/>
      <c r="BL80" s="24">
        <f t="shared" si="39"/>
        <v>0</v>
      </c>
    </row>
    <row r="81" spans="1:64" ht="13.5" thickTop="1" x14ac:dyDescent="0.2">
      <c r="A81" s="45"/>
      <c r="B81" s="34" t="s">
        <v>159</v>
      </c>
      <c r="C81" s="35"/>
      <c r="D81" s="35"/>
      <c r="E81" s="35"/>
      <c r="F81" s="35"/>
      <c r="G81" s="35"/>
      <c r="H81" s="36"/>
      <c r="I81" s="45"/>
      <c r="J81" s="34" t="s">
        <v>159</v>
      </c>
      <c r="K81" s="35"/>
      <c r="L81" s="35"/>
      <c r="M81" s="35"/>
      <c r="N81" s="35"/>
      <c r="O81" s="35"/>
      <c r="P81" s="36"/>
      <c r="Q81" s="48"/>
      <c r="R81" s="34" t="s">
        <v>159</v>
      </c>
      <c r="S81" s="35"/>
      <c r="T81" s="35"/>
      <c r="U81" s="35"/>
      <c r="V81" s="35"/>
      <c r="W81" s="35"/>
      <c r="X81" s="36"/>
      <c r="Y81" s="45"/>
      <c r="Z81" s="34" t="s">
        <v>159</v>
      </c>
      <c r="AA81" s="35"/>
      <c r="AB81" s="35"/>
      <c r="AC81" s="35"/>
      <c r="AD81" s="35"/>
      <c r="AE81" s="35"/>
      <c r="AF81" s="36"/>
      <c r="AG81" s="45"/>
      <c r="AH81" s="34" t="s">
        <v>159</v>
      </c>
      <c r="AI81" s="35"/>
      <c r="AJ81" s="35"/>
      <c r="AK81" s="35"/>
      <c r="AL81" s="35"/>
      <c r="AM81" s="35"/>
      <c r="AN81" s="36"/>
      <c r="AO81" s="45"/>
      <c r="AP81" s="34" t="s">
        <v>159</v>
      </c>
      <c r="AQ81" s="35"/>
      <c r="AR81" s="35"/>
      <c r="AS81" s="35"/>
      <c r="AT81" s="35"/>
      <c r="AU81" s="35"/>
      <c r="AV81" s="36">
        <v>100</v>
      </c>
      <c r="AW81" s="45"/>
      <c r="AX81" s="34" t="s">
        <v>159</v>
      </c>
      <c r="AY81" s="35"/>
      <c r="AZ81" s="35"/>
      <c r="BA81" s="35"/>
      <c r="BB81" s="35"/>
      <c r="BC81" s="35"/>
      <c r="BD81" s="36"/>
      <c r="BE81" s="45"/>
      <c r="BF81" s="34" t="s">
        <v>159</v>
      </c>
      <c r="BG81" s="35"/>
      <c r="BH81" s="35"/>
      <c r="BI81" s="35"/>
      <c r="BJ81" s="35"/>
      <c r="BK81" s="35"/>
      <c r="BL81" s="36">
        <f t="shared" si="39"/>
        <v>100</v>
      </c>
    </row>
    <row r="82" spans="1:64" x14ac:dyDescent="0.2">
      <c r="A82" s="45"/>
      <c r="B82" s="17" t="s">
        <v>160</v>
      </c>
      <c r="C82" s="18"/>
      <c r="D82" s="18"/>
      <c r="E82" s="18">
        <v>1000</v>
      </c>
      <c r="F82" s="18"/>
      <c r="G82" s="18">
        <v>250</v>
      </c>
      <c r="H82" s="19"/>
      <c r="I82" s="45"/>
      <c r="J82" s="17" t="s">
        <v>160</v>
      </c>
      <c r="K82" s="18"/>
      <c r="L82" s="18"/>
      <c r="M82" s="18">
        <v>1500</v>
      </c>
      <c r="N82" s="18"/>
      <c r="O82" s="18"/>
      <c r="P82" s="19"/>
      <c r="Q82" s="48"/>
      <c r="R82" s="17" t="s">
        <v>160</v>
      </c>
      <c r="S82" s="18"/>
      <c r="T82" s="18">
        <v>1000</v>
      </c>
      <c r="U82" s="18"/>
      <c r="V82" s="18">
        <v>200</v>
      </c>
      <c r="W82" s="18">
        <v>100</v>
      </c>
      <c r="X82" s="19"/>
      <c r="Y82" s="45"/>
      <c r="Z82" s="17" t="s">
        <v>160</v>
      </c>
      <c r="AA82" s="18"/>
      <c r="AB82" s="18"/>
      <c r="AC82" s="18"/>
      <c r="AD82" s="18"/>
      <c r="AE82" s="18"/>
      <c r="AF82" s="19"/>
      <c r="AG82" s="45"/>
      <c r="AH82" s="17" t="s">
        <v>160</v>
      </c>
      <c r="AI82" s="18"/>
      <c r="AJ82" s="18">
        <v>250</v>
      </c>
      <c r="AK82" s="18"/>
      <c r="AL82" s="18"/>
      <c r="AM82" s="18"/>
      <c r="AN82" s="19"/>
      <c r="AO82" s="45"/>
      <c r="AP82" s="17" t="s">
        <v>160</v>
      </c>
      <c r="AQ82" s="18"/>
      <c r="AR82" s="18">
        <v>1000</v>
      </c>
      <c r="AS82" s="18">
        <v>150</v>
      </c>
      <c r="AT82" s="18">
        <v>400</v>
      </c>
      <c r="AU82" s="18"/>
      <c r="AV82" s="19"/>
      <c r="AW82" s="45"/>
      <c r="AX82" s="17" t="s">
        <v>160</v>
      </c>
      <c r="AY82" s="18"/>
      <c r="AZ82" s="18">
        <v>2400</v>
      </c>
      <c r="BA82" s="18"/>
      <c r="BB82" s="18">
        <v>200</v>
      </c>
      <c r="BC82" s="18"/>
      <c r="BD82" s="19"/>
      <c r="BE82" s="45"/>
      <c r="BF82" s="17" t="s">
        <v>160</v>
      </c>
      <c r="BG82" s="18">
        <v>200</v>
      </c>
      <c r="BH82" s="18"/>
      <c r="BI82" s="18"/>
      <c r="BJ82" s="18"/>
      <c r="BK82" s="18"/>
      <c r="BL82" s="19">
        <f t="shared" si="39"/>
        <v>8650</v>
      </c>
    </row>
    <row r="83" spans="1:64" ht="13.5" thickBot="1" x14ac:dyDescent="0.25">
      <c r="A83" s="45"/>
      <c r="B83" s="22" t="s">
        <v>161</v>
      </c>
      <c r="C83" s="23"/>
      <c r="D83" s="23"/>
      <c r="E83" s="23"/>
      <c r="F83" s="23"/>
      <c r="G83" s="23"/>
      <c r="H83" s="24"/>
      <c r="I83" s="45"/>
      <c r="J83" s="22" t="s">
        <v>161</v>
      </c>
      <c r="K83" s="23"/>
      <c r="L83" s="23"/>
      <c r="M83" s="23"/>
      <c r="N83" s="23"/>
      <c r="O83" s="23"/>
      <c r="P83" s="24"/>
      <c r="Q83" s="48"/>
      <c r="R83" s="22" t="s">
        <v>161</v>
      </c>
      <c r="S83" s="23"/>
      <c r="T83" s="23"/>
      <c r="U83" s="23"/>
      <c r="V83" s="23"/>
      <c r="W83" s="23"/>
      <c r="X83" s="24"/>
      <c r="Y83" s="45"/>
      <c r="Z83" s="22" t="s">
        <v>161</v>
      </c>
      <c r="AA83" s="23"/>
      <c r="AB83" s="23"/>
      <c r="AC83" s="23"/>
      <c r="AD83" s="23"/>
      <c r="AE83" s="23"/>
      <c r="AF83" s="24"/>
      <c r="AG83" s="45"/>
      <c r="AH83" s="22" t="s">
        <v>161</v>
      </c>
      <c r="AI83" s="23"/>
      <c r="AJ83" s="23"/>
      <c r="AK83" s="23"/>
      <c r="AL83" s="23"/>
      <c r="AM83" s="23"/>
      <c r="AN83" s="24"/>
      <c r="AO83" s="45"/>
      <c r="AP83" s="22" t="s">
        <v>161</v>
      </c>
      <c r="AQ83" s="23"/>
      <c r="AR83" s="23"/>
      <c r="AS83" s="23"/>
      <c r="AT83" s="23"/>
      <c r="AU83" s="23"/>
      <c r="AV83" s="24"/>
      <c r="AW83" s="45"/>
      <c r="AX83" s="22" t="s">
        <v>161</v>
      </c>
      <c r="AY83" s="23"/>
      <c r="AZ83" s="23"/>
      <c r="BA83" s="23"/>
      <c r="BB83" s="23"/>
      <c r="BC83" s="23"/>
      <c r="BD83" s="24"/>
      <c r="BE83" s="45"/>
      <c r="BF83" s="22" t="s">
        <v>161</v>
      </c>
      <c r="BG83" s="23"/>
      <c r="BH83" s="23"/>
      <c r="BI83" s="23"/>
      <c r="BJ83" s="23"/>
      <c r="BK83" s="23"/>
      <c r="BL83" s="24">
        <f t="shared" si="39"/>
        <v>0</v>
      </c>
    </row>
    <row r="84" spans="1:64" ht="13.5" thickTop="1" x14ac:dyDescent="0.2">
      <c r="A84" s="45"/>
      <c r="B84" s="34" t="s">
        <v>164</v>
      </c>
      <c r="C84" s="35"/>
      <c r="D84" s="35"/>
      <c r="E84" s="35"/>
      <c r="F84" s="35"/>
      <c r="G84" s="35"/>
      <c r="H84" s="36"/>
      <c r="I84" s="45"/>
      <c r="J84" s="34" t="s">
        <v>164</v>
      </c>
      <c r="K84" s="35"/>
      <c r="L84" s="35"/>
      <c r="M84" s="35"/>
      <c r="N84" s="35"/>
      <c r="O84" s="35"/>
      <c r="P84" s="36"/>
      <c r="Q84" s="48"/>
      <c r="R84" s="34" t="s">
        <v>164</v>
      </c>
      <c r="S84" s="35"/>
      <c r="T84" s="35">
        <v>400</v>
      </c>
      <c r="U84" s="35"/>
      <c r="V84" s="35">
        <v>300</v>
      </c>
      <c r="W84" s="35">
        <v>250</v>
      </c>
      <c r="X84" s="36">
        <v>35</v>
      </c>
      <c r="Y84" s="45"/>
      <c r="Z84" s="34" t="s">
        <v>164</v>
      </c>
      <c r="AA84" s="35"/>
      <c r="AB84" s="35"/>
      <c r="AC84" s="35">
        <v>250</v>
      </c>
      <c r="AD84" s="35">
        <v>60</v>
      </c>
      <c r="AE84" s="35"/>
      <c r="AF84" s="36"/>
      <c r="AG84" s="45"/>
      <c r="AH84" s="34" t="s">
        <v>164</v>
      </c>
      <c r="AI84" s="35"/>
      <c r="AJ84" s="35">
        <v>750</v>
      </c>
      <c r="AK84" s="35"/>
      <c r="AL84" s="35"/>
      <c r="AM84" s="35"/>
      <c r="AN84" s="36"/>
      <c r="AO84" s="45"/>
      <c r="AP84" s="34" t="s">
        <v>164</v>
      </c>
      <c r="AQ84" s="35">
        <v>200</v>
      </c>
      <c r="AR84" s="35"/>
      <c r="AS84" s="35">
        <v>2500</v>
      </c>
      <c r="AT84" s="35">
        <v>200</v>
      </c>
      <c r="AU84" s="35"/>
      <c r="AV84" s="36"/>
      <c r="AW84" s="45"/>
      <c r="AX84" s="34" t="s">
        <v>164</v>
      </c>
      <c r="AY84" s="35"/>
      <c r="AZ84" s="35"/>
      <c r="BA84" s="35"/>
      <c r="BB84" s="35"/>
      <c r="BC84" s="35"/>
      <c r="BD84" s="36"/>
      <c r="BE84" s="45"/>
      <c r="BF84" s="34" t="s">
        <v>164</v>
      </c>
      <c r="BG84" s="35">
        <v>100</v>
      </c>
      <c r="BH84" s="35"/>
      <c r="BI84" s="35">
        <v>150</v>
      </c>
      <c r="BJ84" s="35"/>
      <c r="BK84" s="35"/>
      <c r="BL84" s="36">
        <f t="shared" si="39"/>
        <v>5195</v>
      </c>
    </row>
    <row r="85" spans="1:64" x14ac:dyDescent="0.2">
      <c r="A85" s="45"/>
      <c r="B85" s="17" t="s">
        <v>165</v>
      </c>
      <c r="C85" s="18"/>
      <c r="D85" s="18">
        <v>200</v>
      </c>
      <c r="E85" s="18"/>
      <c r="F85" s="18"/>
      <c r="G85" s="18"/>
      <c r="H85" s="19"/>
      <c r="I85" s="45"/>
      <c r="J85" s="17" t="s">
        <v>165</v>
      </c>
      <c r="K85" s="18"/>
      <c r="L85" s="18"/>
      <c r="M85" s="18"/>
      <c r="N85" s="18"/>
      <c r="O85" s="18">
        <v>750</v>
      </c>
      <c r="P85" s="19">
        <v>3</v>
      </c>
      <c r="Q85" s="48"/>
      <c r="R85" s="17" t="s">
        <v>165</v>
      </c>
      <c r="S85" s="18">
        <v>750</v>
      </c>
      <c r="T85" s="18"/>
      <c r="U85" s="18"/>
      <c r="V85" s="18"/>
      <c r="W85" s="18"/>
      <c r="X85" s="19">
        <v>20</v>
      </c>
      <c r="Y85" s="45"/>
      <c r="Z85" s="17" t="s">
        <v>165</v>
      </c>
      <c r="AA85" s="18">
        <v>4600</v>
      </c>
      <c r="AB85" s="18"/>
      <c r="AC85" s="18"/>
      <c r="AD85" s="18"/>
      <c r="AE85" s="18">
        <v>15</v>
      </c>
      <c r="AF85" s="19"/>
      <c r="AG85" s="45"/>
      <c r="AH85" s="17" t="s">
        <v>165</v>
      </c>
      <c r="AI85" s="18"/>
      <c r="AJ85" s="18"/>
      <c r="AK85" s="18"/>
      <c r="AL85" s="18">
        <v>4</v>
      </c>
      <c r="AM85" s="18"/>
      <c r="AN85" s="19">
        <v>700</v>
      </c>
      <c r="AO85" s="45"/>
      <c r="AP85" s="17" t="s">
        <v>165</v>
      </c>
      <c r="AQ85" s="18"/>
      <c r="AR85" s="18">
        <v>250</v>
      </c>
      <c r="AS85" s="18"/>
      <c r="AT85" s="18"/>
      <c r="AU85" s="18"/>
      <c r="AV85" s="19"/>
      <c r="AW85" s="45"/>
      <c r="AX85" s="17" t="s">
        <v>165</v>
      </c>
      <c r="AY85" s="18"/>
      <c r="AZ85" s="18"/>
      <c r="BA85" s="18"/>
      <c r="BB85" s="18"/>
      <c r="BC85" s="18">
        <v>2800</v>
      </c>
      <c r="BD85" s="19">
        <v>2000</v>
      </c>
      <c r="BE85" s="45"/>
      <c r="BF85" s="17" t="s">
        <v>165</v>
      </c>
      <c r="BG85" s="18"/>
      <c r="BH85" s="18"/>
      <c r="BI85" s="18"/>
      <c r="BJ85" s="18">
        <v>130</v>
      </c>
      <c r="BK85" s="18"/>
      <c r="BL85" s="19">
        <f t="shared" si="39"/>
        <v>12222</v>
      </c>
    </row>
    <row r="86" spans="1:64" ht="13.5" thickBot="1" x14ac:dyDescent="0.25">
      <c r="A86" s="45"/>
      <c r="B86" s="22" t="s">
        <v>158</v>
      </c>
      <c r="C86" s="23"/>
      <c r="D86" s="23">
        <v>480</v>
      </c>
      <c r="E86" s="23"/>
      <c r="F86" s="23"/>
      <c r="G86" s="23"/>
      <c r="H86" s="24">
        <v>250</v>
      </c>
      <c r="I86" s="45"/>
      <c r="J86" s="22" t="s">
        <v>158</v>
      </c>
      <c r="K86" s="23">
        <v>400</v>
      </c>
      <c r="L86" s="23"/>
      <c r="M86" s="23"/>
      <c r="N86" s="23"/>
      <c r="O86" s="23"/>
      <c r="P86" s="24"/>
      <c r="Q86" s="48"/>
      <c r="R86" s="22" t="s">
        <v>158</v>
      </c>
      <c r="S86" s="23"/>
      <c r="T86" s="23">
        <v>2000</v>
      </c>
      <c r="U86" s="23"/>
      <c r="V86" s="23"/>
      <c r="W86" s="23"/>
      <c r="X86" s="24"/>
      <c r="Y86" s="45"/>
      <c r="Z86" s="22" t="s">
        <v>158</v>
      </c>
      <c r="AA86" s="23"/>
      <c r="AB86" s="23"/>
      <c r="AC86" s="23"/>
      <c r="AD86" s="23">
        <v>450</v>
      </c>
      <c r="AE86" s="23"/>
      <c r="AF86" s="24"/>
      <c r="AG86" s="45"/>
      <c r="AH86" s="22" t="s">
        <v>158</v>
      </c>
      <c r="AI86" s="23">
        <v>300</v>
      </c>
      <c r="AJ86" s="23">
        <v>300</v>
      </c>
      <c r="AK86" s="23">
        <v>1185</v>
      </c>
      <c r="AL86" s="23"/>
      <c r="AM86" s="23"/>
      <c r="AN86" s="24"/>
      <c r="AO86" s="45"/>
      <c r="AP86" s="22" t="s">
        <v>158</v>
      </c>
      <c r="AQ86" s="23"/>
      <c r="AR86" s="23">
        <v>25</v>
      </c>
      <c r="AS86" s="23"/>
      <c r="AT86" s="23"/>
      <c r="AU86" s="23"/>
      <c r="AV86" s="24"/>
      <c r="AW86" s="45"/>
      <c r="AX86" s="22" t="s">
        <v>158</v>
      </c>
      <c r="AY86" s="23"/>
      <c r="AZ86" s="23">
        <v>5200</v>
      </c>
      <c r="BA86" s="23"/>
      <c r="BB86" s="23"/>
      <c r="BC86" s="23"/>
      <c r="BD86" s="24">
        <v>70</v>
      </c>
      <c r="BE86" s="45"/>
      <c r="BF86" s="22" t="s">
        <v>158</v>
      </c>
      <c r="BG86" s="23">
        <v>150</v>
      </c>
      <c r="BH86" s="23"/>
      <c r="BI86" s="23">
        <v>50</v>
      </c>
      <c r="BJ86" s="23"/>
      <c r="BK86" s="23"/>
      <c r="BL86" s="24">
        <f t="shared" si="39"/>
        <v>10860</v>
      </c>
    </row>
    <row r="87" spans="1:64" ht="13.5" thickTop="1" x14ac:dyDescent="0.2">
      <c r="A87" s="45"/>
      <c r="B87" s="34" t="s">
        <v>166</v>
      </c>
      <c r="C87" s="35"/>
      <c r="D87" s="35"/>
      <c r="E87" s="35">
        <v>50</v>
      </c>
      <c r="F87" s="35">
        <v>6</v>
      </c>
      <c r="G87" s="35">
        <v>250</v>
      </c>
      <c r="H87" s="36">
        <v>175</v>
      </c>
      <c r="I87" s="45"/>
      <c r="J87" s="34" t="s">
        <v>166</v>
      </c>
      <c r="K87" s="35">
        <v>1500</v>
      </c>
      <c r="L87" s="35"/>
      <c r="M87" s="35"/>
      <c r="N87" s="35">
        <v>850</v>
      </c>
      <c r="O87" s="35">
        <v>5</v>
      </c>
      <c r="P87" s="36">
        <v>5</v>
      </c>
      <c r="Q87" s="48"/>
      <c r="R87" s="34" t="s">
        <v>166</v>
      </c>
      <c r="S87" s="35">
        <v>15</v>
      </c>
      <c r="T87" s="35">
        <v>1644.3</v>
      </c>
      <c r="U87" s="35">
        <v>200</v>
      </c>
      <c r="V87" s="35">
        <v>150</v>
      </c>
      <c r="W87" s="35">
        <v>4</v>
      </c>
      <c r="X87" s="36"/>
      <c r="Y87" s="45"/>
      <c r="Z87" s="34" t="s">
        <v>166</v>
      </c>
      <c r="AA87" s="35">
        <v>150</v>
      </c>
      <c r="AB87" s="35">
        <v>5</v>
      </c>
      <c r="AC87" s="35">
        <v>500</v>
      </c>
      <c r="AD87" s="35"/>
      <c r="AE87" s="35">
        <v>30</v>
      </c>
      <c r="AF87" s="36">
        <v>15</v>
      </c>
      <c r="AG87" s="45"/>
      <c r="AH87" s="34" t="s">
        <v>166</v>
      </c>
      <c r="AI87" s="35">
        <v>60</v>
      </c>
      <c r="AJ87" s="35">
        <v>50</v>
      </c>
      <c r="AK87" s="35"/>
      <c r="AL87" s="35">
        <v>3</v>
      </c>
      <c r="AM87" s="35"/>
      <c r="AN87" s="36"/>
      <c r="AO87" s="45"/>
      <c r="AP87" s="34" t="s">
        <v>166</v>
      </c>
      <c r="AQ87" s="35"/>
      <c r="AR87" s="35">
        <v>4500</v>
      </c>
      <c r="AS87" s="35">
        <v>44</v>
      </c>
      <c r="AT87" s="35">
        <v>5</v>
      </c>
      <c r="AU87" s="35">
        <v>5</v>
      </c>
      <c r="AV87" s="36"/>
      <c r="AW87" s="45"/>
      <c r="AX87" s="34" t="s">
        <v>166</v>
      </c>
      <c r="AY87" s="35"/>
      <c r="AZ87" s="35">
        <v>130</v>
      </c>
      <c r="BA87" s="35">
        <v>50</v>
      </c>
      <c r="BB87" s="35">
        <v>50</v>
      </c>
      <c r="BC87" s="35">
        <v>260</v>
      </c>
      <c r="BD87" s="36">
        <v>50</v>
      </c>
      <c r="BE87" s="45"/>
      <c r="BF87" s="34" t="s">
        <v>166</v>
      </c>
      <c r="BG87" s="35">
        <v>300</v>
      </c>
      <c r="BH87" s="35"/>
      <c r="BI87" s="35"/>
      <c r="BJ87" s="35">
        <v>80</v>
      </c>
      <c r="BK87" s="35"/>
      <c r="BL87" s="36">
        <f t="shared" si="39"/>
        <v>11141.3</v>
      </c>
    </row>
    <row r="88" spans="1:64" x14ac:dyDescent="0.2">
      <c r="A88" s="45"/>
      <c r="B88" s="17" t="s">
        <v>167</v>
      </c>
      <c r="C88" s="18"/>
      <c r="D88" s="18"/>
      <c r="E88" s="18"/>
      <c r="F88" s="18"/>
      <c r="G88" s="18">
        <v>100</v>
      </c>
      <c r="H88" s="19"/>
      <c r="I88" s="45"/>
      <c r="J88" s="17" t="s">
        <v>167</v>
      </c>
      <c r="K88" s="18"/>
      <c r="L88" s="18"/>
      <c r="M88" s="18">
        <v>800</v>
      </c>
      <c r="N88" s="18"/>
      <c r="O88" s="18"/>
      <c r="P88" s="19"/>
      <c r="Q88" s="48"/>
      <c r="R88" s="17" t="s">
        <v>167</v>
      </c>
      <c r="S88" s="18"/>
      <c r="T88" s="18"/>
      <c r="U88" s="18"/>
      <c r="V88" s="18"/>
      <c r="W88" s="18"/>
      <c r="X88" s="19"/>
      <c r="Y88" s="45"/>
      <c r="Z88" s="17" t="s">
        <v>167</v>
      </c>
      <c r="AA88" s="18"/>
      <c r="AB88" s="18"/>
      <c r="AC88" s="18"/>
      <c r="AD88" s="18">
        <v>50</v>
      </c>
      <c r="AE88" s="18"/>
      <c r="AF88" s="19"/>
      <c r="AG88" s="45"/>
      <c r="AH88" s="17" t="s">
        <v>167</v>
      </c>
      <c r="AI88" s="18"/>
      <c r="AJ88" s="18">
        <v>100</v>
      </c>
      <c r="AK88" s="18"/>
      <c r="AL88" s="18"/>
      <c r="AM88" s="18"/>
      <c r="AN88" s="19"/>
      <c r="AO88" s="45"/>
      <c r="AP88" s="17" t="s">
        <v>167</v>
      </c>
      <c r="AQ88" s="18"/>
      <c r="AR88" s="18">
        <v>800</v>
      </c>
      <c r="AS88" s="18">
        <v>50</v>
      </c>
      <c r="AT88" s="18"/>
      <c r="AU88" s="18"/>
      <c r="AV88" s="19"/>
      <c r="AW88" s="45"/>
      <c r="AX88" s="17" t="s">
        <v>167</v>
      </c>
      <c r="AY88" s="18"/>
      <c r="AZ88" s="18">
        <v>2000</v>
      </c>
      <c r="BA88" s="18"/>
      <c r="BB88" s="18">
        <v>300</v>
      </c>
      <c r="BC88" s="18"/>
      <c r="BD88" s="19"/>
      <c r="BE88" s="45"/>
      <c r="BF88" s="17" t="s">
        <v>167</v>
      </c>
      <c r="BG88" s="18">
        <v>100</v>
      </c>
      <c r="BH88" s="18"/>
      <c r="BI88" s="18"/>
      <c r="BJ88" s="18"/>
      <c r="BK88" s="18"/>
      <c r="BL88" s="19">
        <f t="shared" si="39"/>
        <v>4300</v>
      </c>
    </row>
    <row r="89" spans="1:64" ht="13.5" thickBot="1" x14ac:dyDescent="0.25">
      <c r="A89" s="46"/>
      <c r="B89" s="22" t="s">
        <v>168</v>
      </c>
      <c r="C89" s="23"/>
      <c r="D89" s="23">
        <v>170</v>
      </c>
      <c r="E89" s="23"/>
      <c r="F89" s="23"/>
      <c r="G89" s="23"/>
      <c r="H89" s="24"/>
      <c r="I89" s="46"/>
      <c r="J89" s="22" t="s">
        <v>168</v>
      </c>
      <c r="K89" s="23"/>
      <c r="L89" s="23"/>
      <c r="M89" s="23"/>
      <c r="N89" s="23"/>
      <c r="O89" s="23"/>
      <c r="P89" s="24">
        <v>4</v>
      </c>
      <c r="Q89" s="49"/>
      <c r="R89" s="22" t="s">
        <v>168</v>
      </c>
      <c r="S89" s="23"/>
      <c r="T89" s="23"/>
      <c r="U89" s="23">
        <v>15</v>
      </c>
      <c r="V89" s="23"/>
      <c r="W89" s="23"/>
      <c r="X89" s="24"/>
      <c r="Y89" s="46"/>
      <c r="Z89" s="22" t="s">
        <v>168</v>
      </c>
      <c r="AA89" s="23"/>
      <c r="AB89" s="23"/>
      <c r="AC89" s="23"/>
      <c r="AD89" s="23"/>
      <c r="AE89" s="23"/>
      <c r="AF89" s="24"/>
      <c r="AG89" s="46"/>
      <c r="AH89" s="22" t="s">
        <v>168</v>
      </c>
      <c r="AI89" s="23"/>
      <c r="AJ89" s="23"/>
      <c r="AK89" s="23"/>
      <c r="AL89" s="23"/>
      <c r="AM89" s="23"/>
      <c r="AN89" s="24"/>
      <c r="AO89" s="46"/>
      <c r="AP89" s="22" t="s">
        <v>168</v>
      </c>
      <c r="AQ89" s="23"/>
      <c r="AR89" s="23"/>
      <c r="AS89" s="23"/>
      <c r="AT89" s="23"/>
      <c r="AU89" s="23">
        <v>400</v>
      </c>
      <c r="AV89" s="24"/>
      <c r="AW89" s="46"/>
      <c r="AX89" s="22" t="s">
        <v>168</v>
      </c>
      <c r="AY89" s="23"/>
      <c r="AZ89" s="23"/>
      <c r="BA89" s="23"/>
      <c r="BB89" s="23"/>
      <c r="BC89" s="23"/>
      <c r="BD89" s="24"/>
      <c r="BE89" s="46"/>
      <c r="BF89" s="22" t="s">
        <v>168</v>
      </c>
      <c r="BG89" s="23"/>
      <c r="BH89" s="23">
        <v>5</v>
      </c>
      <c r="BI89" s="23"/>
      <c r="BJ89" s="23"/>
      <c r="BK89" s="23"/>
      <c r="BL89" s="24">
        <f t="shared" si="39"/>
        <v>594</v>
      </c>
    </row>
    <row r="90" spans="1:64" ht="13.5" thickTop="1" x14ac:dyDescent="0.2"/>
    <row r="99" spans="2:65" x14ac:dyDescent="0.2">
      <c r="B99" s="2" t="s">
        <v>169</v>
      </c>
      <c r="C99" s="33" t="e">
        <f>#REF!</f>
        <v>#REF!</v>
      </c>
      <c r="D99" s="33" t="e">
        <f>#REF!</f>
        <v>#REF!</v>
      </c>
      <c r="E99" s="33" t="e">
        <f>#REF!</f>
        <v>#REF!</v>
      </c>
      <c r="F99" s="33" t="e">
        <f>#REF!</f>
        <v>#REF!</v>
      </c>
      <c r="G99" s="33" t="e">
        <f>#REF!</f>
        <v>#REF!</v>
      </c>
      <c r="H99" s="33" t="e">
        <f>#REF!</f>
        <v>#REF!</v>
      </c>
      <c r="J99" s="2" t="s">
        <v>169</v>
      </c>
      <c r="K99" s="33" t="e">
        <f>#REF!</f>
        <v>#REF!</v>
      </c>
      <c r="L99" s="33" t="e">
        <f>#REF!</f>
        <v>#REF!</v>
      </c>
      <c r="M99" s="33" t="e">
        <f>#REF!</f>
        <v>#REF!</v>
      </c>
      <c r="N99" s="33" t="e">
        <f>#REF!</f>
        <v>#REF!</v>
      </c>
      <c r="O99" s="33" t="e">
        <f>#REF!</f>
        <v>#REF!</v>
      </c>
      <c r="P99" s="33" t="e">
        <f>#REF!</f>
        <v>#REF!</v>
      </c>
      <c r="R99" s="2" t="s">
        <v>169</v>
      </c>
      <c r="S99" s="33" t="e">
        <f>#REF!</f>
        <v>#REF!</v>
      </c>
      <c r="T99" s="33" t="e">
        <f>#REF!</f>
        <v>#REF!</v>
      </c>
      <c r="U99" s="33" t="e">
        <f>#REF!</f>
        <v>#REF!</v>
      </c>
      <c r="V99" s="33" t="e">
        <f>#REF!</f>
        <v>#REF!</v>
      </c>
      <c r="W99" s="33" t="e">
        <f>#REF!</f>
        <v>#REF!</v>
      </c>
      <c r="X99" s="33" t="e">
        <f>#REF!</f>
        <v>#REF!</v>
      </c>
      <c r="Z99" s="2" t="s">
        <v>169</v>
      </c>
      <c r="AA99" s="33" t="e">
        <f>#REF!</f>
        <v>#REF!</v>
      </c>
      <c r="AB99" s="33" t="e">
        <f>#REF!</f>
        <v>#REF!</v>
      </c>
      <c r="AC99" s="33" t="e">
        <f>#REF!</f>
        <v>#REF!</v>
      </c>
      <c r="AD99" s="33" t="e">
        <f>#REF!</f>
        <v>#REF!</v>
      </c>
      <c r="AE99" s="33" t="e">
        <f>#REF!</f>
        <v>#REF!</v>
      </c>
      <c r="AF99" s="33" t="e">
        <f>#REF!</f>
        <v>#REF!</v>
      </c>
      <c r="AH99" s="2" t="s">
        <v>169</v>
      </c>
      <c r="AI99" s="33" t="e">
        <f>#REF!</f>
        <v>#REF!</v>
      </c>
      <c r="AJ99" s="33" t="e">
        <f>#REF!</f>
        <v>#REF!</v>
      </c>
      <c r="AK99" s="33" t="e">
        <f>#REF!</f>
        <v>#REF!</v>
      </c>
      <c r="AL99" s="33" t="e">
        <f>#REF!</f>
        <v>#REF!</v>
      </c>
      <c r="AM99" s="33" t="e">
        <f>#REF!</f>
        <v>#REF!</v>
      </c>
      <c r="AN99" s="33" t="e">
        <f>#REF!</f>
        <v>#REF!</v>
      </c>
      <c r="AP99" s="2" t="s">
        <v>169</v>
      </c>
      <c r="AQ99" s="33" t="e">
        <f>#REF!</f>
        <v>#REF!</v>
      </c>
      <c r="AR99" s="33" t="e">
        <f>#REF!</f>
        <v>#REF!</v>
      </c>
      <c r="AS99" s="33" t="e">
        <f>#REF!</f>
        <v>#REF!</v>
      </c>
      <c r="AT99" s="33" t="e">
        <f>#REF!</f>
        <v>#REF!</v>
      </c>
      <c r="AU99" s="33" t="e">
        <f>#REF!</f>
        <v>#REF!</v>
      </c>
      <c r="AV99" s="33" t="e">
        <f>#REF!</f>
        <v>#REF!</v>
      </c>
      <c r="AX99" s="2" t="s">
        <v>169</v>
      </c>
      <c r="AY99" s="33" t="e">
        <f>#REF!</f>
        <v>#REF!</v>
      </c>
      <c r="AZ99" s="33" t="e">
        <f>#REF!</f>
        <v>#REF!</v>
      </c>
      <c r="BA99" s="33" t="e">
        <f>#REF!</f>
        <v>#REF!</v>
      </c>
      <c r="BB99" s="33" t="e">
        <f>#REF!</f>
        <v>#REF!</v>
      </c>
      <c r="BC99" s="33" t="e">
        <f>#REF!</f>
        <v>#REF!</v>
      </c>
      <c r="BD99" s="33" t="e">
        <f>#REF!</f>
        <v>#REF!</v>
      </c>
      <c r="BF99" s="2" t="s">
        <v>169</v>
      </c>
      <c r="BG99" s="33" t="e">
        <f>#REF!</f>
        <v>#REF!</v>
      </c>
      <c r="BH99" s="33" t="e">
        <f>#REF!</f>
        <v>#REF!</v>
      </c>
      <c r="BI99" s="33" t="e">
        <f>#REF!</f>
        <v>#REF!</v>
      </c>
      <c r="BJ99" s="33" t="e">
        <f>#REF!</f>
        <v>#REF!</v>
      </c>
      <c r="BK99" s="33"/>
      <c r="BL99" s="33" t="e">
        <f t="shared" ref="BL99:BL109" si="40">C99+D99+E99+F99+G99+H99+K99+L99+M99+N99+O99+P99+S99+T99+U99+V99+W99+X99+AA99+AB99+AC99+AD99+AE99+AF99+AI99+AJ99+AK99+AL99+AM99+AN99+AQ99+AR99+AS99+AT99+AU99+AV99+AY99+AZ99+BA99+BB99+BC99+BD99+BG99+BH99+BI99+BJ99</f>
        <v>#REF!</v>
      </c>
    </row>
    <row r="100" spans="2:65" ht="15" x14ac:dyDescent="0.25">
      <c r="B100" s="2" t="s">
        <v>170</v>
      </c>
      <c r="C100" s="33">
        <f t="shared" ref="C100:H100" si="41">C27</f>
        <v>50</v>
      </c>
      <c r="D100" s="33">
        <f t="shared" si="41"/>
        <v>1340</v>
      </c>
      <c r="E100" s="33">
        <f t="shared" si="41"/>
        <v>10457</v>
      </c>
      <c r="F100" s="33">
        <f t="shared" si="41"/>
        <v>40</v>
      </c>
      <c r="G100" s="33">
        <f t="shared" si="41"/>
        <v>11585</v>
      </c>
      <c r="H100" s="33">
        <f t="shared" si="41"/>
        <v>5075</v>
      </c>
      <c r="J100" s="2" t="s">
        <v>170</v>
      </c>
      <c r="K100" s="33">
        <f t="shared" ref="K100:P100" si="42">K27</f>
        <v>1950</v>
      </c>
      <c r="L100" s="33">
        <f t="shared" si="42"/>
        <v>0</v>
      </c>
      <c r="M100" s="33">
        <f t="shared" si="42"/>
        <v>12175</v>
      </c>
      <c r="N100" s="33">
        <f t="shared" si="42"/>
        <v>950</v>
      </c>
      <c r="O100" s="33">
        <f t="shared" si="42"/>
        <v>760</v>
      </c>
      <c r="P100" s="33">
        <f t="shared" si="42"/>
        <v>335</v>
      </c>
      <c r="R100" s="2" t="s">
        <v>170</v>
      </c>
      <c r="S100" s="33">
        <f t="shared" ref="S100:X100" si="43">S27</f>
        <v>900</v>
      </c>
      <c r="T100" s="33">
        <f t="shared" si="43"/>
        <v>7525</v>
      </c>
      <c r="U100" s="33">
        <f t="shared" si="43"/>
        <v>759</v>
      </c>
      <c r="V100" s="33">
        <f t="shared" si="43"/>
        <v>2525</v>
      </c>
      <c r="W100" s="33">
        <f t="shared" si="43"/>
        <v>304</v>
      </c>
      <c r="X100" s="33">
        <f t="shared" si="43"/>
        <v>230</v>
      </c>
      <c r="Z100" s="2" t="s">
        <v>170</v>
      </c>
      <c r="AA100" s="33">
        <f t="shared" ref="AA100:AF100" si="44">AA27</f>
        <v>6735</v>
      </c>
      <c r="AB100" s="33">
        <f t="shared" si="44"/>
        <v>20</v>
      </c>
      <c r="AC100" s="33">
        <f t="shared" si="44"/>
        <v>5100</v>
      </c>
      <c r="AD100" s="33">
        <f t="shared" si="44"/>
        <v>985</v>
      </c>
      <c r="AE100" s="33">
        <f t="shared" si="44"/>
        <v>102</v>
      </c>
      <c r="AF100" s="33">
        <f t="shared" si="44"/>
        <v>27</v>
      </c>
      <c r="AH100" s="2" t="s">
        <v>170</v>
      </c>
      <c r="AI100" s="33">
        <f t="shared" ref="AI100:AN100" si="45">AI27</f>
        <v>4715</v>
      </c>
      <c r="AJ100" s="33">
        <f t="shared" si="45"/>
        <v>5040</v>
      </c>
      <c r="AK100" s="33">
        <f t="shared" si="45"/>
        <v>1795</v>
      </c>
      <c r="AL100" s="33">
        <f t="shared" si="45"/>
        <v>1025</v>
      </c>
      <c r="AM100" s="33">
        <f t="shared" si="45"/>
        <v>0</v>
      </c>
      <c r="AN100" s="33">
        <f t="shared" si="45"/>
        <v>1325</v>
      </c>
      <c r="AP100" s="2" t="s">
        <v>170</v>
      </c>
      <c r="AQ100" s="33">
        <f t="shared" ref="AQ100:AV100" si="46">AQ27</f>
        <v>3515</v>
      </c>
      <c r="AR100" s="33">
        <f t="shared" si="46"/>
        <v>11835</v>
      </c>
      <c r="AS100" s="33">
        <f t="shared" si="46"/>
        <v>10599</v>
      </c>
      <c r="AT100" s="33">
        <f t="shared" si="46"/>
        <v>1510</v>
      </c>
      <c r="AU100" s="33">
        <f t="shared" si="46"/>
        <v>405</v>
      </c>
      <c r="AV100" s="33">
        <f t="shared" si="46"/>
        <v>489</v>
      </c>
      <c r="AX100" s="2" t="s">
        <v>170</v>
      </c>
      <c r="AY100" s="33">
        <f t="shared" ref="AY100:BD100" si="47">AY27</f>
        <v>2</v>
      </c>
      <c r="AZ100" s="33">
        <f t="shared" si="47"/>
        <v>29490</v>
      </c>
      <c r="BA100" s="33">
        <f t="shared" si="47"/>
        <v>250</v>
      </c>
      <c r="BB100" s="33">
        <f t="shared" si="47"/>
        <v>1010</v>
      </c>
      <c r="BC100" s="33">
        <f t="shared" si="47"/>
        <v>4450</v>
      </c>
      <c r="BD100" s="33">
        <f t="shared" si="47"/>
        <v>3030</v>
      </c>
      <c r="BF100" s="2" t="s">
        <v>170</v>
      </c>
      <c r="BG100" s="33">
        <f>BG27</f>
        <v>10135</v>
      </c>
      <c r="BH100" s="33">
        <f>BH27</f>
        <v>35</v>
      </c>
      <c r="BI100" s="33">
        <f>BI27</f>
        <v>200</v>
      </c>
      <c r="BJ100" s="33">
        <f>BJ27</f>
        <v>285</v>
      </c>
      <c r="BK100" s="33"/>
      <c r="BL100" s="33">
        <f>BL27</f>
        <v>161069</v>
      </c>
      <c r="BM100" s="2" t="s">
        <v>171</v>
      </c>
    </row>
    <row r="101" spans="2:65" x14ac:dyDescent="0.2">
      <c r="B101" s="2" t="s">
        <v>172</v>
      </c>
      <c r="C101" s="33">
        <f t="shared" ref="C101:H101" si="48">C9*C10</f>
        <v>0</v>
      </c>
      <c r="D101" s="33">
        <f t="shared" si="48"/>
        <v>0</v>
      </c>
      <c r="E101" s="33">
        <f t="shared" si="48"/>
        <v>0</v>
      </c>
      <c r="F101" s="33">
        <f t="shared" si="48"/>
        <v>0</v>
      </c>
      <c r="G101" s="33">
        <f t="shared" si="48"/>
        <v>3500</v>
      </c>
      <c r="H101" s="33">
        <f t="shared" si="48"/>
        <v>1495</v>
      </c>
      <c r="J101" s="2" t="s">
        <v>172</v>
      </c>
      <c r="K101" s="33">
        <f t="shared" ref="K101:P101" si="49">K9*K10</f>
        <v>0</v>
      </c>
      <c r="L101" s="33">
        <f t="shared" si="49"/>
        <v>0</v>
      </c>
      <c r="M101" s="33">
        <f t="shared" si="49"/>
        <v>4000</v>
      </c>
      <c r="N101" s="33">
        <f t="shared" si="49"/>
        <v>0</v>
      </c>
      <c r="O101" s="33">
        <f t="shared" si="49"/>
        <v>0</v>
      </c>
      <c r="P101" s="33">
        <f t="shared" si="49"/>
        <v>0</v>
      </c>
      <c r="R101" s="2" t="s">
        <v>172</v>
      </c>
      <c r="S101" s="33">
        <f t="shared" ref="S101:X101" si="50">S9*S10</f>
        <v>0</v>
      </c>
      <c r="T101" s="33">
        <f t="shared" si="50"/>
        <v>2500</v>
      </c>
      <c r="U101" s="33">
        <f t="shared" si="50"/>
        <v>0</v>
      </c>
      <c r="V101" s="33">
        <f t="shared" si="50"/>
        <v>1275</v>
      </c>
      <c r="W101" s="33">
        <f t="shared" si="50"/>
        <v>0</v>
      </c>
      <c r="X101" s="33">
        <f t="shared" si="50"/>
        <v>0</v>
      </c>
      <c r="Z101" s="2" t="s">
        <v>172</v>
      </c>
      <c r="AA101" s="33">
        <f t="shared" ref="AA101:AF101" si="51">AA9*AA10</f>
        <v>0</v>
      </c>
      <c r="AB101" s="33">
        <f t="shared" si="51"/>
        <v>0</v>
      </c>
      <c r="AC101" s="33">
        <f t="shared" si="51"/>
        <v>900</v>
      </c>
      <c r="AD101" s="33">
        <f t="shared" si="51"/>
        <v>0</v>
      </c>
      <c r="AE101" s="33">
        <f t="shared" si="51"/>
        <v>0</v>
      </c>
      <c r="AF101" s="33">
        <f t="shared" si="51"/>
        <v>0</v>
      </c>
      <c r="AH101" s="2" t="s">
        <v>172</v>
      </c>
      <c r="AI101" s="33">
        <f t="shared" ref="AI101:AN101" si="52">AI9*AI10</f>
        <v>0</v>
      </c>
      <c r="AJ101" s="33">
        <f t="shared" si="52"/>
        <v>0</v>
      </c>
      <c r="AK101" s="33">
        <f t="shared" si="52"/>
        <v>0</v>
      </c>
      <c r="AL101" s="33">
        <f t="shared" si="52"/>
        <v>0</v>
      </c>
      <c r="AM101" s="33">
        <f t="shared" si="52"/>
        <v>0</v>
      </c>
      <c r="AN101" s="33">
        <f t="shared" si="52"/>
        <v>0</v>
      </c>
      <c r="AP101" s="2" t="s">
        <v>172</v>
      </c>
      <c r="AQ101" s="33">
        <f t="shared" ref="AQ101:AV101" si="53">AQ9*AQ10</f>
        <v>0</v>
      </c>
      <c r="AR101" s="33">
        <f t="shared" si="53"/>
        <v>8820</v>
      </c>
      <c r="AS101" s="33">
        <f t="shared" si="53"/>
        <v>0</v>
      </c>
      <c r="AT101" s="33">
        <f t="shared" si="53"/>
        <v>1000</v>
      </c>
      <c r="AU101" s="33">
        <f t="shared" si="53"/>
        <v>0</v>
      </c>
      <c r="AV101" s="33">
        <f t="shared" si="53"/>
        <v>144</v>
      </c>
      <c r="AX101" s="2" t="s">
        <v>172</v>
      </c>
      <c r="AY101" s="33">
        <f t="shared" ref="AY101:BD101" si="54">AY9*AY10</f>
        <v>0</v>
      </c>
      <c r="AZ101" s="33">
        <f t="shared" si="54"/>
        <v>0</v>
      </c>
      <c r="BA101" s="33">
        <f t="shared" si="54"/>
        <v>0</v>
      </c>
      <c r="BB101" s="33">
        <f t="shared" si="54"/>
        <v>595</v>
      </c>
      <c r="BC101" s="33">
        <f t="shared" si="54"/>
        <v>0</v>
      </c>
      <c r="BD101" s="33">
        <f t="shared" si="54"/>
        <v>0</v>
      </c>
      <c r="BF101" s="2" t="s">
        <v>172</v>
      </c>
      <c r="BG101" s="33">
        <f>BG9*BG10</f>
        <v>8500</v>
      </c>
      <c r="BH101" s="33">
        <f>BH9*BH10</f>
        <v>0</v>
      </c>
      <c r="BI101" s="33">
        <f>BI9*BI10</f>
        <v>0</v>
      </c>
      <c r="BJ101" s="33">
        <f>BJ9*BJ10</f>
        <v>0</v>
      </c>
      <c r="BK101" s="33"/>
      <c r="BL101" s="33">
        <f t="shared" si="40"/>
        <v>32729</v>
      </c>
      <c r="BM101" s="37">
        <f>BL101/BL$9</f>
        <v>0.35664160401002504</v>
      </c>
    </row>
    <row r="102" spans="2:65" x14ac:dyDescent="0.2">
      <c r="B102" s="2" t="s">
        <v>173</v>
      </c>
      <c r="C102" s="33">
        <f t="shared" ref="C102:H102" si="55">C9*C11</f>
        <v>0</v>
      </c>
      <c r="D102" s="33">
        <f t="shared" si="55"/>
        <v>0</v>
      </c>
      <c r="E102" s="33">
        <f t="shared" si="55"/>
        <v>2250</v>
      </c>
      <c r="F102" s="33">
        <f t="shared" si="55"/>
        <v>0</v>
      </c>
      <c r="G102" s="33">
        <f t="shared" si="55"/>
        <v>3500</v>
      </c>
      <c r="H102" s="33">
        <f t="shared" si="55"/>
        <v>805</v>
      </c>
      <c r="J102" s="2" t="s">
        <v>173</v>
      </c>
      <c r="K102" s="33">
        <f t="shared" ref="K102:P102" si="56">K9*K11</f>
        <v>0</v>
      </c>
      <c r="L102" s="33">
        <f t="shared" si="56"/>
        <v>0</v>
      </c>
      <c r="M102" s="33">
        <f t="shared" si="56"/>
        <v>6000</v>
      </c>
      <c r="N102" s="33">
        <f t="shared" si="56"/>
        <v>0</v>
      </c>
      <c r="O102" s="33">
        <f t="shared" si="56"/>
        <v>0</v>
      </c>
      <c r="P102" s="33">
        <f t="shared" si="56"/>
        <v>0</v>
      </c>
      <c r="R102" s="2" t="s">
        <v>173</v>
      </c>
      <c r="S102" s="33">
        <f t="shared" ref="S102:X102" si="57">S9*S11</f>
        <v>0</v>
      </c>
      <c r="T102" s="33">
        <f t="shared" si="57"/>
        <v>2500</v>
      </c>
      <c r="U102" s="33">
        <f t="shared" si="57"/>
        <v>0</v>
      </c>
      <c r="V102" s="33">
        <f t="shared" si="57"/>
        <v>425</v>
      </c>
      <c r="W102" s="33">
        <f t="shared" si="57"/>
        <v>0</v>
      </c>
      <c r="X102" s="33">
        <f t="shared" si="57"/>
        <v>0</v>
      </c>
      <c r="Z102" s="2" t="s">
        <v>173</v>
      </c>
      <c r="AA102" s="33">
        <f t="shared" ref="AA102:AF102" si="58">AA9*AA11</f>
        <v>0</v>
      </c>
      <c r="AB102" s="33">
        <f t="shared" si="58"/>
        <v>0</v>
      </c>
      <c r="AC102" s="33">
        <f t="shared" si="58"/>
        <v>0</v>
      </c>
      <c r="AD102" s="33">
        <f t="shared" si="58"/>
        <v>0</v>
      </c>
      <c r="AE102" s="33">
        <f t="shared" si="58"/>
        <v>0</v>
      </c>
      <c r="AF102" s="33">
        <f t="shared" si="58"/>
        <v>0</v>
      </c>
      <c r="AH102" s="2" t="s">
        <v>173</v>
      </c>
      <c r="AI102" s="33">
        <f t="shared" ref="AI102:AN102" si="59">AI9*AI11</f>
        <v>800</v>
      </c>
      <c r="AJ102" s="33">
        <f t="shared" si="59"/>
        <v>0</v>
      </c>
      <c r="AK102" s="33">
        <f t="shared" si="59"/>
        <v>0</v>
      </c>
      <c r="AL102" s="33">
        <f t="shared" si="59"/>
        <v>0</v>
      </c>
      <c r="AM102" s="33">
        <f t="shared" si="59"/>
        <v>0</v>
      </c>
      <c r="AN102" s="33">
        <f t="shared" si="59"/>
        <v>0</v>
      </c>
      <c r="AP102" s="2" t="s">
        <v>173</v>
      </c>
      <c r="AQ102" s="33">
        <f t="shared" ref="AQ102:AV102" si="60">AQ9*AQ11</f>
        <v>0</v>
      </c>
      <c r="AR102" s="33">
        <f t="shared" si="60"/>
        <v>980</v>
      </c>
      <c r="AS102" s="33">
        <f t="shared" si="60"/>
        <v>0</v>
      </c>
      <c r="AT102" s="33">
        <f t="shared" si="60"/>
        <v>0</v>
      </c>
      <c r="AU102" s="33">
        <f t="shared" si="60"/>
        <v>0</v>
      </c>
      <c r="AV102" s="33">
        <f t="shared" si="60"/>
        <v>96</v>
      </c>
      <c r="AX102" s="2" t="s">
        <v>173</v>
      </c>
      <c r="AY102" s="33">
        <f t="shared" ref="AY102:BD102" si="61">AY9*AY11</f>
        <v>0</v>
      </c>
      <c r="AZ102" s="33">
        <f t="shared" si="61"/>
        <v>0</v>
      </c>
      <c r="BA102" s="33">
        <f t="shared" si="61"/>
        <v>0</v>
      </c>
      <c r="BB102" s="33">
        <f t="shared" si="61"/>
        <v>105</v>
      </c>
      <c r="BC102" s="33">
        <f t="shared" si="61"/>
        <v>0</v>
      </c>
      <c r="BD102" s="33">
        <f t="shared" si="61"/>
        <v>0</v>
      </c>
      <c r="BF102" s="2" t="s">
        <v>173</v>
      </c>
      <c r="BG102" s="33">
        <f>BG9*BG11</f>
        <v>0</v>
      </c>
      <c r="BH102" s="33">
        <f>BH9*BH11</f>
        <v>0</v>
      </c>
      <c r="BI102" s="33">
        <f>BI9*BI11</f>
        <v>0</v>
      </c>
      <c r="BJ102" s="33">
        <f>BJ9*BJ11</f>
        <v>0</v>
      </c>
      <c r="BK102" s="33"/>
      <c r="BL102" s="33">
        <f t="shared" si="40"/>
        <v>17461</v>
      </c>
      <c r="BM102" s="37">
        <f>BL102/BL$9</f>
        <v>0.19026915113871637</v>
      </c>
    </row>
    <row r="103" spans="2:65" x14ac:dyDescent="0.2">
      <c r="B103" s="2" t="s">
        <v>174</v>
      </c>
      <c r="C103" s="33">
        <f t="shared" ref="C103:H103" si="62">C9*C12</f>
        <v>0</v>
      </c>
      <c r="D103" s="33">
        <f t="shared" si="62"/>
        <v>322.5</v>
      </c>
      <c r="E103" s="33">
        <f t="shared" si="62"/>
        <v>5400</v>
      </c>
      <c r="F103" s="33">
        <f t="shared" si="62"/>
        <v>0</v>
      </c>
      <c r="G103" s="33">
        <f t="shared" si="62"/>
        <v>1050</v>
      </c>
      <c r="H103" s="33">
        <f t="shared" si="62"/>
        <v>0</v>
      </c>
      <c r="J103" s="2" t="s">
        <v>174</v>
      </c>
      <c r="K103" s="33">
        <f t="shared" ref="K103:P103" si="63">K9*K12</f>
        <v>0</v>
      </c>
      <c r="L103" s="33">
        <f t="shared" si="63"/>
        <v>0</v>
      </c>
      <c r="M103" s="33">
        <f t="shared" si="63"/>
        <v>1000</v>
      </c>
      <c r="N103" s="33">
        <f t="shared" si="63"/>
        <v>0</v>
      </c>
      <c r="O103" s="33">
        <f t="shared" si="63"/>
        <v>0</v>
      </c>
      <c r="P103" s="33">
        <f t="shared" si="63"/>
        <v>0</v>
      </c>
      <c r="R103" s="2" t="s">
        <v>174</v>
      </c>
      <c r="S103" s="33">
        <f t="shared" ref="S103:X103" si="64">S9*S12</f>
        <v>0</v>
      </c>
      <c r="T103" s="33">
        <f t="shared" si="64"/>
        <v>2500</v>
      </c>
      <c r="U103" s="33">
        <f t="shared" si="64"/>
        <v>0</v>
      </c>
      <c r="V103" s="33">
        <f t="shared" si="64"/>
        <v>0</v>
      </c>
      <c r="W103" s="33">
        <f t="shared" si="64"/>
        <v>0</v>
      </c>
      <c r="X103" s="33">
        <f t="shared" si="64"/>
        <v>22.5</v>
      </c>
      <c r="Z103" s="2" t="s">
        <v>174</v>
      </c>
      <c r="AA103" s="33">
        <f t="shared" ref="AA103:AF103" si="65">AA9*AA12</f>
        <v>0</v>
      </c>
      <c r="AB103" s="33">
        <f t="shared" si="65"/>
        <v>0</v>
      </c>
      <c r="AC103" s="33">
        <f t="shared" si="65"/>
        <v>900</v>
      </c>
      <c r="AD103" s="33">
        <f t="shared" si="65"/>
        <v>0</v>
      </c>
      <c r="AE103" s="33">
        <f t="shared" si="65"/>
        <v>0</v>
      </c>
      <c r="AF103" s="33">
        <f t="shared" si="65"/>
        <v>0</v>
      </c>
      <c r="AH103" s="2" t="s">
        <v>174</v>
      </c>
      <c r="AI103" s="33">
        <f t="shared" ref="AI103:AN103" si="66">AI9*AI12</f>
        <v>1920</v>
      </c>
      <c r="AJ103" s="33">
        <f t="shared" si="66"/>
        <v>0</v>
      </c>
      <c r="AK103" s="33">
        <f t="shared" si="66"/>
        <v>0</v>
      </c>
      <c r="AL103" s="33">
        <f t="shared" si="66"/>
        <v>0</v>
      </c>
      <c r="AM103" s="33">
        <f t="shared" si="66"/>
        <v>0</v>
      </c>
      <c r="AN103" s="33">
        <f t="shared" si="66"/>
        <v>0</v>
      </c>
      <c r="AP103" s="2" t="s">
        <v>174</v>
      </c>
      <c r="AQ103" s="33">
        <f t="shared" ref="AQ103:AV103" si="67">AQ9*AQ12</f>
        <v>0</v>
      </c>
      <c r="AR103" s="33">
        <f t="shared" si="67"/>
        <v>7350</v>
      </c>
      <c r="AS103" s="33">
        <f t="shared" si="67"/>
        <v>0</v>
      </c>
      <c r="AT103" s="33">
        <f t="shared" si="67"/>
        <v>0</v>
      </c>
      <c r="AU103" s="33">
        <f t="shared" si="67"/>
        <v>0</v>
      </c>
      <c r="AV103" s="33">
        <f t="shared" si="67"/>
        <v>0</v>
      </c>
      <c r="AX103" s="2" t="s">
        <v>174</v>
      </c>
      <c r="AY103" s="33">
        <f t="shared" ref="AY103:BD103" si="68">AY9*AY12</f>
        <v>0</v>
      </c>
      <c r="AZ103" s="33">
        <f t="shared" si="68"/>
        <v>0</v>
      </c>
      <c r="BA103" s="33">
        <f t="shared" si="68"/>
        <v>0</v>
      </c>
      <c r="BB103" s="33">
        <f t="shared" si="68"/>
        <v>0</v>
      </c>
      <c r="BC103" s="33">
        <f t="shared" si="68"/>
        <v>0</v>
      </c>
      <c r="BD103" s="33">
        <f t="shared" si="68"/>
        <v>0</v>
      </c>
      <c r="BF103" s="2" t="s">
        <v>174</v>
      </c>
      <c r="BG103" s="33">
        <f>BG9*BG12</f>
        <v>3400</v>
      </c>
      <c r="BH103" s="33">
        <f>BH9*BH12</f>
        <v>0</v>
      </c>
      <c r="BI103" s="33">
        <f>BI9*BI12</f>
        <v>0</v>
      </c>
      <c r="BJ103" s="33">
        <f>BJ9*BJ12</f>
        <v>0</v>
      </c>
      <c r="BK103" s="33"/>
      <c r="BL103" s="33">
        <f t="shared" si="40"/>
        <v>23865</v>
      </c>
      <c r="BM103" s="37">
        <f>BL103/BL$9</f>
        <v>0.26005230467473028</v>
      </c>
    </row>
    <row r="104" spans="2:65" x14ac:dyDescent="0.2">
      <c r="B104" s="2" t="s">
        <v>175</v>
      </c>
      <c r="C104" s="33">
        <f t="shared" ref="C104:H104" si="69">C100*C28</f>
        <v>50</v>
      </c>
      <c r="D104" s="33">
        <f t="shared" si="69"/>
        <v>884.40000000000009</v>
      </c>
      <c r="E104" s="33">
        <f t="shared" si="69"/>
        <v>2091.4</v>
      </c>
      <c r="F104" s="33">
        <f t="shared" si="69"/>
        <v>6</v>
      </c>
      <c r="G104" s="33">
        <f t="shared" si="69"/>
        <v>2896.25</v>
      </c>
      <c r="H104" s="33">
        <f t="shared" si="69"/>
        <v>1268.75</v>
      </c>
      <c r="J104" s="2" t="s">
        <v>175</v>
      </c>
      <c r="K104" s="33">
        <f t="shared" ref="K104:P104" si="70">K100*K28</f>
        <v>292.5</v>
      </c>
      <c r="L104" s="33">
        <f t="shared" si="70"/>
        <v>0</v>
      </c>
      <c r="M104" s="33">
        <f t="shared" si="70"/>
        <v>3652.5</v>
      </c>
      <c r="N104" s="33">
        <f t="shared" si="70"/>
        <v>0</v>
      </c>
      <c r="O104" s="33">
        <f t="shared" si="70"/>
        <v>760</v>
      </c>
      <c r="P104" s="33">
        <f t="shared" si="70"/>
        <v>268</v>
      </c>
      <c r="R104" s="2" t="s">
        <v>175</v>
      </c>
      <c r="S104" s="33">
        <f t="shared" ref="S104:X104" si="71">S100*S28</f>
        <v>90</v>
      </c>
      <c r="T104" s="33">
        <f t="shared" si="71"/>
        <v>1881.25</v>
      </c>
      <c r="U104" s="33">
        <f t="shared" si="71"/>
        <v>379.5</v>
      </c>
      <c r="V104" s="33">
        <f t="shared" si="71"/>
        <v>1515</v>
      </c>
      <c r="W104" s="33">
        <f t="shared" si="71"/>
        <v>152</v>
      </c>
      <c r="X104" s="33">
        <f t="shared" si="71"/>
        <v>138</v>
      </c>
      <c r="Z104" s="2" t="s">
        <v>175</v>
      </c>
      <c r="AA104" s="33">
        <f t="shared" ref="AA104:AF104" si="72">AA100*AA28</f>
        <v>0</v>
      </c>
      <c r="AB104" s="33">
        <f t="shared" si="72"/>
        <v>0</v>
      </c>
      <c r="AC104" s="33">
        <f t="shared" si="72"/>
        <v>1530</v>
      </c>
      <c r="AD104" s="33">
        <f t="shared" si="72"/>
        <v>246.25</v>
      </c>
      <c r="AE104" s="33">
        <f t="shared" si="72"/>
        <v>61.199999999999996</v>
      </c>
      <c r="AF104" s="33">
        <f t="shared" si="72"/>
        <v>0</v>
      </c>
      <c r="AH104" s="2" t="s">
        <v>175</v>
      </c>
      <c r="AI104" s="33">
        <f t="shared" ref="AI104:AN104" si="73">AI100*AI28</f>
        <v>1414.5</v>
      </c>
      <c r="AJ104" s="33">
        <f t="shared" si="73"/>
        <v>3780</v>
      </c>
      <c r="AK104" s="33">
        <f t="shared" si="73"/>
        <v>897.5</v>
      </c>
      <c r="AL104" s="33">
        <f t="shared" si="73"/>
        <v>768.75</v>
      </c>
      <c r="AM104" s="33">
        <f t="shared" si="73"/>
        <v>0</v>
      </c>
      <c r="AN104" s="33">
        <f t="shared" si="73"/>
        <v>265</v>
      </c>
      <c r="AP104" s="2" t="s">
        <v>175</v>
      </c>
      <c r="AQ104" s="33">
        <f t="shared" ref="AQ104:AV104" si="74">AQ100*AQ28</f>
        <v>0</v>
      </c>
      <c r="AR104" s="33">
        <f t="shared" si="74"/>
        <v>2958.75</v>
      </c>
      <c r="AS104" s="33">
        <f t="shared" si="74"/>
        <v>0</v>
      </c>
      <c r="AT104" s="33">
        <f t="shared" si="74"/>
        <v>0</v>
      </c>
      <c r="AU104" s="33">
        <f t="shared" si="74"/>
        <v>0</v>
      </c>
      <c r="AV104" s="33">
        <f t="shared" si="74"/>
        <v>244.5</v>
      </c>
      <c r="AX104" s="2" t="s">
        <v>175</v>
      </c>
      <c r="AY104" s="33">
        <f t="shared" ref="AY104:BD104" si="75">AY100*AY28</f>
        <v>0</v>
      </c>
      <c r="AZ104" s="33">
        <f t="shared" si="75"/>
        <v>884.69999999999993</v>
      </c>
      <c r="BA104" s="33">
        <f t="shared" si="75"/>
        <v>12.5</v>
      </c>
      <c r="BB104" s="33">
        <f t="shared" si="75"/>
        <v>505</v>
      </c>
      <c r="BC104" s="33">
        <f t="shared" si="75"/>
        <v>3560</v>
      </c>
      <c r="BD104" s="33">
        <f t="shared" si="75"/>
        <v>2575.5</v>
      </c>
      <c r="BF104" s="2" t="s">
        <v>175</v>
      </c>
      <c r="BG104" s="33">
        <f>BG100*BG28</f>
        <v>1520.25</v>
      </c>
      <c r="BH104" s="33">
        <f>BH100*BH28</f>
        <v>0</v>
      </c>
      <c r="BI104" s="33">
        <f>BI100*BI28</f>
        <v>200</v>
      </c>
      <c r="BJ104" s="33">
        <f>BJ100*BJ28</f>
        <v>199.5</v>
      </c>
      <c r="BK104" s="33"/>
      <c r="BL104" s="33">
        <f t="shared" si="40"/>
        <v>37949.449999999997</v>
      </c>
      <c r="BM104" s="37">
        <f t="shared" ref="BM104:BM109" si="76">BL104/BL$100</f>
        <v>0.23560989389640463</v>
      </c>
    </row>
    <row r="105" spans="2:65" x14ac:dyDescent="0.2">
      <c r="B105" s="2" t="s">
        <v>176</v>
      </c>
      <c r="C105" s="33">
        <f t="shared" ref="C105:H105" si="77">C100*C29</f>
        <v>0</v>
      </c>
      <c r="D105" s="33">
        <f t="shared" si="77"/>
        <v>0</v>
      </c>
      <c r="E105" s="33">
        <f t="shared" si="77"/>
        <v>0</v>
      </c>
      <c r="F105" s="33">
        <f t="shared" si="77"/>
        <v>28</v>
      </c>
      <c r="G105" s="33">
        <f t="shared" si="77"/>
        <v>0</v>
      </c>
      <c r="H105" s="33">
        <f t="shared" si="77"/>
        <v>0</v>
      </c>
      <c r="J105" s="2" t="s">
        <v>176</v>
      </c>
      <c r="K105" s="33">
        <f t="shared" ref="K105:P105" si="78">K100*K29</f>
        <v>0</v>
      </c>
      <c r="L105" s="33">
        <f t="shared" si="78"/>
        <v>0</v>
      </c>
      <c r="M105" s="33">
        <f t="shared" si="78"/>
        <v>0</v>
      </c>
      <c r="N105" s="33">
        <f t="shared" si="78"/>
        <v>95</v>
      </c>
      <c r="O105" s="33">
        <f t="shared" si="78"/>
        <v>0</v>
      </c>
      <c r="P105" s="33">
        <f t="shared" si="78"/>
        <v>0</v>
      </c>
      <c r="R105" s="2" t="s">
        <v>176</v>
      </c>
      <c r="S105" s="33">
        <f t="shared" ref="S105:X105" si="79">S100*S29</f>
        <v>630</v>
      </c>
      <c r="T105" s="33">
        <f t="shared" si="79"/>
        <v>0</v>
      </c>
      <c r="U105" s="33">
        <f t="shared" si="79"/>
        <v>0</v>
      </c>
      <c r="V105" s="33">
        <f t="shared" si="79"/>
        <v>0</v>
      </c>
      <c r="W105" s="33">
        <f t="shared" si="79"/>
        <v>0</v>
      </c>
      <c r="X105" s="33">
        <f t="shared" si="79"/>
        <v>0</v>
      </c>
      <c r="Z105" s="2" t="s">
        <v>176</v>
      </c>
      <c r="AA105" s="33">
        <f t="shared" ref="AA105:AF105" si="80">AA100*AA29</f>
        <v>0</v>
      </c>
      <c r="AB105" s="33">
        <f t="shared" si="80"/>
        <v>0</v>
      </c>
      <c r="AC105" s="33">
        <f t="shared" si="80"/>
        <v>1530</v>
      </c>
      <c r="AD105" s="33">
        <f t="shared" si="80"/>
        <v>246.25</v>
      </c>
      <c r="AE105" s="33">
        <f t="shared" si="80"/>
        <v>20.400000000000002</v>
      </c>
      <c r="AF105" s="33">
        <f t="shared" si="80"/>
        <v>0</v>
      </c>
      <c r="AH105" s="2" t="s">
        <v>176</v>
      </c>
      <c r="AI105" s="33">
        <f t="shared" ref="AI105:AN105" si="81">AI100*AI29</f>
        <v>0</v>
      </c>
      <c r="AJ105" s="33">
        <f t="shared" si="81"/>
        <v>1260</v>
      </c>
      <c r="AK105" s="33">
        <f t="shared" si="81"/>
        <v>0</v>
      </c>
      <c r="AL105" s="33">
        <f t="shared" si="81"/>
        <v>256.25</v>
      </c>
      <c r="AM105" s="33">
        <f t="shared" si="81"/>
        <v>0</v>
      </c>
      <c r="AN105" s="33">
        <f t="shared" si="81"/>
        <v>0</v>
      </c>
      <c r="AP105" s="2" t="s">
        <v>176</v>
      </c>
      <c r="AQ105" s="33">
        <f t="shared" ref="AQ105:AV105" si="82">AQ100*AQ29</f>
        <v>0</v>
      </c>
      <c r="AR105" s="33">
        <f t="shared" si="82"/>
        <v>0</v>
      </c>
      <c r="AS105" s="33">
        <f t="shared" si="82"/>
        <v>0</v>
      </c>
      <c r="AT105" s="33">
        <f t="shared" si="82"/>
        <v>0</v>
      </c>
      <c r="AU105" s="33">
        <f t="shared" si="82"/>
        <v>0</v>
      </c>
      <c r="AV105" s="33">
        <f t="shared" si="82"/>
        <v>0</v>
      </c>
      <c r="AX105" s="2" t="s">
        <v>176</v>
      </c>
      <c r="AY105" s="33">
        <f t="shared" ref="AY105:BD105" si="83">AY100*AY29</f>
        <v>0</v>
      </c>
      <c r="AZ105" s="33">
        <f t="shared" si="83"/>
        <v>0</v>
      </c>
      <c r="BA105" s="33">
        <f t="shared" si="83"/>
        <v>0</v>
      </c>
      <c r="BB105" s="33">
        <f t="shared" si="83"/>
        <v>0</v>
      </c>
      <c r="BC105" s="33">
        <f t="shared" si="83"/>
        <v>0</v>
      </c>
      <c r="BD105" s="33">
        <f t="shared" si="83"/>
        <v>151.5</v>
      </c>
      <c r="BF105" s="2" t="s">
        <v>176</v>
      </c>
      <c r="BG105" s="33">
        <f>BG100*BG29</f>
        <v>0</v>
      </c>
      <c r="BH105" s="33">
        <f>BH100*BH29</f>
        <v>17.5</v>
      </c>
      <c r="BI105" s="33">
        <f>BI100*BI29</f>
        <v>0</v>
      </c>
      <c r="BJ105" s="33">
        <f>BJ100*BJ29</f>
        <v>42.75</v>
      </c>
      <c r="BK105" s="33"/>
      <c r="BL105" s="33">
        <f t="shared" si="40"/>
        <v>4277.6499999999996</v>
      </c>
      <c r="BM105" s="37">
        <f t="shared" si="76"/>
        <v>2.6557872712936689E-2</v>
      </c>
    </row>
    <row r="106" spans="2:65" x14ac:dyDescent="0.2">
      <c r="B106" s="2" t="s">
        <v>177</v>
      </c>
      <c r="C106" s="33">
        <f t="shared" ref="C106:H106" si="84">C100*C30</f>
        <v>0</v>
      </c>
      <c r="D106" s="33">
        <f t="shared" si="84"/>
        <v>455.6</v>
      </c>
      <c r="E106" s="33">
        <f t="shared" si="84"/>
        <v>8365.6</v>
      </c>
      <c r="F106" s="33">
        <f t="shared" si="84"/>
        <v>6</v>
      </c>
      <c r="G106" s="33">
        <f t="shared" si="84"/>
        <v>8688.75</v>
      </c>
      <c r="H106" s="33">
        <f t="shared" si="84"/>
        <v>3806.25</v>
      </c>
      <c r="J106" s="2" t="s">
        <v>177</v>
      </c>
      <c r="K106" s="33">
        <f t="shared" ref="K106:P106" si="85">K100*K30</f>
        <v>1657.5</v>
      </c>
      <c r="L106" s="33">
        <f t="shared" si="85"/>
        <v>0</v>
      </c>
      <c r="M106" s="33">
        <f t="shared" si="85"/>
        <v>8522.5</v>
      </c>
      <c r="N106" s="33">
        <f t="shared" si="85"/>
        <v>855</v>
      </c>
      <c r="O106" s="33">
        <f t="shared" si="85"/>
        <v>0</v>
      </c>
      <c r="P106" s="33">
        <f t="shared" si="85"/>
        <v>67</v>
      </c>
      <c r="R106" s="2" t="s">
        <v>177</v>
      </c>
      <c r="S106" s="33">
        <f t="shared" ref="S106:X106" si="86">S100*S30</f>
        <v>180</v>
      </c>
      <c r="T106" s="33">
        <f t="shared" si="86"/>
        <v>5643.75</v>
      </c>
      <c r="U106" s="33">
        <f t="shared" si="86"/>
        <v>379.5</v>
      </c>
      <c r="V106" s="33">
        <f t="shared" si="86"/>
        <v>1010</v>
      </c>
      <c r="W106" s="33">
        <f t="shared" si="86"/>
        <v>152</v>
      </c>
      <c r="X106" s="33">
        <f t="shared" si="86"/>
        <v>92</v>
      </c>
      <c r="Z106" s="2" t="s">
        <v>177</v>
      </c>
      <c r="AA106" s="33">
        <f t="shared" ref="AA106:AF106" si="87">AA100*AA30</f>
        <v>0</v>
      </c>
      <c r="AB106" s="33">
        <f t="shared" si="87"/>
        <v>20</v>
      </c>
      <c r="AC106" s="33">
        <f t="shared" si="87"/>
        <v>2040</v>
      </c>
      <c r="AD106" s="33">
        <f t="shared" si="87"/>
        <v>492.5</v>
      </c>
      <c r="AE106" s="33">
        <f t="shared" si="87"/>
        <v>20.400000000000002</v>
      </c>
      <c r="AF106" s="33">
        <f t="shared" si="87"/>
        <v>27</v>
      </c>
      <c r="AH106" s="2" t="s">
        <v>177</v>
      </c>
      <c r="AI106" s="33">
        <f t="shared" ref="AI106:AN106" si="88">AI100*AI30</f>
        <v>3300.5</v>
      </c>
      <c r="AJ106" s="33">
        <f t="shared" si="88"/>
        <v>0</v>
      </c>
      <c r="AK106" s="33">
        <f t="shared" si="88"/>
        <v>897.5</v>
      </c>
      <c r="AL106" s="33">
        <f t="shared" si="88"/>
        <v>0</v>
      </c>
      <c r="AM106" s="33">
        <f t="shared" si="88"/>
        <v>0</v>
      </c>
      <c r="AN106" s="33">
        <f t="shared" si="88"/>
        <v>1060</v>
      </c>
      <c r="AP106" s="2" t="s">
        <v>177</v>
      </c>
      <c r="AQ106" s="33">
        <f t="shared" ref="AQ106:AV106" si="89">AQ100*AQ30</f>
        <v>0</v>
      </c>
      <c r="AR106" s="33">
        <f t="shared" si="89"/>
        <v>8876.25</v>
      </c>
      <c r="AS106" s="33">
        <f t="shared" si="89"/>
        <v>10599</v>
      </c>
      <c r="AT106" s="33">
        <f t="shared" si="89"/>
        <v>1510</v>
      </c>
      <c r="AU106" s="33">
        <f t="shared" si="89"/>
        <v>405</v>
      </c>
      <c r="AV106" s="33">
        <f t="shared" si="89"/>
        <v>244.5</v>
      </c>
      <c r="AX106" s="2" t="s">
        <v>177</v>
      </c>
      <c r="AY106" s="33">
        <f t="shared" ref="AY106:BD106" si="90">AY100*AY30</f>
        <v>0</v>
      </c>
      <c r="AZ106" s="33">
        <f t="shared" si="90"/>
        <v>28605.3</v>
      </c>
      <c r="BA106" s="33">
        <f t="shared" si="90"/>
        <v>237.5</v>
      </c>
      <c r="BB106" s="33">
        <f t="shared" si="90"/>
        <v>505</v>
      </c>
      <c r="BC106" s="33">
        <f t="shared" si="90"/>
        <v>890</v>
      </c>
      <c r="BD106" s="33">
        <f t="shared" si="90"/>
        <v>242.4</v>
      </c>
      <c r="BF106" s="2" t="s">
        <v>177</v>
      </c>
      <c r="BG106" s="33">
        <f>BG100*BG30</f>
        <v>8614.75</v>
      </c>
      <c r="BH106" s="33">
        <f>BH100*BH30</f>
        <v>17.5</v>
      </c>
      <c r="BI106" s="33">
        <f>BI100*BI30</f>
        <v>0</v>
      </c>
      <c r="BJ106" s="33">
        <f>BJ100*BJ30</f>
        <v>42.75</v>
      </c>
      <c r="BK106" s="33"/>
      <c r="BL106" s="33">
        <f t="shared" si="40"/>
        <v>108529.3</v>
      </c>
      <c r="BM106" s="37">
        <f t="shared" si="76"/>
        <v>0.673806256945781</v>
      </c>
    </row>
    <row r="107" spans="2:65" x14ac:dyDescent="0.2">
      <c r="B107" s="2" t="s">
        <v>178</v>
      </c>
      <c r="C107" s="33">
        <f t="shared" ref="C107:H107" si="91">C100*C31</f>
        <v>0</v>
      </c>
      <c r="D107" s="33">
        <f t="shared" si="91"/>
        <v>0</v>
      </c>
      <c r="E107" s="33">
        <f t="shared" si="91"/>
        <v>0</v>
      </c>
      <c r="F107" s="33">
        <f t="shared" si="91"/>
        <v>0</v>
      </c>
      <c r="G107" s="33">
        <f t="shared" si="91"/>
        <v>0</v>
      </c>
      <c r="H107" s="33">
        <f t="shared" si="91"/>
        <v>0</v>
      </c>
      <c r="J107" s="2" t="s">
        <v>178</v>
      </c>
      <c r="K107" s="33">
        <f t="shared" ref="K107:P107" si="92">K100*K31</f>
        <v>0</v>
      </c>
      <c r="L107" s="33">
        <f t="shared" si="92"/>
        <v>0</v>
      </c>
      <c r="M107" s="33">
        <f t="shared" si="92"/>
        <v>0</v>
      </c>
      <c r="N107" s="33">
        <f t="shared" si="92"/>
        <v>0</v>
      </c>
      <c r="O107" s="33">
        <f t="shared" si="92"/>
        <v>0</v>
      </c>
      <c r="P107" s="33">
        <f t="shared" si="92"/>
        <v>0</v>
      </c>
      <c r="R107" s="2" t="s">
        <v>178</v>
      </c>
      <c r="S107" s="33">
        <f t="shared" ref="S107:X107" si="93">S100*S31</f>
        <v>0</v>
      </c>
      <c r="T107" s="33">
        <f t="shared" si="93"/>
        <v>0</v>
      </c>
      <c r="U107" s="33">
        <f t="shared" si="93"/>
        <v>0</v>
      </c>
      <c r="V107" s="33">
        <f t="shared" si="93"/>
        <v>0</v>
      </c>
      <c r="W107" s="33">
        <f t="shared" si="93"/>
        <v>0</v>
      </c>
      <c r="X107" s="33">
        <f t="shared" si="93"/>
        <v>0</v>
      </c>
      <c r="Z107" s="2" t="s">
        <v>178</v>
      </c>
      <c r="AA107" s="33">
        <f t="shared" ref="AA107:AF107" si="94">AA100*AA31</f>
        <v>0</v>
      </c>
      <c r="AB107" s="33">
        <f t="shared" si="94"/>
        <v>0</v>
      </c>
      <c r="AC107" s="33">
        <f t="shared" si="94"/>
        <v>0</v>
      </c>
      <c r="AD107" s="33">
        <f t="shared" si="94"/>
        <v>0</v>
      </c>
      <c r="AE107" s="33">
        <f t="shared" si="94"/>
        <v>0</v>
      </c>
      <c r="AF107" s="33">
        <f t="shared" si="94"/>
        <v>0</v>
      </c>
      <c r="AH107" s="2" t="s">
        <v>178</v>
      </c>
      <c r="AI107" s="33">
        <f t="shared" ref="AI107:AN107" si="95">AI100*AI31</f>
        <v>0</v>
      </c>
      <c r="AJ107" s="33">
        <f t="shared" si="95"/>
        <v>0</v>
      </c>
      <c r="AK107" s="33">
        <f t="shared" si="95"/>
        <v>0</v>
      </c>
      <c r="AL107" s="33">
        <f t="shared" si="95"/>
        <v>0</v>
      </c>
      <c r="AM107" s="33">
        <f t="shared" si="95"/>
        <v>0</v>
      </c>
      <c r="AN107" s="33">
        <f t="shared" si="95"/>
        <v>0</v>
      </c>
      <c r="AP107" s="2" t="s">
        <v>178</v>
      </c>
      <c r="AQ107" s="33">
        <f t="shared" ref="AQ107:AV107" si="96">AQ100*AQ31</f>
        <v>0</v>
      </c>
      <c r="AR107" s="33">
        <f t="shared" si="96"/>
        <v>0</v>
      </c>
      <c r="AS107" s="33">
        <f t="shared" si="96"/>
        <v>0</v>
      </c>
      <c r="AT107" s="33">
        <f t="shared" si="96"/>
        <v>0</v>
      </c>
      <c r="AU107" s="33">
        <f t="shared" si="96"/>
        <v>0</v>
      </c>
      <c r="AV107" s="33">
        <f t="shared" si="96"/>
        <v>0</v>
      </c>
      <c r="AX107" s="2" t="s">
        <v>178</v>
      </c>
      <c r="AY107" s="33">
        <f t="shared" ref="AY107:BD107" si="97">AY100*AY31</f>
        <v>0</v>
      </c>
      <c r="AZ107" s="33">
        <f t="shared" si="97"/>
        <v>0</v>
      </c>
      <c r="BA107" s="33">
        <f t="shared" si="97"/>
        <v>0</v>
      </c>
      <c r="BB107" s="33">
        <f t="shared" si="97"/>
        <v>0</v>
      </c>
      <c r="BC107" s="33">
        <f t="shared" si="97"/>
        <v>0</v>
      </c>
      <c r="BD107" s="33">
        <f t="shared" si="97"/>
        <v>60.6</v>
      </c>
      <c r="BF107" s="2" t="s">
        <v>178</v>
      </c>
      <c r="BG107" s="33">
        <f>BG100*BG31</f>
        <v>0</v>
      </c>
      <c r="BH107" s="33">
        <f>BH100*BH31</f>
        <v>0</v>
      </c>
      <c r="BI107" s="33">
        <f>BI100*BI31</f>
        <v>0</v>
      </c>
      <c r="BJ107" s="33">
        <f>BJ100*BJ31</f>
        <v>0</v>
      </c>
      <c r="BK107" s="33"/>
      <c r="BL107" s="33">
        <f t="shared" si="40"/>
        <v>60.6</v>
      </c>
      <c r="BM107" s="37">
        <f t="shared" si="76"/>
        <v>3.7623627141163102E-4</v>
      </c>
    </row>
    <row r="108" spans="2:65" x14ac:dyDescent="0.2">
      <c r="B108" s="2" t="s">
        <v>133</v>
      </c>
      <c r="C108" s="33">
        <f t="shared" ref="C108:H108" si="98">C100*C39</f>
        <v>0</v>
      </c>
      <c r="D108" s="33">
        <f t="shared" si="98"/>
        <v>670</v>
      </c>
      <c r="E108" s="33">
        <f t="shared" si="98"/>
        <v>9411.3000000000011</v>
      </c>
      <c r="F108" s="33">
        <f t="shared" si="98"/>
        <v>8</v>
      </c>
      <c r="G108" s="33">
        <f t="shared" si="98"/>
        <v>9268</v>
      </c>
      <c r="H108" s="33">
        <f t="shared" si="98"/>
        <v>0</v>
      </c>
      <c r="J108" s="2" t="s">
        <v>133</v>
      </c>
      <c r="K108" s="33">
        <f t="shared" ref="K108:P108" si="99">K100*K39</f>
        <v>1950</v>
      </c>
      <c r="L108" s="33">
        <f t="shared" si="99"/>
        <v>0</v>
      </c>
      <c r="M108" s="33">
        <f t="shared" si="99"/>
        <v>8522.5</v>
      </c>
      <c r="N108" s="33">
        <f t="shared" si="99"/>
        <v>950</v>
      </c>
      <c r="O108" s="33">
        <f t="shared" si="99"/>
        <v>760</v>
      </c>
      <c r="P108" s="33">
        <f t="shared" si="99"/>
        <v>67</v>
      </c>
      <c r="R108" s="2" t="s">
        <v>133</v>
      </c>
      <c r="S108" s="33">
        <f t="shared" ref="S108:X108" si="100">S100*S39</f>
        <v>180</v>
      </c>
      <c r="T108" s="33">
        <f t="shared" si="100"/>
        <v>6772.5</v>
      </c>
      <c r="U108" s="33">
        <f t="shared" si="100"/>
        <v>683.1</v>
      </c>
      <c r="V108" s="33">
        <f t="shared" si="100"/>
        <v>505</v>
      </c>
      <c r="W108" s="33">
        <f t="shared" si="100"/>
        <v>0</v>
      </c>
      <c r="X108" s="33">
        <f t="shared" si="100"/>
        <v>230</v>
      </c>
      <c r="Z108" s="2" t="s">
        <v>133</v>
      </c>
      <c r="AA108" s="33">
        <f t="shared" ref="AA108:AF108" si="101">AA100*AA39</f>
        <v>0</v>
      </c>
      <c r="AB108" s="33">
        <f t="shared" si="101"/>
        <v>20</v>
      </c>
      <c r="AC108" s="33">
        <f t="shared" si="101"/>
        <v>1020</v>
      </c>
      <c r="AD108" s="33">
        <f t="shared" si="101"/>
        <v>886.5</v>
      </c>
      <c r="AE108" s="33">
        <f t="shared" si="101"/>
        <v>81.600000000000009</v>
      </c>
      <c r="AF108" s="33">
        <f t="shared" si="101"/>
        <v>0</v>
      </c>
      <c r="AH108" s="2" t="s">
        <v>133</v>
      </c>
      <c r="AI108" s="33">
        <f t="shared" ref="AI108:AN108" si="102">AI100*AI39</f>
        <v>4243.5</v>
      </c>
      <c r="AJ108" s="33">
        <f t="shared" si="102"/>
        <v>0</v>
      </c>
      <c r="AK108" s="33">
        <f t="shared" si="102"/>
        <v>1705.25</v>
      </c>
      <c r="AL108" s="33">
        <f t="shared" si="102"/>
        <v>0</v>
      </c>
      <c r="AM108" s="33">
        <f t="shared" si="102"/>
        <v>0</v>
      </c>
      <c r="AN108" s="33">
        <f t="shared" si="102"/>
        <v>1192.5</v>
      </c>
      <c r="AP108" s="2" t="s">
        <v>133</v>
      </c>
      <c r="AQ108" s="33">
        <f t="shared" ref="AQ108:AV108" si="103">AQ100*AQ39</f>
        <v>3163.5</v>
      </c>
      <c r="AR108" s="33">
        <f t="shared" si="103"/>
        <v>8876.25</v>
      </c>
      <c r="AS108" s="33">
        <f t="shared" si="103"/>
        <v>0</v>
      </c>
      <c r="AT108" s="33">
        <f t="shared" si="103"/>
        <v>1510</v>
      </c>
      <c r="AU108" s="33">
        <f t="shared" si="103"/>
        <v>405</v>
      </c>
      <c r="AV108" s="33">
        <f t="shared" si="103"/>
        <v>244.5</v>
      </c>
      <c r="AX108" s="2" t="s">
        <v>133</v>
      </c>
      <c r="AY108" s="33">
        <f t="shared" ref="AY108:BD108" si="104">AY100*AY39</f>
        <v>1.98</v>
      </c>
      <c r="AZ108" s="33">
        <f t="shared" si="104"/>
        <v>29195.1</v>
      </c>
      <c r="BA108" s="33">
        <f t="shared" si="104"/>
        <v>0</v>
      </c>
      <c r="BB108" s="33">
        <f t="shared" si="104"/>
        <v>757.5</v>
      </c>
      <c r="BC108" s="33">
        <f t="shared" si="104"/>
        <v>890</v>
      </c>
      <c r="BD108" s="33">
        <f t="shared" si="104"/>
        <v>454.5</v>
      </c>
      <c r="BF108" s="2" t="s">
        <v>133</v>
      </c>
      <c r="BG108" s="33">
        <f>BG100*BG39</f>
        <v>10135</v>
      </c>
      <c r="BH108" s="33">
        <f>BH100*BH39</f>
        <v>35</v>
      </c>
      <c r="BI108" s="33">
        <f>BI100*BI39</f>
        <v>0</v>
      </c>
      <c r="BJ108" s="33">
        <f>BJ100*BJ39</f>
        <v>28.5</v>
      </c>
      <c r="BK108" s="33"/>
      <c r="BL108" s="33">
        <f t="shared" si="40"/>
        <v>104823.58</v>
      </c>
      <c r="BM108" s="37">
        <f t="shared" si="76"/>
        <v>0.65079922269337986</v>
      </c>
    </row>
    <row r="109" spans="2:65" x14ac:dyDescent="0.2">
      <c r="B109" s="2" t="s">
        <v>134</v>
      </c>
      <c r="C109" s="33">
        <f t="shared" ref="C109:H109" si="105">C100*C40</f>
        <v>50</v>
      </c>
      <c r="D109" s="33">
        <f t="shared" si="105"/>
        <v>670</v>
      </c>
      <c r="E109" s="33">
        <f t="shared" si="105"/>
        <v>1045.7</v>
      </c>
      <c r="F109" s="33">
        <f t="shared" si="105"/>
        <v>32</v>
      </c>
      <c r="G109" s="33">
        <f t="shared" si="105"/>
        <v>2317</v>
      </c>
      <c r="H109" s="33">
        <f t="shared" si="105"/>
        <v>0</v>
      </c>
      <c r="J109" s="2" t="s">
        <v>134</v>
      </c>
      <c r="K109" s="33">
        <f t="shared" ref="K109:P109" si="106">K100*K40</f>
        <v>0</v>
      </c>
      <c r="L109" s="33">
        <f t="shared" si="106"/>
        <v>0</v>
      </c>
      <c r="M109" s="33">
        <f t="shared" si="106"/>
        <v>3652.5</v>
      </c>
      <c r="N109" s="33">
        <f t="shared" si="106"/>
        <v>0</v>
      </c>
      <c r="O109" s="33">
        <f t="shared" si="106"/>
        <v>0</v>
      </c>
      <c r="P109" s="33">
        <f t="shared" si="106"/>
        <v>268</v>
      </c>
      <c r="R109" s="2" t="s">
        <v>134</v>
      </c>
      <c r="S109" s="33">
        <f t="shared" ref="S109:X109" si="107">S100*S40</f>
        <v>720</v>
      </c>
      <c r="T109" s="33">
        <f t="shared" si="107"/>
        <v>752.5</v>
      </c>
      <c r="U109" s="33">
        <f t="shared" si="107"/>
        <v>75.900000000000006</v>
      </c>
      <c r="V109" s="33">
        <f t="shared" si="107"/>
        <v>2020</v>
      </c>
      <c r="W109" s="33">
        <f t="shared" si="107"/>
        <v>304</v>
      </c>
      <c r="X109" s="33">
        <f t="shared" si="107"/>
        <v>0</v>
      </c>
      <c r="Z109" s="2" t="s">
        <v>134</v>
      </c>
      <c r="AA109" s="33">
        <f t="shared" ref="AA109:AF109" si="108">AA100*AA40</f>
        <v>0</v>
      </c>
      <c r="AB109" s="33">
        <f t="shared" si="108"/>
        <v>0</v>
      </c>
      <c r="AC109" s="33">
        <f t="shared" si="108"/>
        <v>4080</v>
      </c>
      <c r="AD109" s="33">
        <f t="shared" si="108"/>
        <v>98.5</v>
      </c>
      <c r="AE109" s="33">
        <f t="shared" si="108"/>
        <v>20.400000000000002</v>
      </c>
      <c r="AF109" s="33">
        <f t="shared" si="108"/>
        <v>0</v>
      </c>
      <c r="AH109" s="2" t="s">
        <v>134</v>
      </c>
      <c r="AI109" s="33">
        <f t="shared" ref="AI109:AN109" si="109">AI100*AI40</f>
        <v>471.5</v>
      </c>
      <c r="AJ109" s="33">
        <f t="shared" si="109"/>
        <v>5040</v>
      </c>
      <c r="AK109" s="33">
        <f t="shared" si="109"/>
        <v>89.75</v>
      </c>
      <c r="AL109" s="33">
        <f t="shared" si="109"/>
        <v>1025</v>
      </c>
      <c r="AM109" s="33">
        <f t="shared" si="109"/>
        <v>0</v>
      </c>
      <c r="AN109" s="33">
        <f t="shared" si="109"/>
        <v>132.5</v>
      </c>
      <c r="AP109" s="2" t="s">
        <v>134</v>
      </c>
      <c r="AQ109" s="33">
        <f t="shared" ref="AQ109:AV109" si="110">AQ100*AQ40</f>
        <v>351.5</v>
      </c>
      <c r="AR109" s="33">
        <f t="shared" si="110"/>
        <v>2958.75</v>
      </c>
      <c r="AS109" s="33">
        <f t="shared" si="110"/>
        <v>10599</v>
      </c>
      <c r="AT109" s="33">
        <f t="shared" si="110"/>
        <v>0</v>
      </c>
      <c r="AU109" s="33">
        <f t="shared" si="110"/>
        <v>0</v>
      </c>
      <c r="AV109" s="33">
        <f t="shared" si="110"/>
        <v>244.5</v>
      </c>
      <c r="AX109" s="2" t="s">
        <v>134</v>
      </c>
      <c r="AY109" s="33">
        <f t="shared" ref="AY109:BD109" si="111">AY100*AY40</f>
        <v>0.02</v>
      </c>
      <c r="AZ109" s="33">
        <f t="shared" si="111"/>
        <v>294.90000000000003</v>
      </c>
      <c r="BA109" s="33">
        <f t="shared" si="111"/>
        <v>0</v>
      </c>
      <c r="BB109" s="33">
        <f t="shared" si="111"/>
        <v>252.5</v>
      </c>
      <c r="BC109" s="33">
        <f t="shared" si="111"/>
        <v>3560</v>
      </c>
      <c r="BD109" s="33">
        <f t="shared" si="111"/>
        <v>2575.5</v>
      </c>
      <c r="BF109" s="2" t="s">
        <v>134</v>
      </c>
      <c r="BG109" s="33">
        <f>BG100*BG40</f>
        <v>0</v>
      </c>
      <c r="BH109" s="33">
        <f>BH100*BH40</f>
        <v>0</v>
      </c>
      <c r="BI109" s="33">
        <f>BI100*BI40</f>
        <v>0</v>
      </c>
      <c r="BJ109" s="33">
        <f>BJ100*BJ40</f>
        <v>256.5</v>
      </c>
      <c r="BK109" s="33"/>
      <c r="BL109" s="33">
        <f t="shared" si="40"/>
        <v>43958.42</v>
      </c>
      <c r="BM109" s="37">
        <f t="shared" si="76"/>
        <v>0.27291670029614634</v>
      </c>
    </row>
  </sheetData>
  <mergeCells count="56">
    <mergeCell ref="AW5:AW13"/>
    <mergeCell ref="BE5:BE13"/>
    <mergeCell ref="A14:A21"/>
    <mergeCell ref="I14:I21"/>
    <mergeCell ref="Q14:Q21"/>
    <mergeCell ref="Y14:Y21"/>
    <mergeCell ref="AG14:AG21"/>
    <mergeCell ref="AO14:AO21"/>
    <mergeCell ref="AW14:AW21"/>
    <mergeCell ref="BE14:BE21"/>
    <mergeCell ref="A5:A13"/>
    <mergeCell ref="I5:I13"/>
    <mergeCell ref="Q5:Q13"/>
    <mergeCell ref="Y5:Y13"/>
    <mergeCell ref="AG5:AG13"/>
    <mergeCell ref="AO5:AO13"/>
    <mergeCell ref="AW22:AW26"/>
    <mergeCell ref="BE22:BE26"/>
    <mergeCell ref="A28:A31"/>
    <mergeCell ref="I28:I31"/>
    <mergeCell ref="Q28:Q31"/>
    <mergeCell ref="Y28:Y31"/>
    <mergeCell ref="AG28:AG31"/>
    <mergeCell ref="AO28:AO31"/>
    <mergeCell ref="AW28:AW31"/>
    <mergeCell ref="BE28:BE31"/>
    <mergeCell ref="A22:A26"/>
    <mergeCell ref="I22:I26"/>
    <mergeCell ref="Q22:Q26"/>
    <mergeCell ref="Y22:Y26"/>
    <mergeCell ref="AG22:AG26"/>
    <mergeCell ref="AO22:AO26"/>
    <mergeCell ref="AW32:AW38"/>
    <mergeCell ref="BE32:BE38"/>
    <mergeCell ref="A39:A40"/>
    <mergeCell ref="I39:I40"/>
    <mergeCell ref="Q39:Q40"/>
    <mergeCell ref="Y39:Y40"/>
    <mergeCell ref="AG39:AG40"/>
    <mergeCell ref="AO39:AO40"/>
    <mergeCell ref="AW39:AW40"/>
    <mergeCell ref="BE39:BE40"/>
    <mergeCell ref="A32:A38"/>
    <mergeCell ref="I32:I38"/>
    <mergeCell ref="Q32:Q38"/>
    <mergeCell ref="Y32:Y38"/>
    <mergeCell ref="AG32:AG38"/>
    <mergeCell ref="AO32:AO38"/>
    <mergeCell ref="AW54:AW89"/>
    <mergeCell ref="BE54:BE89"/>
    <mergeCell ref="A54:A89"/>
    <mergeCell ref="I54:I89"/>
    <mergeCell ref="Q54:Q89"/>
    <mergeCell ref="Y54:Y89"/>
    <mergeCell ref="AG54:AG89"/>
    <mergeCell ref="AO54:AO89"/>
  </mergeCells>
  <printOptions horizontalCentered="1"/>
  <pageMargins left="0.5" right="0.5" top="1" bottom="1" header="0.5" footer="0.5"/>
  <pageSetup orientation="portrait" horizontalDpi="300" verticalDpi="300" r:id="rId1"/>
  <headerFooter alignWithMargins="0">
    <oddHeader>&amp;C&amp;"Arial,Bold"&amp;14 2000 South Carolina Irrigation Survey
&amp;10State Irrigation totals are on pages 15 and 16&amp;14
&amp;"Arial,Italic"&amp;10(Counties in italics are 1999 data)</oddHeader>
    <oddFooter>&amp;LClemson University
Cooperative Extension Service
Clemson, SC  29634-0310&amp;RPage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compile2</vt:lpstr>
      <vt:lpstr>compile1</vt:lpstr>
      <vt:lpstr>contacts</vt:lpstr>
      <vt:lpstr>1997</vt:lpstr>
      <vt:lpstr>1998</vt:lpstr>
      <vt:lpstr>1999</vt:lpstr>
      <vt:lpstr>2000</vt:lpstr>
      <vt:lpstr>'1997'!Print_Area</vt:lpstr>
      <vt:lpstr>'1998'!Print_Area</vt:lpstr>
      <vt:lpstr>'1999'!Print_Area</vt:lpstr>
      <vt:lpstr>'2000'!Print_Area</vt:lpstr>
      <vt:lpstr>compile1!Print_Area</vt:lpstr>
      <vt:lpstr>compile2!Print_Area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Pellett</dc:creator>
  <cp:lastModifiedBy>Alex Pellett</cp:lastModifiedBy>
  <dcterms:created xsi:type="dcterms:W3CDTF">2020-11-04T16:19:13Z</dcterms:created>
  <dcterms:modified xsi:type="dcterms:W3CDTF">2023-12-29T16:35:55Z</dcterms:modified>
</cp:coreProperties>
</file>